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W:\EDAD Engineers\(06) Resources, Tools, &amp; Checklists\(5) Forms &amp; Checklists\(01) SPEC SHEETS for ED CAD 295-22 (2022)\"/>
    </mc:Choice>
  </mc:AlternateContent>
  <xr:revisionPtr revIDLastSave="0" documentId="13_ncr:1_{83766871-CFB3-4DA7-B8ED-B98E71F36414}" xr6:coauthVersionLast="47" xr6:coauthVersionMax="47" xr10:uidLastSave="{00000000-0000-0000-0000-000000000000}"/>
  <bookViews>
    <workbookView minimized="1" xWindow="1035" yWindow="10470" windowWidth="15360" windowHeight="10860" tabRatio="943" activeTab="2" xr2:uid="{00000000-000D-0000-FFFF-FFFF00000000}"/>
  </bookViews>
  <sheets>
    <sheet name="Intro" sheetId="11" r:id="rId1"/>
    <sheet name="296-22 FULL LISTING" sheetId="93" r:id="rId2"/>
    <sheet name="Electric 8.7.2" sheetId="105" r:id="rId3"/>
    <sheet name="Hydraulic 8.7.3" sheetId="106" r:id="rId4"/>
    <sheet name="Other 8.7.4" sheetId="87" r:id="rId5"/>
    <sheet name="Special 8.7.5" sheetId="88" r:id="rId6"/>
    <sheet name="Escalator 8.7.6.1" sheetId="95" r:id="rId7"/>
    <sheet name="Moving Walk 8.7.6.2" sheetId="96" r:id="rId8"/>
    <sheet name="DW &amp; Mat'l Lifts 8.7.7" sheetId="91" r:id="rId9"/>
    <sheet name="XHEAD data tag" sheetId="71" state="hidden" r:id="rId10"/>
    <sheet name="296-22 image" sheetId="72" state="hidden" r:id="rId11"/>
    <sheet name="Tests" sheetId="92" state="hidden" r:id="rId12"/>
  </sheets>
  <definedNames>
    <definedName name="_xlnm._FilterDatabase" localSheetId="1" hidden="1">'296-22 FULL LISTING'!$A$1:$O$4220</definedName>
    <definedName name="_xlnm._FilterDatabase" localSheetId="10" hidden="1">'296-22 image'!$K$1:$K$35</definedName>
    <definedName name="_xlnm._FilterDatabase" localSheetId="8" hidden="1">'DW &amp; Mat''l Lifts 8.7.7'!$B$1:$J$93</definedName>
    <definedName name="_xlnm._FilterDatabase" localSheetId="2" hidden="1">'Electric 8.7.2'!$A$1:$O$1739</definedName>
    <definedName name="_xlnm._FilterDatabase" localSheetId="6" hidden="1">'Escalator 8.7.6.1'!$B$1:$J$350</definedName>
    <definedName name="_xlnm._FilterDatabase" localSheetId="3" hidden="1">'Hydraulic 8.7.3'!$A$1:$O$1844</definedName>
    <definedName name="_xlnm._FilterDatabase" localSheetId="7" hidden="1">'Moving Walk 8.7.6.2'!$B$1:$J$313</definedName>
    <definedName name="_xlnm._FilterDatabase" localSheetId="4" hidden="1">'Other 8.7.4'!$B$1:$J$83</definedName>
    <definedName name="_xlnm._FilterDatabase" localSheetId="5" hidden="1">'Special 8.7.5'!$B$1:$J$80</definedName>
    <definedName name="_xlnm._FilterDatabase" localSheetId="11" hidden="1">Tests!$D$1:$G$851</definedName>
    <definedName name="clause_count">Tests!$L$1:$M$102</definedName>
    <definedName name="_xlnm.Print_Area" localSheetId="1">'296-22 FULL LISTING'!$B$1:$J$4219</definedName>
    <definedName name="_xlnm.Print_Area" localSheetId="10">'296-22 image'!$B$1:$J$35</definedName>
    <definedName name="_xlnm.Print_Area" localSheetId="8">'DW &amp; Mat''l Lifts 8.7.7'!$B$1:$J$92</definedName>
    <definedName name="_xlnm.Print_Area" localSheetId="2">'Electric 8.7.2'!$B$1:$J$1739</definedName>
    <definedName name="_xlnm.Print_Area" localSheetId="6">'Escalator 8.7.6.1'!$B$1:$J$350</definedName>
    <definedName name="_xlnm.Print_Area" localSheetId="3">'Hydraulic 8.7.3'!$B$1:$J$1844</definedName>
    <definedName name="_xlnm.Print_Area" localSheetId="0">Intro!$A$1:$N$32</definedName>
    <definedName name="_xlnm.Print_Area" localSheetId="7">'Moving Walk 8.7.6.2'!$B$1:$J$313</definedName>
    <definedName name="_xlnm.Print_Area" localSheetId="4">'Other 8.7.4'!$B$1:$J$83</definedName>
    <definedName name="_xlnm.Print_Area" localSheetId="5">'Special 8.7.5'!$B$1:$J$80</definedName>
    <definedName name="Print_Area_MI">#REF!</definedName>
    <definedName name="_xlnm.Print_Titles" localSheetId="1">'296-22 FULL LISTING'!$1:$5</definedName>
    <definedName name="_xlnm.Print_Titles" localSheetId="10">'296-22 image'!$1:$5</definedName>
    <definedName name="_xlnm.Print_Titles" localSheetId="8">'DW &amp; Mat''l Lifts 8.7.7'!$1:$5</definedName>
    <definedName name="_xlnm.Print_Titles" localSheetId="2">'Electric 8.7.2'!$1:$5</definedName>
    <definedName name="_xlnm.Print_Titles" localSheetId="6">'Escalator 8.7.6.1'!$1:$5</definedName>
    <definedName name="_xlnm.Print_Titles" localSheetId="3">'Hydraulic 8.7.3'!$1:$5</definedName>
    <definedName name="_xlnm.Print_Titles" localSheetId="7">'Moving Walk 8.7.6.2'!$1:$5</definedName>
    <definedName name="_xlnm.Print_Titles" localSheetId="4">'Other 8.7.4'!$1:$5</definedName>
    <definedName name="_xlnm.Print_Titles" localSheetId="5">'Special 8.7.5'!$1:$5</definedName>
    <definedName name="Requirement_to_Test">Tests!$A$1:$B$64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41" i="106" l="1"/>
  <c r="E1840" i="106"/>
  <c r="F1840" i="106" s="1"/>
  <c r="F1830" i="106"/>
  <c r="E1829" i="106"/>
  <c r="F1829" i="106" s="1"/>
  <c r="F1823" i="106"/>
  <c r="F1822" i="106"/>
  <c r="E1822" i="106"/>
  <c r="F1813" i="106"/>
  <c r="E1812" i="106"/>
  <c r="F1812" i="106" s="1"/>
  <c r="F1806" i="106"/>
  <c r="E1805" i="106"/>
  <c r="F1805" i="106" s="1"/>
  <c r="F1770" i="106"/>
  <c r="E1769" i="106"/>
  <c r="F1769" i="106" s="1"/>
  <c r="F1761" i="106"/>
  <c r="F1760" i="106"/>
  <c r="E1759" i="106"/>
  <c r="F1759" i="106" s="1"/>
  <c r="F1750" i="106"/>
  <c r="F1749" i="106"/>
  <c r="E1749" i="106"/>
  <c r="F1675" i="106"/>
  <c r="F1674" i="106"/>
  <c r="F1673" i="106"/>
  <c r="F1672" i="106"/>
  <c r="F1671" i="106"/>
  <c r="F1670" i="106"/>
  <c r="F1669" i="106"/>
  <c r="F1668" i="106"/>
  <c r="F1667" i="106"/>
  <c r="F1666" i="106"/>
  <c r="F1665" i="106"/>
  <c r="F1664" i="106"/>
  <c r="F1663" i="106"/>
  <c r="F1662" i="106"/>
  <c r="F1661" i="106"/>
  <c r="F1660" i="106"/>
  <c r="F1659" i="106"/>
  <c r="F1658" i="106"/>
  <c r="F1657" i="106"/>
  <c r="F1656" i="106"/>
  <c r="F1655" i="106"/>
  <c r="F1654" i="106"/>
  <c r="F1653" i="106"/>
  <c r="F1652" i="106"/>
  <c r="F1651" i="106"/>
  <c r="F1650" i="106"/>
  <c r="F1649" i="106"/>
  <c r="F1648" i="106"/>
  <c r="F1647" i="106"/>
  <c r="F1646" i="106"/>
  <c r="F1645" i="106"/>
  <c r="F1644" i="106"/>
  <c r="F1643" i="106"/>
  <c r="F1642" i="106"/>
  <c r="F1641" i="106"/>
  <c r="F1640" i="106"/>
  <c r="F1639" i="106"/>
  <c r="E1638" i="106"/>
  <c r="F1638" i="106" s="1"/>
  <c r="F1569" i="106"/>
  <c r="F1568" i="106"/>
  <c r="F1567" i="106"/>
  <c r="F1566" i="106"/>
  <c r="F1565" i="106"/>
  <c r="F1564" i="106"/>
  <c r="F1563" i="106"/>
  <c r="F1562" i="106"/>
  <c r="E1562" i="106"/>
  <c r="F1550" i="106"/>
  <c r="F1549" i="106"/>
  <c r="F1548" i="106"/>
  <c r="F1547" i="106"/>
  <c r="F1546" i="106"/>
  <c r="E1545" i="106"/>
  <c r="F1545" i="106" s="1"/>
  <c r="F1492" i="106"/>
  <c r="F1491" i="106"/>
  <c r="F1490" i="106"/>
  <c r="F1489" i="106"/>
  <c r="F1488" i="106"/>
  <c r="F1487" i="106"/>
  <c r="F1486" i="106"/>
  <c r="F1485" i="106"/>
  <c r="F1484" i="106"/>
  <c r="F1483" i="106"/>
  <c r="F1482" i="106"/>
  <c r="F1481" i="106"/>
  <c r="F1480" i="106"/>
  <c r="F1479" i="106"/>
  <c r="F1478" i="106"/>
  <c r="F1477" i="106"/>
  <c r="F1476" i="106"/>
  <c r="E1475" i="106"/>
  <c r="F1475" i="106" s="1"/>
  <c r="F1460" i="106"/>
  <c r="F1459" i="106"/>
  <c r="F1458" i="106"/>
  <c r="F1457" i="106"/>
  <c r="F1456" i="106"/>
  <c r="F1455" i="106"/>
  <c r="F1454" i="106"/>
  <c r="F1453" i="106"/>
  <c r="F1452" i="106"/>
  <c r="E1451" i="106"/>
  <c r="F1451" i="106" s="1"/>
  <c r="F1439" i="106"/>
  <c r="F1438" i="106"/>
  <c r="F1437" i="106"/>
  <c r="F1436" i="106"/>
  <c r="F1435" i="106"/>
  <c r="F1434" i="106"/>
  <c r="F1433" i="106"/>
  <c r="F1432" i="106"/>
  <c r="F1431" i="106"/>
  <c r="E1430" i="106"/>
  <c r="F1430" i="106" s="1"/>
  <c r="F1412" i="106"/>
  <c r="F1411" i="106"/>
  <c r="E1410" i="106"/>
  <c r="F1410" i="106" s="1"/>
  <c r="F1405" i="106"/>
  <c r="E1404" i="106"/>
  <c r="F1404" i="106" s="1"/>
  <c r="F1400" i="106"/>
  <c r="E1399" i="106"/>
  <c r="F1399" i="106" s="1"/>
  <c r="F1389" i="106"/>
  <c r="E1388" i="106"/>
  <c r="F1388" i="106" s="1"/>
  <c r="F1380" i="106"/>
  <c r="F1379" i="106"/>
  <c r="F1378" i="106"/>
  <c r="E1377" i="106"/>
  <c r="F1377" i="106" s="1"/>
  <c r="F1368" i="106"/>
  <c r="F1367" i="106"/>
  <c r="F1366" i="106"/>
  <c r="E1365" i="106"/>
  <c r="F1365" i="106" s="1"/>
  <c r="F1360" i="106"/>
  <c r="F1359" i="106"/>
  <c r="F1358" i="106"/>
  <c r="F1357" i="106"/>
  <c r="F1356" i="106"/>
  <c r="E1355" i="106"/>
  <c r="F1355" i="106" s="1"/>
  <c r="F1348" i="106"/>
  <c r="F1347" i="106"/>
  <c r="F1346" i="106"/>
  <c r="E1345" i="106"/>
  <c r="F1345" i="106" s="1"/>
  <c r="F1331" i="106"/>
  <c r="F1330" i="106"/>
  <c r="F1329" i="106"/>
  <c r="E1328" i="106"/>
  <c r="F1328" i="106" s="1"/>
  <c r="F1310" i="106"/>
  <c r="F1309" i="106"/>
  <c r="F1308" i="106"/>
  <c r="E1307" i="106"/>
  <c r="F1307" i="106" s="1"/>
  <c r="F1305" i="106"/>
  <c r="F1304" i="106"/>
  <c r="F1303" i="106"/>
  <c r="F1302" i="106"/>
  <c r="F1301" i="106"/>
  <c r="E1300" i="106"/>
  <c r="F1300" i="106" s="1"/>
  <c r="F1286" i="106"/>
  <c r="F1285" i="106"/>
  <c r="F1284" i="106"/>
  <c r="F1283" i="106"/>
  <c r="E1282" i="106"/>
  <c r="F1282" i="106" s="1"/>
  <c r="F1265" i="106"/>
  <c r="F1264" i="106"/>
  <c r="F1263" i="106"/>
  <c r="F1262" i="106"/>
  <c r="F1261" i="106"/>
  <c r="E1260" i="106"/>
  <c r="F1260" i="106" s="1"/>
  <c r="F1247" i="106"/>
  <c r="F1246" i="106"/>
  <c r="E1245" i="106"/>
  <c r="F1245" i="106" s="1"/>
  <c r="F1241" i="106"/>
  <c r="F1240" i="106"/>
  <c r="F1239" i="106"/>
  <c r="F1238" i="106"/>
  <c r="F1237" i="106"/>
  <c r="F1236" i="106"/>
  <c r="F1235" i="106"/>
  <c r="F1234" i="106"/>
  <c r="F1233" i="106"/>
  <c r="F1232" i="106"/>
  <c r="F1231" i="106"/>
  <c r="F1230" i="106"/>
  <c r="F1229" i="106"/>
  <c r="F1228" i="106"/>
  <c r="F1227" i="106"/>
  <c r="F1226" i="106"/>
  <c r="F1225" i="106"/>
  <c r="E1224" i="106"/>
  <c r="F1224" i="106" s="1"/>
  <c r="F1220" i="106"/>
  <c r="E1219" i="106"/>
  <c r="F1219" i="106" s="1"/>
  <c r="F1210" i="106"/>
  <c r="F1209" i="106"/>
  <c r="F1208" i="106"/>
  <c r="F1207" i="106"/>
  <c r="F1206" i="106"/>
  <c r="F1205" i="106"/>
  <c r="F1204" i="106"/>
  <c r="F1203" i="106"/>
  <c r="F1202" i="106"/>
  <c r="F1201" i="106"/>
  <c r="E1200" i="106"/>
  <c r="F1200" i="106" s="1"/>
  <c r="F1191" i="106"/>
  <c r="F1190" i="106"/>
  <c r="F1189" i="106"/>
  <c r="F1188" i="106"/>
  <c r="F1187" i="106"/>
  <c r="F1186" i="106"/>
  <c r="F1185" i="106"/>
  <c r="F1184" i="106"/>
  <c r="F1183" i="106"/>
  <c r="E1182" i="106"/>
  <c r="F1182" i="106" s="1"/>
  <c r="F1177" i="106"/>
  <c r="F1176" i="106"/>
  <c r="F1175" i="106"/>
  <c r="F1174" i="106"/>
  <c r="F1173" i="106"/>
  <c r="F1172" i="106"/>
  <c r="F1171" i="106"/>
  <c r="F1170" i="106"/>
  <c r="F1169" i="106"/>
  <c r="F1168" i="106"/>
  <c r="E1168" i="106"/>
  <c r="F1164" i="106"/>
  <c r="F1163" i="106"/>
  <c r="F1162" i="106"/>
  <c r="F1161" i="106"/>
  <c r="F1160" i="106"/>
  <c r="F1159" i="106"/>
  <c r="F1158" i="106"/>
  <c r="F1157" i="106"/>
  <c r="F1156" i="106"/>
  <c r="F1155" i="106"/>
  <c r="E1155" i="106"/>
  <c r="F1144" i="106"/>
  <c r="F1143" i="106"/>
  <c r="F1142" i="106"/>
  <c r="F1141" i="106"/>
  <c r="F1140" i="106"/>
  <c r="F1139" i="106"/>
  <c r="F1138" i="106"/>
  <c r="F1137" i="106"/>
  <c r="F1136" i="106"/>
  <c r="F1135" i="106"/>
  <c r="F1134" i="106"/>
  <c r="F1133" i="106"/>
  <c r="F1132" i="106"/>
  <c r="F1131" i="106"/>
  <c r="F1130" i="106"/>
  <c r="F1129" i="106"/>
  <c r="F1128" i="106"/>
  <c r="F1127" i="106"/>
  <c r="F1126" i="106"/>
  <c r="F1125" i="106"/>
  <c r="F1124" i="106"/>
  <c r="F1123" i="106"/>
  <c r="F1122" i="106"/>
  <c r="F1121" i="106"/>
  <c r="F1120" i="106"/>
  <c r="F1119" i="106"/>
  <c r="F1118" i="106"/>
  <c r="F1117" i="106"/>
  <c r="E1116" i="106"/>
  <c r="F1116" i="106" s="1"/>
  <c r="F1097" i="106"/>
  <c r="F1096" i="106"/>
  <c r="F1095" i="106"/>
  <c r="F1094" i="106"/>
  <c r="F1093" i="106"/>
  <c r="F1092" i="106"/>
  <c r="F1091" i="106"/>
  <c r="F1090" i="106"/>
  <c r="F1089" i="106"/>
  <c r="F1088" i="106"/>
  <c r="F1087" i="106"/>
  <c r="F1086" i="106"/>
  <c r="F1085" i="106"/>
  <c r="F1084" i="106"/>
  <c r="F1083" i="106"/>
  <c r="F1082" i="106"/>
  <c r="F1081" i="106"/>
  <c r="F1080" i="106"/>
  <c r="F1079" i="106"/>
  <c r="F1078" i="106"/>
  <c r="F1077" i="106"/>
  <c r="F1076" i="106"/>
  <c r="F1075" i="106"/>
  <c r="F1074" i="106"/>
  <c r="F1073" i="106"/>
  <c r="F1072" i="106"/>
  <c r="F1071" i="106"/>
  <c r="F1070" i="106"/>
  <c r="E1069" i="106"/>
  <c r="F1069" i="106" s="1"/>
  <c r="F1056" i="106"/>
  <c r="F1055" i="106"/>
  <c r="F1054" i="106"/>
  <c r="F1053" i="106"/>
  <c r="F1052" i="106"/>
  <c r="F1051" i="106"/>
  <c r="F1050" i="106"/>
  <c r="F1049" i="106"/>
  <c r="F1048" i="106"/>
  <c r="F1047" i="106"/>
  <c r="F1046" i="106"/>
  <c r="F1045" i="106"/>
  <c r="F1044" i="106"/>
  <c r="F1043" i="106"/>
  <c r="F1042" i="106"/>
  <c r="F1041" i="106"/>
  <c r="F1040" i="106"/>
  <c r="F1039" i="106"/>
  <c r="F1038" i="106"/>
  <c r="F1037" i="106"/>
  <c r="F1036" i="106"/>
  <c r="F1035" i="106"/>
  <c r="F1034" i="106"/>
  <c r="F1033" i="106"/>
  <c r="F1032" i="106"/>
  <c r="F1031" i="106"/>
  <c r="F1030" i="106"/>
  <c r="F1029" i="106"/>
  <c r="E1028" i="106"/>
  <c r="F1028" i="106" s="1"/>
  <c r="F990" i="106"/>
  <c r="F989" i="106"/>
  <c r="F988" i="106"/>
  <c r="F987" i="106"/>
  <c r="F986" i="106"/>
  <c r="F985" i="106"/>
  <c r="F984" i="106"/>
  <c r="F983" i="106"/>
  <c r="F982" i="106"/>
  <c r="F981" i="106"/>
  <c r="F980" i="106"/>
  <c r="F979" i="106"/>
  <c r="F978" i="106"/>
  <c r="F977" i="106"/>
  <c r="F976" i="106"/>
  <c r="F975" i="106"/>
  <c r="F974" i="106"/>
  <c r="F973" i="106"/>
  <c r="F972" i="106"/>
  <c r="F971" i="106"/>
  <c r="F970" i="106"/>
  <c r="F969" i="106"/>
  <c r="F968" i="106"/>
  <c r="F967" i="106"/>
  <c r="F966" i="106"/>
  <c r="F965" i="106"/>
  <c r="F964" i="106"/>
  <c r="F963" i="106"/>
  <c r="F962" i="106"/>
  <c r="F961" i="106"/>
  <c r="F960" i="106"/>
  <c r="F959" i="106"/>
  <c r="F958" i="106"/>
  <c r="F957" i="106"/>
  <c r="F956" i="106"/>
  <c r="F955" i="106"/>
  <c r="E954" i="106"/>
  <c r="F954" i="106" s="1"/>
  <c r="F936" i="106"/>
  <c r="F935" i="106"/>
  <c r="F934" i="106"/>
  <c r="F933" i="106"/>
  <c r="F932" i="106"/>
  <c r="F931" i="106"/>
  <c r="F930" i="106"/>
  <c r="F929" i="106"/>
  <c r="F928" i="106"/>
  <c r="F927" i="106"/>
  <c r="F926" i="106"/>
  <c r="F925" i="106"/>
  <c r="F924" i="106"/>
  <c r="F923" i="106"/>
  <c r="F922" i="106"/>
  <c r="F921" i="106"/>
  <c r="F920" i="106"/>
  <c r="F919" i="106"/>
  <c r="F918" i="106"/>
  <c r="F917" i="106"/>
  <c r="F916" i="106"/>
  <c r="F915" i="106"/>
  <c r="F914" i="106"/>
  <c r="F913" i="106"/>
  <c r="F912" i="106"/>
  <c r="F911" i="106"/>
  <c r="F910" i="106"/>
  <c r="F909" i="106"/>
  <c r="F908" i="106"/>
  <c r="F907" i="106"/>
  <c r="F906" i="106"/>
  <c r="F905" i="106"/>
  <c r="F904" i="106"/>
  <c r="F903" i="106"/>
  <c r="F902" i="106"/>
  <c r="F901" i="106"/>
  <c r="F900" i="106"/>
  <c r="E899" i="106"/>
  <c r="F899" i="106" s="1"/>
  <c r="E857" i="106"/>
  <c r="F857" i="106" s="1"/>
  <c r="F850" i="106"/>
  <c r="F849" i="106"/>
  <c r="F848" i="106"/>
  <c r="F847" i="106"/>
  <c r="F846" i="106"/>
  <c r="F845" i="106"/>
  <c r="F844" i="106"/>
  <c r="F843" i="106"/>
  <c r="F842" i="106"/>
  <c r="F841" i="106"/>
  <c r="F840" i="106"/>
  <c r="F839" i="106"/>
  <c r="F838" i="106"/>
  <c r="F837" i="106"/>
  <c r="F836" i="106"/>
  <c r="F835" i="106"/>
  <c r="F834" i="106"/>
  <c r="F833" i="106"/>
  <c r="F832" i="106"/>
  <c r="F831" i="106"/>
  <c r="F830" i="106"/>
  <c r="F829" i="106"/>
  <c r="F828" i="106"/>
  <c r="F827" i="106"/>
  <c r="F826" i="106"/>
  <c r="F825" i="106"/>
  <c r="F824" i="106"/>
  <c r="F823" i="106"/>
  <c r="E822" i="106"/>
  <c r="F822" i="106" s="1"/>
  <c r="F763" i="106"/>
  <c r="F762" i="106"/>
  <c r="F761" i="106"/>
  <c r="F760" i="106"/>
  <c r="F759" i="106"/>
  <c r="F758" i="106"/>
  <c r="F757" i="106"/>
  <c r="F756" i="106"/>
  <c r="F755" i="106"/>
  <c r="F754" i="106"/>
  <c r="F753" i="106"/>
  <c r="F752" i="106"/>
  <c r="F751" i="106"/>
  <c r="F750" i="106"/>
  <c r="F749" i="106"/>
  <c r="F748" i="106"/>
  <c r="F747" i="106"/>
  <c r="F746" i="106"/>
  <c r="F745" i="106"/>
  <c r="F744" i="106"/>
  <c r="F743" i="106"/>
  <c r="F742" i="106"/>
  <c r="F741" i="106"/>
  <c r="F740" i="106"/>
  <c r="F739" i="106"/>
  <c r="F738" i="106"/>
  <c r="F737" i="106"/>
  <c r="F736" i="106"/>
  <c r="E735" i="106"/>
  <c r="F735" i="106" s="1"/>
  <c r="F722" i="106"/>
  <c r="F721" i="106"/>
  <c r="E720" i="106"/>
  <c r="F720" i="106" s="1"/>
  <c r="F712" i="106"/>
  <c r="F711" i="106"/>
  <c r="F710" i="106"/>
  <c r="F709" i="106"/>
  <c r="F708" i="106"/>
  <c r="F707" i="106"/>
  <c r="F706" i="106"/>
  <c r="F705" i="106"/>
  <c r="E704" i="106"/>
  <c r="F704" i="106" s="1"/>
  <c r="F698" i="106"/>
  <c r="F697" i="106"/>
  <c r="F696" i="106"/>
  <c r="F695" i="106"/>
  <c r="F694" i="106"/>
  <c r="F693" i="106"/>
  <c r="F692" i="106"/>
  <c r="F691" i="106"/>
  <c r="E690" i="106"/>
  <c r="F690" i="106" s="1"/>
  <c r="F684" i="106"/>
  <c r="F683" i="106"/>
  <c r="F682" i="106"/>
  <c r="F681" i="106"/>
  <c r="F680" i="106"/>
  <c r="F679" i="106"/>
  <c r="F678" i="106"/>
  <c r="F677" i="106"/>
  <c r="F676" i="106"/>
  <c r="E676" i="106"/>
  <c r="F671" i="106"/>
  <c r="F670" i="106"/>
  <c r="F669" i="106"/>
  <c r="F668" i="106"/>
  <c r="E667" i="106"/>
  <c r="F667" i="106" s="1"/>
  <c r="F648" i="106"/>
  <c r="F647" i="106"/>
  <c r="E646" i="106"/>
  <c r="F646" i="106" s="1"/>
  <c r="F564" i="106"/>
  <c r="E563" i="106"/>
  <c r="F563" i="106" s="1"/>
  <c r="F545" i="106"/>
  <c r="F544" i="106"/>
  <c r="E543" i="106"/>
  <c r="F543" i="106" s="1"/>
  <c r="F540" i="106"/>
  <c r="D540" i="106"/>
  <c r="F539" i="106"/>
  <c r="E538" i="106"/>
  <c r="F538" i="106" s="1"/>
  <c r="F517" i="106"/>
  <c r="F516" i="106"/>
  <c r="F515" i="106"/>
  <c r="F514" i="106"/>
  <c r="F513" i="106"/>
  <c r="F512" i="106"/>
  <c r="F511" i="106"/>
  <c r="F510" i="106"/>
  <c r="F509" i="106"/>
  <c r="F508" i="106"/>
  <c r="F507" i="106"/>
  <c r="D507" i="106"/>
  <c r="D508" i="106" s="1"/>
  <c r="D509" i="106" s="1"/>
  <c r="D510" i="106" s="1"/>
  <c r="D511" i="106" s="1"/>
  <c r="D512" i="106" s="1"/>
  <c r="D513" i="106" s="1"/>
  <c r="D514" i="106" s="1"/>
  <c r="D515" i="106" s="1"/>
  <c r="D516" i="106" s="1"/>
  <c r="D517" i="106" s="1"/>
  <c r="F506" i="106"/>
  <c r="E505" i="106"/>
  <c r="F505" i="106" s="1"/>
  <c r="F465" i="106"/>
  <c r="F464" i="106"/>
  <c r="E463" i="106"/>
  <c r="F463" i="106" s="1"/>
  <c r="F433" i="106"/>
  <c r="F432" i="106"/>
  <c r="F431" i="106"/>
  <c r="F430" i="106"/>
  <c r="F429" i="106"/>
  <c r="F428" i="106"/>
  <c r="F427" i="106"/>
  <c r="F426" i="106"/>
  <c r="F425" i="106"/>
  <c r="F424" i="106"/>
  <c r="F423" i="106"/>
  <c r="F422" i="106"/>
  <c r="F421" i="106"/>
  <c r="F420" i="106"/>
  <c r="F419" i="106"/>
  <c r="F418" i="106"/>
  <c r="F417" i="106"/>
  <c r="F416" i="106"/>
  <c r="E415" i="106"/>
  <c r="F415" i="106" s="1"/>
  <c r="F395" i="106"/>
  <c r="F394" i="106"/>
  <c r="F393" i="106"/>
  <c r="F392" i="106"/>
  <c r="F391" i="106"/>
  <c r="F390" i="106"/>
  <c r="F389" i="106"/>
  <c r="F388" i="106"/>
  <c r="F387" i="106"/>
  <c r="F386" i="106"/>
  <c r="F385" i="106"/>
  <c r="F384" i="106"/>
  <c r="F383" i="106"/>
  <c r="F382" i="106"/>
  <c r="F381" i="106"/>
  <c r="F380" i="106"/>
  <c r="F379" i="106"/>
  <c r="F378" i="106"/>
  <c r="E377" i="106"/>
  <c r="F377" i="106" s="1"/>
  <c r="F356" i="106"/>
  <c r="F355" i="106"/>
  <c r="F354" i="106"/>
  <c r="F353" i="106"/>
  <c r="F352" i="106"/>
  <c r="F351" i="106"/>
  <c r="F350" i="106"/>
  <c r="F349" i="106"/>
  <c r="F348" i="106"/>
  <c r="F347" i="106"/>
  <c r="F346" i="106"/>
  <c r="F345" i="106"/>
  <c r="F344" i="106"/>
  <c r="F343" i="106"/>
  <c r="F342" i="106"/>
  <c r="F341" i="106"/>
  <c r="F340" i="106"/>
  <c r="F339" i="106"/>
  <c r="E338" i="106"/>
  <c r="F338" i="106" s="1"/>
  <c r="F293" i="106"/>
  <c r="F292" i="106"/>
  <c r="F291" i="106"/>
  <c r="F290" i="106"/>
  <c r="F289" i="106"/>
  <c r="F288" i="106"/>
  <c r="F287" i="106"/>
  <c r="F286" i="106"/>
  <c r="F285" i="106"/>
  <c r="F284" i="106"/>
  <c r="F283" i="106"/>
  <c r="F282" i="106"/>
  <c r="F281" i="106"/>
  <c r="F280" i="106"/>
  <c r="F279" i="106"/>
  <c r="F278" i="106"/>
  <c r="F277" i="106"/>
  <c r="F276" i="106"/>
  <c r="E275" i="106"/>
  <c r="F275" i="106" s="1"/>
  <c r="F256" i="106"/>
  <c r="F255" i="106"/>
  <c r="E254" i="106"/>
  <c r="F254" i="106" s="1"/>
  <c r="F220" i="106"/>
  <c r="F219" i="106"/>
  <c r="F218" i="106"/>
  <c r="F217" i="106"/>
  <c r="F216" i="106"/>
  <c r="F215" i="106"/>
  <c r="F214" i="106"/>
  <c r="F213" i="106"/>
  <c r="F212" i="106"/>
  <c r="F211" i="106"/>
  <c r="F210" i="106"/>
  <c r="F209" i="106"/>
  <c r="F208" i="106"/>
  <c r="F207" i="106"/>
  <c r="F206" i="106"/>
  <c r="F205" i="106"/>
  <c r="D205" i="106"/>
  <c r="D206" i="106" s="1"/>
  <c r="D207" i="106" s="1"/>
  <c r="D208" i="106" s="1"/>
  <c r="D209" i="106" s="1"/>
  <c r="D210" i="106" s="1"/>
  <c r="D211" i="106" s="1"/>
  <c r="D212" i="106" s="1"/>
  <c r="D213" i="106" s="1"/>
  <c r="D214" i="106" s="1"/>
  <c r="D215" i="106" s="1"/>
  <c r="D216" i="106" s="1"/>
  <c r="D217" i="106" s="1"/>
  <c r="D218" i="106" s="1"/>
  <c r="D219" i="106" s="1"/>
  <c r="D220" i="106" s="1"/>
  <c r="F204" i="106"/>
  <c r="F203" i="106"/>
  <c r="E203" i="106"/>
  <c r="F200" i="106"/>
  <c r="F199" i="106"/>
  <c r="F198" i="106"/>
  <c r="F197" i="106"/>
  <c r="F196" i="106"/>
  <c r="F195" i="106"/>
  <c r="F194" i="106"/>
  <c r="F193" i="106"/>
  <c r="F192" i="106"/>
  <c r="F191" i="106"/>
  <c r="F190" i="106"/>
  <c r="F189" i="106"/>
  <c r="F188" i="106"/>
  <c r="F187" i="106"/>
  <c r="F186" i="106"/>
  <c r="F185" i="106"/>
  <c r="E184" i="106"/>
  <c r="F184" i="106" s="1"/>
  <c r="F179" i="106"/>
  <c r="F178" i="106"/>
  <c r="E177" i="106"/>
  <c r="F177" i="106" s="1"/>
  <c r="F170" i="106"/>
  <c r="F169" i="106"/>
  <c r="F168" i="106"/>
  <c r="F167" i="106"/>
  <c r="F166" i="106"/>
  <c r="E165" i="106"/>
  <c r="F165" i="106" s="1"/>
  <c r="F158" i="106"/>
  <c r="F157" i="106"/>
  <c r="F156" i="106"/>
  <c r="F155" i="106"/>
  <c r="F154" i="106"/>
  <c r="E153" i="106"/>
  <c r="F153" i="106" s="1"/>
  <c r="F147" i="106"/>
  <c r="F146" i="106"/>
  <c r="F145" i="106"/>
  <c r="F144" i="106"/>
  <c r="F143" i="106"/>
  <c r="E142" i="106"/>
  <c r="F142" i="106" s="1"/>
  <c r="F115" i="106"/>
  <c r="F114" i="106"/>
  <c r="E113" i="106"/>
  <c r="F113" i="106" s="1"/>
  <c r="F1710" i="105"/>
  <c r="E1709" i="105"/>
  <c r="F1709" i="105" s="1"/>
  <c r="F1695" i="105"/>
  <c r="E1694" i="105"/>
  <c r="F1694" i="105" s="1"/>
  <c r="F1686" i="105"/>
  <c r="F1685" i="105"/>
  <c r="E1684" i="105"/>
  <c r="F1684" i="105" s="1"/>
  <c r="F1675" i="105"/>
  <c r="E1674" i="105"/>
  <c r="F1674" i="105" s="1"/>
  <c r="F1667" i="105"/>
  <c r="E1666" i="105"/>
  <c r="F1666" i="105" s="1"/>
  <c r="F1656" i="105"/>
  <c r="E1655" i="105"/>
  <c r="F1655" i="105" s="1"/>
  <c r="F1647" i="105"/>
  <c r="E1646" i="105"/>
  <c r="F1646" i="105" s="1"/>
  <c r="F1586" i="105"/>
  <c r="F1585" i="105"/>
  <c r="E1584" i="105"/>
  <c r="F1584" i="105" s="1"/>
  <c r="F1522" i="105"/>
  <c r="F1521" i="105"/>
  <c r="E1520" i="105"/>
  <c r="F1520" i="105" s="1"/>
  <c r="F1509" i="105"/>
  <c r="F1508" i="105"/>
  <c r="F1507" i="105"/>
  <c r="F1506" i="105"/>
  <c r="F1505" i="105"/>
  <c r="F1504" i="105"/>
  <c r="E1503" i="105"/>
  <c r="F1503" i="105" s="1"/>
  <c r="F1451" i="105"/>
  <c r="F1450" i="105"/>
  <c r="F1449" i="105"/>
  <c r="F1448" i="105"/>
  <c r="F1447" i="105"/>
  <c r="F1446" i="105"/>
  <c r="F1445" i="105"/>
  <c r="F1444" i="105"/>
  <c r="F1443" i="105"/>
  <c r="F1442" i="105"/>
  <c r="F1441" i="105"/>
  <c r="F1440" i="105"/>
  <c r="F1439" i="105"/>
  <c r="F1438" i="105"/>
  <c r="F1437" i="105"/>
  <c r="F1436" i="105"/>
  <c r="F1435" i="105"/>
  <c r="E1434" i="105"/>
  <c r="F1434" i="105" s="1"/>
  <c r="F1417" i="105"/>
  <c r="F1416" i="105"/>
  <c r="F1415" i="105"/>
  <c r="F1414" i="105"/>
  <c r="F1413" i="105"/>
  <c r="F1412" i="105"/>
  <c r="F1411" i="105"/>
  <c r="F1410" i="105"/>
  <c r="F1409" i="105"/>
  <c r="F1408" i="105"/>
  <c r="F1407" i="105"/>
  <c r="F1406" i="105"/>
  <c r="F1405" i="105"/>
  <c r="F1404" i="105"/>
  <c r="F1403" i="105"/>
  <c r="F1402" i="105"/>
  <c r="F1401" i="105"/>
  <c r="E1400" i="105"/>
  <c r="F1400" i="105" s="1"/>
  <c r="F1387" i="105"/>
  <c r="F1386" i="105"/>
  <c r="F1385" i="105"/>
  <c r="F1384" i="105"/>
  <c r="F1383" i="105"/>
  <c r="F1382" i="105"/>
  <c r="F1381" i="105"/>
  <c r="F1380" i="105"/>
  <c r="F1379" i="105"/>
  <c r="F1378" i="105"/>
  <c r="F1377" i="105"/>
  <c r="F1376" i="105"/>
  <c r="F1375" i="105"/>
  <c r="F1374" i="105"/>
  <c r="F1373" i="105"/>
  <c r="F1372" i="105"/>
  <c r="F1371" i="105"/>
  <c r="E1370" i="105"/>
  <c r="F1370" i="105" s="1"/>
  <c r="F1342" i="105"/>
  <c r="F1341" i="105"/>
  <c r="F1340" i="105"/>
  <c r="E1339" i="105"/>
  <c r="F1339" i="105" s="1"/>
  <c r="F1334" i="105"/>
  <c r="E1333" i="105"/>
  <c r="F1333" i="105" s="1"/>
  <c r="F1322" i="105"/>
  <c r="F1321" i="105"/>
  <c r="E1321" i="105"/>
  <c r="F1317" i="105"/>
  <c r="F1316" i="105"/>
  <c r="F1315" i="105"/>
  <c r="F1314" i="105"/>
  <c r="F1313" i="105"/>
  <c r="F1312" i="105"/>
  <c r="F1311" i="105"/>
  <c r="E1311" i="105"/>
  <c r="F1301" i="105"/>
  <c r="F1300" i="105"/>
  <c r="F1299" i="105"/>
  <c r="F1298" i="105"/>
  <c r="F1297" i="105"/>
  <c r="E1297" i="105"/>
  <c r="F1277" i="105"/>
  <c r="F1276" i="105"/>
  <c r="F1275" i="105"/>
  <c r="F1274" i="105"/>
  <c r="E1273" i="105"/>
  <c r="F1273" i="105" s="1"/>
  <c r="F1269" i="105"/>
  <c r="F1268" i="105"/>
  <c r="F1267" i="105"/>
  <c r="E1266" i="105"/>
  <c r="F1266" i="105" s="1"/>
  <c r="F1259" i="105"/>
  <c r="F1258" i="105"/>
  <c r="E1257" i="105"/>
  <c r="F1257" i="105" s="1"/>
  <c r="F1254" i="105"/>
  <c r="F1253" i="105"/>
  <c r="E1252" i="105"/>
  <c r="F1252" i="105" s="1"/>
  <c r="F1232" i="105"/>
  <c r="F1231" i="105"/>
  <c r="F1230" i="105"/>
  <c r="F1229" i="105"/>
  <c r="F1228" i="105"/>
  <c r="F1227" i="105"/>
  <c r="F1226" i="105"/>
  <c r="F1225" i="105"/>
  <c r="F1224" i="105"/>
  <c r="F1223" i="105"/>
  <c r="F1222" i="105"/>
  <c r="F1221" i="105"/>
  <c r="E1220" i="105"/>
  <c r="F1220" i="105" s="1"/>
  <c r="F1217" i="105"/>
  <c r="F1216" i="105"/>
  <c r="F1215" i="105"/>
  <c r="F1214" i="105"/>
  <c r="F1213" i="105"/>
  <c r="F1212" i="105"/>
  <c r="F1211" i="105"/>
  <c r="F1210" i="105"/>
  <c r="F1209" i="105"/>
  <c r="F1208" i="105"/>
  <c r="F1207" i="105"/>
  <c r="F1206" i="105"/>
  <c r="E1205" i="105"/>
  <c r="F1205" i="105" s="1"/>
  <c r="F1196" i="105"/>
  <c r="F1195" i="105"/>
  <c r="F1194" i="105"/>
  <c r="F1193" i="105"/>
  <c r="F1192" i="105"/>
  <c r="F1191" i="105"/>
  <c r="E1190" i="105"/>
  <c r="F1190" i="105" s="1"/>
  <c r="F1186" i="105"/>
  <c r="F1185" i="105"/>
  <c r="E1184" i="105"/>
  <c r="F1184" i="105" s="1"/>
  <c r="F1167" i="105"/>
  <c r="F1166" i="105"/>
  <c r="F1165" i="105"/>
  <c r="F1164" i="105"/>
  <c r="F1163" i="105"/>
  <c r="E1162" i="105"/>
  <c r="F1162" i="105" s="1"/>
  <c r="F1138" i="105"/>
  <c r="F1137" i="105"/>
  <c r="E1136" i="105"/>
  <c r="F1136" i="105" s="1"/>
  <c r="F1129" i="105"/>
  <c r="E1128" i="105"/>
  <c r="F1128" i="105" s="1"/>
  <c r="F1115" i="105"/>
  <c r="F1114" i="105"/>
  <c r="F1113" i="105"/>
  <c r="F1112" i="105"/>
  <c r="F1111" i="105"/>
  <c r="E1110" i="105"/>
  <c r="F1110" i="105" s="1"/>
  <c r="F1086" i="105"/>
  <c r="F1085" i="105"/>
  <c r="F1084" i="105"/>
  <c r="F1083" i="105"/>
  <c r="F1082" i="105"/>
  <c r="F1081" i="105"/>
  <c r="E1080" i="105"/>
  <c r="F1080" i="105" s="1"/>
  <c r="D1006" i="105"/>
  <c r="D1007" i="105" s="1"/>
  <c r="D1008" i="105" s="1"/>
  <c r="D1009" i="105" s="1"/>
  <c r="D1010" i="105" s="1"/>
  <c r="D1011" i="105" s="1"/>
  <c r="D1012" i="105" s="1"/>
  <c r="D1013" i="105" s="1"/>
  <c r="D1014" i="105" s="1"/>
  <c r="D1015" i="105" s="1"/>
  <c r="D1016" i="105" s="1"/>
  <c r="D1017" i="105" s="1"/>
  <c r="D1018" i="105" s="1"/>
  <c r="D1019" i="105" s="1"/>
  <c r="D1020" i="105" s="1"/>
  <c r="D1021" i="105" s="1"/>
  <c r="D1022" i="105" s="1"/>
  <c r="D1023" i="105" s="1"/>
  <c r="D1024" i="105" s="1"/>
  <c r="D1025" i="105" s="1"/>
  <c r="D1026" i="105" s="1"/>
  <c r="D1027" i="105" s="1"/>
  <c r="D1028" i="105" s="1"/>
  <c r="D1029" i="105" s="1"/>
  <c r="D1030" i="105" s="1"/>
  <c r="D1031" i="105" s="1"/>
  <c r="D1032" i="105" s="1"/>
  <c r="D1033" i="105" s="1"/>
  <c r="D1034" i="105" s="1"/>
  <c r="D1035" i="105" s="1"/>
  <c r="F1004" i="105"/>
  <c r="E1004" i="105"/>
  <c r="F989" i="105"/>
  <c r="F988" i="105"/>
  <c r="F987" i="105"/>
  <c r="F986" i="105"/>
  <c r="F985" i="105"/>
  <c r="F984" i="105"/>
  <c r="F983" i="105"/>
  <c r="F982" i="105"/>
  <c r="F981" i="105"/>
  <c r="F980" i="105"/>
  <c r="F979" i="105"/>
  <c r="F978" i="105"/>
  <c r="F977" i="105"/>
  <c r="F976" i="105"/>
  <c r="F975" i="105"/>
  <c r="F974" i="105"/>
  <c r="F973" i="105"/>
  <c r="F972" i="105"/>
  <c r="F971" i="105"/>
  <c r="F970" i="105"/>
  <c r="F969" i="105"/>
  <c r="F968" i="105"/>
  <c r="F967" i="105"/>
  <c r="F966" i="105"/>
  <c r="F965" i="105"/>
  <c r="F964" i="105"/>
  <c r="F963" i="105"/>
  <c r="F962" i="105"/>
  <c r="F961" i="105"/>
  <c r="F960" i="105"/>
  <c r="F959" i="105"/>
  <c r="F958" i="105"/>
  <c r="F957" i="105"/>
  <c r="F956" i="105"/>
  <c r="F955" i="105"/>
  <c r="F954" i="105"/>
  <c r="F953" i="105"/>
  <c r="F952" i="105"/>
  <c r="F951" i="105"/>
  <c r="F950" i="105"/>
  <c r="F949" i="105"/>
  <c r="F948" i="105"/>
  <c r="F947" i="105"/>
  <c r="F946" i="105"/>
  <c r="F945" i="105"/>
  <c r="F944" i="105"/>
  <c r="F943" i="105"/>
  <c r="E943" i="105"/>
  <c r="F919" i="105"/>
  <c r="F918" i="105"/>
  <c r="F917" i="105"/>
  <c r="F916" i="105"/>
  <c r="F915" i="105"/>
  <c r="F914" i="105"/>
  <c r="F913" i="105"/>
  <c r="F912" i="105"/>
  <c r="F911" i="105"/>
  <c r="F910" i="105"/>
  <c r="F909" i="105"/>
  <c r="F908" i="105"/>
  <c r="F907" i="105"/>
  <c r="F906" i="105"/>
  <c r="F905" i="105"/>
  <c r="F904" i="105"/>
  <c r="F903" i="105"/>
  <c r="F902" i="105"/>
  <c r="F901" i="105"/>
  <c r="F900" i="105"/>
  <c r="F899" i="105"/>
  <c r="F898" i="105"/>
  <c r="F897" i="105"/>
  <c r="F896" i="105"/>
  <c r="F895" i="105"/>
  <c r="F894" i="105"/>
  <c r="F893" i="105"/>
  <c r="F892" i="105"/>
  <c r="F891" i="105"/>
  <c r="F890" i="105"/>
  <c r="F889" i="105"/>
  <c r="F888" i="105"/>
  <c r="F887" i="105"/>
  <c r="F886" i="105"/>
  <c r="F885" i="105"/>
  <c r="F884" i="105"/>
  <c r="F883" i="105"/>
  <c r="E882" i="105"/>
  <c r="F882" i="105" s="1"/>
  <c r="F867" i="105"/>
  <c r="F866" i="105"/>
  <c r="F865" i="105"/>
  <c r="F864" i="105"/>
  <c r="F863" i="105"/>
  <c r="F862" i="105"/>
  <c r="F861" i="105"/>
  <c r="F860" i="105"/>
  <c r="F859" i="105"/>
  <c r="F858" i="105"/>
  <c r="F857" i="105"/>
  <c r="F856" i="105"/>
  <c r="F855" i="105"/>
  <c r="F854" i="105"/>
  <c r="F853" i="105"/>
  <c r="F852" i="105"/>
  <c r="F851" i="105"/>
  <c r="F850" i="105"/>
  <c r="F849" i="105"/>
  <c r="F848" i="105"/>
  <c r="F847" i="105"/>
  <c r="F846" i="105"/>
  <c r="F845" i="105"/>
  <c r="F844" i="105"/>
  <c r="F843" i="105"/>
  <c r="F842" i="105"/>
  <c r="F841" i="105"/>
  <c r="F840" i="105"/>
  <c r="F839" i="105"/>
  <c r="F838" i="105"/>
  <c r="F837" i="105"/>
  <c r="F836" i="105"/>
  <c r="F835" i="105"/>
  <c r="F834" i="105"/>
  <c r="F833" i="105"/>
  <c r="F832" i="105"/>
  <c r="E831" i="105"/>
  <c r="F831" i="105" s="1"/>
  <c r="F824" i="105"/>
  <c r="F823" i="105"/>
  <c r="F822" i="105"/>
  <c r="F821" i="105"/>
  <c r="F820" i="105"/>
  <c r="F819" i="105"/>
  <c r="F818" i="105"/>
  <c r="F817" i="105"/>
  <c r="F816" i="105"/>
  <c r="F815" i="105"/>
  <c r="F814" i="105"/>
  <c r="F813" i="105"/>
  <c r="F812" i="105"/>
  <c r="F811" i="105"/>
  <c r="F810" i="105"/>
  <c r="F809" i="105"/>
  <c r="F808" i="105"/>
  <c r="F807" i="105"/>
  <c r="F806" i="105"/>
  <c r="F805" i="105"/>
  <c r="F804" i="105"/>
  <c r="F803" i="105"/>
  <c r="F802" i="105"/>
  <c r="F801" i="105"/>
  <c r="F800" i="105"/>
  <c r="F799" i="105"/>
  <c r="F798" i="105"/>
  <c r="F797" i="105"/>
  <c r="F796" i="105"/>
  <c r="F795" i="105"/>
  <c r="F794" i="105"/>
  <c r="F793" i="105"/>
  <c r="F792" i="105"/>
  <c r="E791" i="105"/>
  <c r="F791" i="105" s="1"/>
  <c r="F750" i="105"/>
  <c r="F749" i="105"/>
  <c r="F748" i="105"/>
  <c r="F747" i="105"/>
  <c r="F746" i="105"/>
  <c r="F745" i="105"/>
  <c r="F744" i="105"/>
  <c r="F743" i="105"/>
  <c r="F742" i="105"/>
  <c r="F741" i="105"/>
  <c r="F740" i="105"/>
  <c r="F739" i="105"/>
  <c r="F738" i="105"/>
  <c r="F737" i="105"/>
  <c r="F736" i="105"/>
  <c r="F735" i="105"/>
  <c r="F734" i="105"/>
  <c r="F733" i="105"/>
  <c r="F732" i="105"/>
  <c r="F731" i="105"/>
  <c r="F730" i="105"/>
  <c r="F729" i="105"/>
  <c r="F728" i="105"/>
  <c r="F727" i="105"/>
  <c r="F726" i="105"/>
  <c r="F725" i="105"/>
  <c r="F724" i="105"/>
  <c r="F723" i="105"/>
  <c r="F722" i="105"/>
  <c r="F721" i="105"/>
  <c r="F720" i="105"/>
  <c r="F719" i="105"/>
  <c r="F718" i="105"/>
  <c r="F717" i="105"/>
  <c r="F716" i="105"/>
  <c r="F715" i="105"/>
  <c r="E714" i="105"/>
  <c r="F714" i="105" s="1"/>
  <c r="F697" i="105"/>
  <c r="F696" i="105"/>
  <c r="F695" i="105"/>
  <c r="F694" i="105"/>
  <c r="F693" i="105"/>
  <c r="F692" i="105"/>
  <c r="F691" i="105"/>
  <c r="F690" i="105"/>
  <c r="F689" i="105"/>
  <c r="F688" i="105"/>
  <c r="F687" i="105"/>
  <c r="F686" i="105"/>
  <c r="F685" i="105"/>
  <c r="F684" i="105"/>
  <c r="F683" i="105"/>
  <c r="F682" i="105"/>
  <c r="F681" i="105"/>
  <c r="E680" i="105"/>
  <c r="F680" i="105" s="1"/>
  <c r="F648" i="105"/>
  <c r="F647" i="105"/>
  <c r="F646" i="105"/>
  <c r="F645" i="105"/>
  <c r="F644" i="105"/>
  <c r="F643" i="105"/>
  <c r="E642" i="105"/>
  <c r="F642" i="105" s="1"/>
  <c r="F621" i="105"/>
  <c r="F620" i="105"/>
  <c r="E619" i="105"/>
  <c r="F619" i="105" s="1"/>
  <c r="F535" i="105"/>
  <c r="F534" i="105"/>
  <c r="F533" i="105"/>
  <c r="F532" i="105"/>
  <c r="E531" i="105"/>
  <c r="F531" i="105" s="1"/>
  <c r="F514" i="105"/>
  <c r="F513" i="105"/>
  <c r="E512" i="105"/>
  <c r="F512" i="105" s="1"/>
  <c r="F493" i="105"/>
  <c r="F492" i="105"/>
  <c r="F491" i="105"/>
  <c r="F490" i="105"/>
  <c r="F489" i="105"/>
  <c r="F488" i="105"/>
  <c r="F487" i="105"/>
  <c r="F486" i="105"/>
  <c r="F485" i="105"/>
  <c r="F484" i="105"/>
  <c r="F483" i="105"/>
  <c r="F482" i="105"/>
  <c r="F481" i="105"/>
  <c r="E480" i="105"/>
  <c r="F480" i="105" s="1"/>
  <c r="F440" i="105"/>
  <c r="F439" i="105"/>
  <c r="E438" i="105"/>
  <c r="F438" i="105" s="1"/>
  <c r="F408" i="105"/>
  <c r="F407" i="105"/>
  <c r="F406" i="105"/>
  <c r="F405" i="105"/>
  <c r="F404" i="105"/>
  <c r="F403" i="105"/>
  <c r="F402" i="105"/>
  <c r="F401" i="105"/>
  <c r="F400" i="105"/>
  <c r="F399" i="105"/>
  <c r="F398" i="105"/>
  <c r="F397" i="105"/>
  <c r="F396" i="105"/>
  <c r="F395" i="105"/>
  <c r="F394" i="105"/>
  <c r="F393" i="105"/>
  <c r="F392" i="105"/>
  <c r="F391" i="105"/>
  <c r="E390" i="105"/>
  <c r="F390" i="105" s="1"/>
  <c r="F369" i="105"/>
  <c r="F368" i="105"/>
  <c r="F367" i="105"/>
  <c r="F366" i="105"/>
  <c r="F365" i="105"/>
  <c r="F364" i="105"/>
  <c r="F363" i="105"/>
  <c r="F362" i="105"/>
  <c r="F361" i="105"/>
  <c r="F360" i="105"/>
  <c r="F359" i="105"/>
  <c r="F358" i="105"/>
  <c r="F357" i="105"/>
  <c r="F356" i="105"/>
  <c r="F355" i="105"/>
  <c r="F354" i="105"/>
  <c r="F353" i="105"/>
  <c r="F352" i="105"/>
  <c r="F351" i="105"/>
  <c r="E351" i="105"/>
  <c r="F329" i="105"/>
  <c r="F328" i="105"/>
  <c r="F327" i="105"/>
  <c r="F326" i="105"/>
  <c r="F325" i="105"/>
  <c r="F324" i="105"/>
  <c r="F323" i="105"/>
  <c r="F322" i="105"/>
  <c r="F321" i="105"/>
  <c r="F320" i="105"/>
  <c r="F319" i="105"/>
  <c r="F318" i="105"/>
  <c r="F317" i="105"/>
  <c r="F316" i="105"/>
  <c r="F315" i="105"/>
  <c r="F314" i="105"/>
  <c r="F313" i="105"/>
  <c r="F312" i="105"/>
  <c r="E311" i="105"/>
  <c r="F311" i="105" s="1"/>
  <c r="F266" i="105"/>
  <c r="F265" i="105"/>
  <c r="F264" i="105"/>
  <c r="F263" i="105"/>
  <c r="F262" i="105"/>
  <c r="F261" i="105"/>
  <c r="F260" i="105"/>
  <c r="F259" i="105"/>
  <c r="F258" i="105"/>
  <c r="F257" i="105"/>
  <c r="F256" i="105"/>
  <c r="F255" i="105"/>
  <c r="F254" i="105"/>
  <c r="F253" i="105"/>
  <c r="F252" i="105"/>
  <c r="F251" i="105"/>
  <c r="F250" i="105"/>
  <c r="F249" i="105"/>
  <c r="F248" i="105"/>
  <c r="E248" i="105"/>
  <c r="F220" i="105"/>
  <c r="F219" i="105"/>
  <c r="E218" i="105"/>
  <c r="F218" i="105" s="1"/>
  <c r="F184" i="105"/>
  <c r="F183" i="105"/>
  <c r="F182" i="105"/>
  <c r="F181" i="105"/>
  <c r="F180" i="105"/>
  <c r="F179" i="105"/>
  <c r="F178" i="105"/>
  <c r="F177" i="105"/>
  <c r="F176" i="105"/>
  <c r="F175" i="105"/>
  <c r="F174" i="105"/>
  <c r="F173" i="105"/>
  <c r="F172" i="105"/>
  <c r="F171" i="105"/>
  <c r="F170" i="105"/>
  <c r="F169" i="105"/>
  <c r="E168" i="105"/>
  <c r="F168" i="105" s="1"/>
  <c r="F164" i="105"/>
  <c r="F163" i="105"/>
  <c r="E162" i="105"/>
  <c r="F162" i="105" s="1"/>
  <c r="F157" i="105"/>
  <c r="F156" i="105"/>
  <c r="F155" i="105"/>
  <c r="F154" i="105"/>
  <c r="F153" i="105"/>
  <c r="E152" i="105"/>
  <c r="F152" i="105" s="1"/>
  <c r="F145" i="105"/>
  <c r="F144" i="105"/>
  <c r="F143" i="105"/>
  <c r="F142" i="105"/>
  <c r="F141" i="105"/>
  <c r="E140" i="105"/>
  <c r="F140" i="105" s="1"/>
  <c r="F134" i="105"/>
  <c r="F133" i="105"/>
  <c r="F132" i="105"/>
  <c r="F131" i="105"/>
  <c r="F130" i="105"/>
  <c r="F129" i="105"/>
  <c r="E128" i="105"/>
  <c r="F128" i="105" s="1"/>
  <c r="F101" i="105"/>
  <c r="F100" i="105"/>
  <c r="E99" i="105"/>
  <c r="F99" i="105" s="1"/>
  <c r="F3070" i="93"/>
  <c r="F3069" i="93"/>
  <c r="F3047" i="93"/>
  <c r="F2594" i="93"/>
  <c r="F2593" i="93"/>
  <c r="F2592" i="93"/>
  <c r="F2591" i="93"/>
  <c r="F2590" i="93"/>
  <c r="F2589" i="93"/>
  <c r="F2588" i="93"/>
  <c r="F2587" i="93"/>
  <c r="F2586" i="93"/>
  <c r="F2585" i="93"/>
  <c r="F2584" i="93"/>
  <c r="F2583" i="93"/>
  <c r="F2582" i="93"/>
  <c r="F2581" i="93"/>
  <c r="F2580" i="93"/>
  <c r="F2579" i="93"/>
  <c r="F2578" i="93"/>
  <c r="F2577" i="93"/>
  <c r="F2576" i="93"/>
  <c r="F2575" i="93"/>
  <c r="F2574" i="93"/>
  <c r="F2573" i="93"/>
  <c r="F2572" i="93"/>
  <c r="F2571" i="93"/>
  <c r="F2570" i="93"/>
  <c r="F2569" i="93"/>
  <c r="F2568" i="93"/>
  <c r="F2567" i="93"/>
  <c r="F2566" i="93"/>
  <c r="F2565" i="93"/>
  <c r="F2564" i="93"/>
  <c r="F2563" i="93"/>
  <c r="F2562" i="93"/>
  <c r="F2561" i="93"/>
  <c r="F2560" i="93"/>
  <c r="F2559" i="93"/>
  <c r="F2558" i="93"/>
  <c r="F2198" i="93"/>
  <c r="D2198" i="93"/>
  <c r="F2197" i="93"/>
  <c r="E2196" i="93"/>
  <c r="F2196" i="93" s="1"/>
  <c r="F2175" i="93"/>
  <c r="F2174" i="93"/>
  <c r="F2173" i="93"/>
  <c r="F2172" i="93"/>
  <c r="F2171" i="93"/>
  <c r="F2170" i="93"/>
  <c r="F2169" i="93"/>
  <c r="F2168" i="93"/>
  <c r="F2167" i="93"/>
  <c r="F2166" i="93"/>
  <c r="F2165" i="93"/>
  <c r="D2165" i="93"/>
  <c r="D2166" i="93" s="1"/>
  <c r="D2167" i="93" s="1"/>
  <c r="D2168" i="93" s="1"/>
  <c r="D2169" i="93" s="1"/>
  <c r="D2170" i="93" s="1"/>
  <c r="D2171" i="93" s="1"/>
  <c r="D2172" i="93" s="1"/>
  <c r="D2173" i="93" s="1"/>
  <c r="D2174" i="93" s="1"/>
  <c r="D2175" i="93" s="1"/>
  <c r="F2164" i="93"/>
  <c r="F1878" i="93"/>
  <c r="F1877" i="93"/>
  <c r="F1876" i="93"/>
  <c r="F1875" i="93"/>
  <c r="F1874" i="93"/>
  <c r="F1873" i="93"/>
  <c r="F1872" i="93"/>
  <c r="F1871" i="93"/>
  <c r="F1870" i="93"/>
  <c r="F1869" i="93"/>
  <c r="F1868" i="93"/>
  <c r="F1867" i="93"/>
  <c r="F1866" i="93"/>
  <c r="F1865" i="93"/>
  <c r="F1864" i="93"/>
  <c r="F1863" i="93"/>
  <c r="D1863" i="93"/>
  <c r="D1864" i="93" s="1"/>
  <c r="D1865" i="93" s="1"/>
  <c r="D1866" i="93" s="1"/>
  <c r="D1867" i="93" s="1"/>
  <c r="D1868" i="93" s="1"/>
  <c r="D1869" i="93" s="1"/>
  <c r="D1870" i="93" s="1"/>
  <c r="D1871" i="93" s="1"/>
  <c r="D1872" i="93" s="1"/>
  <c r="D1873" i="93" s="1"/>
  <c r="D1874" i="93" s="1"/>
  <c r="D1875" i="93" s="1"/>
  <c r="D1876" i="93" s="1"/>
  <c r="D1877" i="93" s="1"/>
  <c r="D1878" i="93" s="1"/>
  <c r="F1862" i="93"/>
  <c r="E1861" i="93"/>
  <c r="F1861" i="93" s="1"/>
  <c r="F1647" i="93"/>
  <c r="F1259" i="93"/>
  <c r="F1258" i="93"/>
  <c r="F1254" i="93"/>
  <c r="F1253" i="93"/>
  <c r="D1006" i="93"/>
  <c r="D1007" i="93" s="1"/>
  <c r="D1008" i="93" s="1"/>
  <c r="D1009" i="93" s="1"/>
  <c r="D1010" i="93" s="1"/>
  <c r="D1011" i="93" s="1"/>
  <c r="D1012" i="93" s="1"/>
  <c r="D1013" i="93" s="1"/>
  <c r="D1014" i="93" s="1"/>
  <c r="D1015" i="93" s="1"/>
  <c r="D1016" i="93" s="1"/>
  <c r="D1017" i="93" s="1"/>
  <c r="D1018" i="93" s="1"/>
  <c r="D1019" i="93" s="1"/>
  <c r="D1020" i="93" s="1"/>
  <c r="D1021" i="93" s="1"/>
  <c r="D1022" i="93" s="1"/>
  <c r="D1023" i="93" s="1"/>
  <c r="D1024" i="93" s="1"/>
  <c r="D1025" i="93" s="1"/>
  <c r="D1026" i="93" s="1"/>
  <c r="D1027" i="93" s="1"/>
  <c r="D1028" i="93" s="1"/>
  <c r="D1029" i="93" s="1"/>
  <c r="D1030" i="93" s="1"/>
  <c r="D1031" i="93" s="1"/>
  <c r="D1032" i="93" s="1"/>
  <c r="D1033" i="93" s="1"/>
  <c r="D1034" i="93" s="1"/>
  <c r="D1035" i="93" s="1"/>
  <c r="E1004" i="93"/>
  <c r="F1004" i="93" s="1"/>
  <c r="F1138" i="93"/>
  <c r="F1137" i="93"/>
  <c r="E1136" i="93"/>
  <c r="F1136" i="93" s="1"/>
  <c r="F1217" i="93" l="1"/>
  <c r="F1216" i="93"/>
  <c r="F1215" i="93"/>
  <c r="F1214" i="93"/>
  <c r="F1213" i="93"/>
  <c r="F1212" i="93"/>
  <c r="F1211" i="93"/>
  <c r="F1210" i="93"/>
  <c r="F1209" i="93"/>
  <c r="F1208" i="93"/>
  <c r="F1207" i="93"/>
  <c r="F1206" i="93"/>
  <c r="E1205" i="93"/>
  <c r="F1205" i="93" s="1"/>
  <c r="G435" i="92"/>
  <c r="D423" i="92"/>
  <c r="G431" i="92"/>
  <c r="G432" i="92"/>
  <c r="G433" i="92"/>
  <c r="G434" i="92"/>
  <c r="G430" i="92"/>
  <c r="G429" i="92"/>
  <c r="G428" i="92"/>
  <c r="G427" i="92"/>
  <c r="G426" i="92"/>
  <c r="G425" i="92"/>
  <c r="G424" i="92"/>
  <c r="G422" i="92"/>
  <c r="G764" i="92"/>
  <c r="F4155" i="93"/>
  <c r="E4154" i="93"/>
  <c r="F4154" i="93" s="1"/>
  <c r="E4146" i="93"/>
  <c r="F4146" i="93" s="1"/>
  <c r="F4115" i="93"/>
  <c r="F4114" i="93"/>
  <c r="F4113" i="93"/>
  <c r="F4112" i="93"/>
  <c r="F4111" i="93"/>
  <c r="F4110" i="93"/>
  <c r="F4109" i="93"/>
  <c r="F4108" i="93"/>
  <c r="F4107" i="93"/>
  <c r="F4106" i="93"/>
  <c r="F4105" i="93"/>
  <c r="F4104" i="93"/>
  <c r="F4103" i="93"/>
  <c r="F4102" i="93"/>
  <c r="F4101" i="93"/>
  <c r="F4100" i="93"/>
  <c r="F4099" i="93"/>
  <c r="F4098" i="93"/>
  <c r="F4097" i="93"/>
  <c r="F4096" i="93"/>
  <c r="F4095" i="93"/>
  <c r="E4094" i="93"/>
  <c r="F4094" i="93" s="1"/>
  <c r="E4085" i="93"/>
  <c r="F4085" i="93" s="1"/>
  <c r="F4080" i="93"/>
  <c r="F4079" i="93"/>
  <c r="F4078" i="93"/>
  <c r="F4077" i="93"/>
  <c r="F4076" i="93"/>
  <c r="F4075" i="93"/>
  <c r="F4074" i="93"/>
  <c r="F4073" i="93"/>
  <c r="F4072" i="93"/>
  <c r="F4071" i="93"/>
  <c r="F4070" i="93"/>
  <c r="F4069" i="93"/>
  <c r="F4068" i="93"/>
  <c r="F4067" i="93"/>
  <c r="F4066" i="93"/>
  <c r="E4065" i="93"/>
  <c r="F4065" i="93" s="1"/>
  <c r="F4056" i="93"/>
  <c r="F4055" i="93"/>
  <c r="F4054" i="93"/>
  <c r="F4053" i="93"/>
  <c r="F4052" i="93"/>
  <c r="E4051" i="93"/>
  <c r="F4051" i="93" s="1"/>
  <c r="F4038" i="93"/>
  <c r="F4037" i="93"/>
  <c r="F4036" i="93"/>
  <c r="F4035" i="93"/>
  <c r="F4034" i="93"/>
  <c r="E4033" i="93"/>
  <c r="F4033" i="93" s="1"/>
  <c r="F4018" i="93"/>
  <c r="F4017" i="93"/>
  <c r="F4016" i="93"/>
  <c r="F4015" i="93"/>
  <c r="F4014" i="93"/>
  <c r="E4013" i="93"/>
  <c r="F4013" i="93" s="1"/>
  <c r="F4007" i="93"/>
  <c r="F4006" i="93"/>
  <c r="F4005" i="93"/>
  <c r="E4004" i="93"/>
  <c r="F4004" i="93" s="1"/>
  <c r="F3996" i="93"/>
  <c r="F3995" i="93"/>
  <c r="E3994" i="93"/>
  <c r="F3994" i="93" s="1"/>
  <c r="F3989" i="93"/>
  <c r="F3988" i="93"/>
  <c r="E3987" i="93"/>
  <c r="F3987" i="93" s="1"/>
  <c r="F3978" i="93"/>
  <c r="F3977" i="93"/>
  <c r="E3976" i="93"/>
  <c r="F3976" i="93" s="1"/>
  <c r="F3970" i="93"/>
  <c r="F3969" i="93"/>
  <c r="F3968" i="93"/>
  <c r="E3967" i="93"/>
  <c r="F3967" i="93" s="1"/>
  <c r="F3951" i="93"/>
  <c r="F3950" i="93"/>
  <c r="F3949" i="93"/>
  <c r="F3948" i="93"/>
  <c r="F3947" i="93"/>
  <c r="F3946" i="93"/>
  <c r="F3945" i="93"/>
  <c r="F3944" i="93"/>
  <c r="F3943" i="93"/>
  <c r="F3942" i="93"/>
  <c r="E3941" i="93"/>
  <c r="F3941" i="93" s="1"/>
  <c r="F3927" i="93"/>
  <c r="F3926" i="93"/>
  <c r="F3925" i="93"/>
  <c r="E3924" i="93"/>
  <c r="F3924" i="93" s="1"/>
  <c r="E3911" i="93"/>
  <c r="F3911" i="93" s="1"/>
  <c r="F3890" i="93"/>
  <c r="E3889" i="93"/>
  <c r="F3889" i="93" s="1"/>
  <c r="E3881" i="93"/>
  <c r="F3881" i="93" s="1"/>
  <c r="F3850" i="93"/>
  <c r="F3849" i="93"/>
  <c r="F3848" i="93"/>
  <c r="F3847" i="93"/>
  <c r="F3846" i="93"/>
  <c r="F3845" i="93"/>
  <c r="F3844" i="93"/>
  <c r="F3843" i="93"/>
  <c r="F3842" i="93"/>
  <c r="F3841" i="93"/>
  <c r="F3840" i="93"/>
  <c r="F3839" i="93"/>
  <c r="F3838" i="93"/>
  <c r="F3837" i="93"/>
  <c r="F3836" i="93"/>
  <c r="F3835" i="93"/>
  <c r="F3834" i="93"/>
  <c r="F3833" i="93"/>
  <c r="F3832" i="93"/>
  <c r="F3831" i="93"/>
  <c r="F3830" i="93"/>
  <c r="E3829" i="93"/>
  <c r="F3829" i="93" s="1"/>
  <c r="E3816" i="93"/>
  <c r="F3816" i="93" s="1"/>
  <c r="E3807" i="93"/>
  <c r="F3807" i="93" s="1"/>
  <c r="F3795" i="93"/>
  <c r="F3794" i="93"/>
  <c r="F3793" i="93"/>
  <c r="F3792" i="93"/>
  <c r="F3791" i="93"/>
  <c r="F3790" i="93"/>
  <c r="F3789" i="93"/>
  <c r="F3788" i="93"/>
  <c r="F3787" i="93"/>
  <c r="F3786" i="93"/>
  <c r="F3785" i="93"/>
  <c r="F3784" i="93"/>
  <c r="F3783" i="93"/>
  <c r="F3782" i="93"/>
  <c r="F3781" i="93"/>
  <c r="E3780" i="93"/>
  <c r="F3780" i="93" s="1"/>
  <c r="F3773" i="93"/>
  <c r="F3772" i="93"/>
  <c r="F3771" i="93"/>
  <c r="F3770" i="93"/>
  <c r="F3769" i="93"/>
  <c r="E3768" i="93"/>
  <c r="F3768" i="93" s="1"/>
  <c r="F3755" i="93"/>
  <c r="F3754" i="93"/>
  <c r="F3753" i="93"/>
  <c r="F3752" i="93"/>
  <c r="F3751" i="93"/>
  <c r="E3750" i="93"/>
  <c r="F3750" i="93" s="1"/>
  <c r="F3737" i="93"/>
  <c r="F3736" i="93"/>
  <c r="F3735" i="93"/>
  <c r="F3734" i="93"/>
  <c r="F3733" i="93"/>
  <c r="E3732" i="93"/>
  <c r="F3732" i="93" s="1"/>
  <c r="F3726" i="93"/>
  <c r="F3725" i="93"/>
  <c r="F3724" i="93"/>
  <c r="E3723" i="93"/>
  <c r="F3723" i="93" s="1"/>
  <c r="F3715" i="93"/>
  <c r="F3714" i="93"/>
  <c r="E3713" i="93"/>
  <c r="F3713" i="93" s="1"/>
  <c r="F3708" i="93"/>
  <c r="F3707" i="93"/>
  <c r="E3706" i="93"/>
  <c r="F3706" i="93" s="1"/>
  <c r="F3697" i="93"/>
  <c r="F3696" i="93"/>
  <c r="E3695" i="93"/>
  <c r="F3695" i="93" s="1"/>
  <c r="E3687" i="93"/>
  <c r="F3687" i="93" s="1"/>
  <c r="F3671" i="93"/>
  <c r="F3670" i="93"/>
  <c r="F3669" i="93"/>
  <c r="F3668" i="93"/>
  <c r="F3667" i="93"/>
  <c r="F3666" i="93"/>
  <c r="F3665" i="93"/>
  <c r="F3664" i="93"/>
  <c r="F3663" i="93"/>
  <c r="F3662" i="93"/>
  <c r="E3661" i="93"/>
  <c r="F3661" i="93" s="1"/>
  <c r="F3643" i="93"/>
  <c r="F3642" i="93"/>
  <c r="F3641" i="93"/>
  <c r="E3640" i="93"/>
  <c r="F3640" i="93" s="1"/>
  <c r="E3613" i="93"/>
  <c r="F3613" i="93" s="1"/>
  <c r="F3499" i="93"/>
  <c r="E3498" i="93"/>
  <c r="F3498" i="93" s="1"/>
  <c r="F3488" i="93"/>
  <c r="E3487" i="93"/>
  <c r="F3487" i="93" s="1"/>
  <c r="F3481" i="93"/>
  <c r="E3480" i="93"/>
  <c r="F3480" i="93" s="1"/>
  <c r="F3471" i="93"/>
  <c r="E3470" i="93"/>
  <c r="F3470" i="93" s="1"/>
  <c r="F3464" i="93"/>
  <c r="E3463" i="93"/>
  <c r="F3463" i="93" s="1"/>
  <c r="F3428" i="93"/>
  <c r="E3427" i="93"/>
  <c r="F3427" i="93" s="1"/>
  <c r="F3419" i="93"/>
  <c r="F3418" i="93"/>
  <c r="E3417" i="93"/>
  <c r="F3417" i="93" s="1"/>
  <c r="F3408" i="93"/>
  <c r="E3407" i="93"/>
  <c r="F3407" i="93" s="1"/>
  <c r="F3333" i="93"/>
  <c r="F3332" i="93"/>
  <c r="F3331" i="93"/>
  <c r="F3330" i="93"/>
  <c r="F3329" i="93"/>
  <c r="F3328" i="93"/>
  <c r="F3327" i="93"/>
  <c r="F3326" i="93"/>
  <c r="F3325" i="93"/>
  <c r="F3324" i="93"/>
  <c r="F3323" i="93"/>
  <c r="F3322" i="93"/>
  <c r="F3321" i="93"/>
  <c r="F3320" i="93"/>
  <c r="F3319" i="93"/>
  <c r="F3318" i="93"/>
  <c r="F3317" i="93"/>
  <c r="F3316" i="93"/>
  <c r="F3315" i="93"/>
  <c r="F3314" i="93"/>
  <c r="F3313" i="93"/>
  <c r="F3312" i="93"/>
  <c r="F3311" i="93"/>
  <c r="F3310" i="93"/>
  <c r="F3309" i="93"/>
  <c r="F3308" i="93"/>
  <c r="F3307" i="93"/>
  <c r="F3306" i="93"/>
  <c r="F3305" i="93"/>
  <c r="F3304" i="93"/>
  <c r="F3303" i="93"/>
  <c r="F3302" i="93"/>
  <c r="F3301" i="93"/>
  <c r="F3300" i="93"/>
  <c r="F3299" i="93"/>
  <c r="F3298" i="93"/>
  <c r="F3297" i="93"/>
  <c r="E3296" i="93"/>
  <c r="F3296" i="93" s="1"/>
  <c r="F3227" i="93"/>
  <c r="F3226" i="93"/>
  <c r="F3225" i="93"/>
  <c r="F3224" i="93"/>
  <c r="F3223" i="93"/>
  <c r="F3222" i="93"/>
  <c r="F3221" i="93"/>
  <c r="E3220" i="93"/>
  <c r="F3220" i="93" s="1"/>
  <c r="F3208" i="93"/>
  <c r="F3207" i="93"/>
  <c r="F3206" i="93"/>
  <c r="F3205" i="93"/>
  <c r="F3204" i="93"/>
  <c r="E3203" i="93"/>
  <c r="F3203" i="93" s="1"/>
  <c r="F3150" i="93"/>
  <c r="F3149" i="93"/>
  <c r="F3148" i="93"/>
  <c r="F3147" i="93"/>
  <c r="F3146" i="93"/>
  <c r="F3145" i="93"/>
  <c r="F3144" i="93"/>
  <c r="F3143" i="93"/>
  <c r="F3142" i="93"/>
  <c r="F3141" i="93"/>
  <c r="F3140" i="93"/>
  <c r="F3139" i="93"/>
  <c r="F3138" i="93"/>
  <c r="F3137" i="93"/>
  <c r="F3136" i="93"/>
  <c r="F3135" i="93"/>
  <c r="F3134" i="93"/>
  <c r="E3133" i="93"/>
  <c r="F3133" i="93" s="1"/>
  <c r="F3118" i="93"/>
  <c r="F3117" i="93"/>
  <c r="F3116" i="93"/>
  <c r="F3115" i="93"/>
  <c r="F3114" i="93"/>
  <c r="F3113" i="93"/>
  <c r="F3112" i="93"/>
  <c r="F3111" i="93"/>
  <c r="F3110" i="93"/>
  <c r="E3109" i="93"/>
  <c r="F3109" i="93" s="1"/>
  <c r="F3097" i="93"/>
  <c r="F3096" i="93"/>
  <c r="F3095" i="93"/>
  <c r="F3094" i="93"/>
  <c r="F3093" i="93"/>
  <c r="F3092" i="93"/>
  <c r="F3091" i="93"/>
  <c r="F3090" i="93"/>
  <c r="F3089" i="93"/>
  <c r="E3088" i="93"/>
  <c r="F3088" i="93" s="1"/>
  <c r="E3068" i="93"/>
  <c r="F3068" i="93" s="1"/>
  <c r="F3063" i="93"/>
  <c r="E3062" i="93"/>
  <c r="F3062" i="93" s="1"/>
  <c r="F3058" i="93"/>
  <c r="E3057" i="93"/>
  <c r="F3057" i="93" s="1"/>
  <c r="E3046" i="93"/>
  <c r="F3046" i="93" s="1"/>
  <c r="F3038" i="93"/>
  <c r="F3037" i="93"/>
  <c r="F3036" i="93"/>
  <c r="E3035" i="93"/>
  <c r="F3035" i="93" s="1"/>
  <c r="F3026" i="93"/>
  <c r="F3025" i="93"/>
  <c r="F3024" i="93"/>
  <c r="E3023" i="93"/>
  <c r="F3023" i="93" s="1"/>
  <c r="F3018" i="93"/>
  <c r="F3017" i="93"/>
  <c r="F3016" i="93"/>
  <c r="F3015" i="93"/>
  <c r="F3014" i="93"/>
  <c r="E3013" i="93"/>
  <c r="F3013" i="93" s="1"/>
  <c r="F3006" i="93"/>
  <c r="F3005" i="93"/>
  <c r="F3004" i="93"/>
  <c r="E3003" i="93"/>
  <c r="F3003" i="93" s="1"/>
  <c r="F2989" i="93"/>
  <c r="F2988" i="93"/>
  <c r="F2987" i="93"/>
  <c r="E2986" i="93"/>
  <c r="F2986" i="93" s="1"/>
  <c r="F2968" i="93"/>
  <c r="F2967" i="93"/>
  <c r="F2966" i="93"/>
  <c r="E2965" i="93"/>
  <c r="F2965" i="93" s="1"/>
  <c r="F2963" i="93"/>
  <c r="F2962" i="93"/>
  <c r="F2961" i="93"/>
  <c r="F2960" i="93"/>
  <c r="F2959" i="93"/>
  <c r="E2958" i="93"/>
  <c r="F2958" i="93" s="1"/>
  <c r="F2944" i="93"/>
  <c r="F2943" i="93"/>
  <c r="F2942" i="93"/>
  <c r="F2941" i="93"/>
  <c r="E2940" i="93"/>
  <c r="F2940" i="93" s="1"/>
  <c r="F2923" i="93"/>
  <c r="F2922" i="93"/>
  <c r="F2921" i="93"/>
  <c r="F2920" i="93"/>
  <c r="F2919" i="93"/>
  <c r="E2918" i="93"/>
  <c r="F2918" i="93" s="1"/>
  <c r="F2905" i="93"/>
  <c r="F2904" i="93"/>
  <c r="E2903" i="93"/>
  <c r="F2903" i="93" s="1"/>
  <c r="F2899" i="93"/>
  <c r="F2898" i="93"/>
  <c r="F2897" i="93"/>
  <c r="F2896" i="93"/>
  <c r="F2895" i="93"/>
  <c r="F2894" i="93"/>
  <c r="F2893" i="93"/>
  <c r="F2892" i="93"/>
  <c r="F2891" i="93"/>
  <c r="F2890" i="93"/>
  <c r="F2889" i="93"/>
  <c r="F2888" i="93"/>
  <c r="F2887" i="93"/>
  <c r="F2886" i="93"/>
  <c r="F2885" i="93"/>
  <c r="F2884" i="93"/>
  <c r="F2883" i="93"/>
  <c r="E2882" i="93"/>
  <c r="F2882" i="93" s="1"/>
  <c r="F2878" i="93"/>
  <c r="E2877" i="93"/>
  <c r="F2877" i="93" s="1"/>
  <c r="F2868" i="93"/>
  <c r="F2867" i="93"/>
  <c r="F2866" i="93"/>
  <c r="F2865" i="93"/>
  <c r="F2864" i="93"/>
  <c r="F2863" i="93"/>
  <c r="F2862" i="93"/>
  <c r="F2861" i="93"/>
  <c r="F2860" i="93"/>
  <c r="F2859" i="93"/>
  <c r="E2858" i="93"/>
  <c r="F2858" i="93" s="1"/>
  <c r="F2849" i="93"/>
  <c r="F2848" i="93"/>
  <c r="F2847" i="93"/>
  <c r="F2846" i="93"/>
  <c r="F2845" i="93"/>
  <c r="F2844" i="93"/>
  <c r="F2843" i="93"/>
  <c r="F2842" i="93"/>
  <c r="F2841" i="93"/>
  <c r="E2840" i="93"/>
  <c r="F2840" i="93" s="1"/>
  <c r="F2835" i="93"/>
  <c r="F2834" i="93"/>
  <c r="F2833" i="93"/>
  <c r="F2832" i="93"/>
  <c r="F2831" i="93"/>
  <c r="F2830" i="93"/>
  <c r="F2829" i="93"/>
  <c r="F2828" i="93"/>
  <c r="F2827" i="93"/>
  <c r="E2826" i="93"/>
  <c r="F2826" i="93" s="1"/>
  <c r="F2822" i="93"/>
  <c r="F2821" i="93"/>
  <c r="F2820" i="93"/>
  <c r="F2819" i="93"/>
  <c r="F2818" i="93"/>
  <c r="F2817" i="93"/>
  <c r="F2816" i="93"/>
  <c r="F2815" i="93"/>
  <c r="F2814" i="93"/>
  <c r="E2813" i="93"/>
  <c r="F2813" i="93" s="1"/>
  <c r="F2802" i="93"/>
  <c r="F2801" i="93"/>
  <c r="F2800" i="93"/>
  <c r="F2799" i="93"/>
  <c r="F2798" i="93"/>
  <c r="F2797" i="93"/>
  <c r="F2796" i="93"/>
  <c r="F2795" i="93"/>
  <c r="F2794" i="93"/>
  <c r="F2793" i="93"/>
  <c r="F2792" i="93"/>
  <c r="F2791" i="93"/>
  <c r="F2790" i="93"/>
  <c r="F2789" i="93"/>
  <c r="F2788" i="93"/>
  <c r="F2787" i="93"/>
  <c r="F2786" i="93"/>
  <c r="F2785" i="93"/>
  <c r="F2784" i="93"/>
  <c r="F2783" i="93"/>
  <c r="F2782" i="93"/>
  <c r="F2781" i="93"/>
  <c r="F2780" i="93"/>
  <c r="F2779" i="93"/>
  <c r="F2778" i="93"/>
  <c r="F2777" i="93"/>
  <c r="F2776" i="93"/>
  <c r="F2775" i="93"/>
  <c r="E2774" i="93"/>
  <c r="F2774" i="93" s="1"/>
  <c r="F2755" i="93"/>
  <c r="F2754" i="93"/>
  <c r="F2753" i="93"/>
  <c r="F2752" i="93"/>
  <c r="F2751" i="93"/>
  <c r="F2750" i="93"/>
  <c r="F2749" i="93"/>
  <c r="F2748" i="93"/>
  <c r="F2747" i="93"/>
  <c r="F2746" i="93"/>
  <c r="F2745" i="93"/>
  <c r="F2744" i="93"/>
  <c r="F2743" i="93"/>
  <c r="F2742" i="93"/>
  <c r="F2741" i="93"/>
  <c r="F2740" i="93"/>
  <c r="F2739" i="93"/>
  <c r="F2738" i="93"/>
  <c r="F2737" i="93"/>
  <c r="F2736" i="93"/>
  <c r="F2735" i="93"/>
  <c r="F2734" i="93"/>
  <c r="F2733" i="93"/>
  <c r="F2732" i="93"/>
  <c r="F2731" i="93"/>
  <c r="F2730" i="93"/>
  <c r="F2729" i="93"/>
  <c r="F2728" i="93"/>
  <c r="E2727" i="93"/>
  <c r="F2727" i="93" s="1"/>
  <c r="F2714" i="93"/>
  <c r="F2713" i="93"/>
  <c r="F2712" i="93"/>
  <c r="F2711" i="93"/>
  <c r="F2710" i="93"/>
  <c r="F2709" i="93"/>
  <c r="F2708" i="93"/>
  <c r="F2707" i="93"/>
  <c r="F2706" i="93"/>
  <c r="F2705" i="93"/>
  <c r="F2704" i="93"/>
  <c r="F2703" i="93"/>
  <c r="F2702" i="93"/>
  <c r="F2701" i="93"/>
  <c r="F2700" i="93"/>
  <c r="F2699" i="93"/>
  <c r="F2698" i="93"/>
  <c r="F2697" i="93"/>
  <c r="F2696" i="93"/>
  <c r="F2695" i="93"/>
  <c r="F2694" i="93"/>
  <c r="F2693" i="93"/>
  <c r="F2692" i="93"/>
  <c r="F2691" i="93"/>
  <c r="F2690" i="93"/>
  <c r="F2689" i="93"/>
  <c r="F2688" i="93"/>
  <c r="F2687" i="93"/>
  <c r="E2686" i="93"/>
  <c r="F2686" i="93" s="1"/>
  <c r="F2648" i="93"/>
  <c r="F2647" i="93"/>
  <c r="F2646" i="93"/>
  <c r="F2645" i="93"/>
  <c r="F2644" i="93"/>
  <c r="F2643" i="93"/>
  <c r="F2642" i="93"/>
  <c r="F2641" i="93"/>
  <c r="F2640" i="93"/>
  <c r="F2639" i="93"/>
  <c r="F2638" i="93"/>
  <c r="F2637" i="93"/>
  <c r="F2636" i="93"/>
  <c r="F2635" i="93"/>
  <c r="F2634" i="93"/>
  <c r="F2633" i="93"/>
  <c r="F2632" i="93"/>
  <c r="F2631" i="93"/>
  <c r="F2630" i="93"/>
  <c r="F2629" i="93"/>
  <c r="F2628" i="93"/>
  <c r="F2627" i="93"/>
  <c r="F2626" i="93"/>
  <c r="F2625" i="93"/>
  <c r="F2624" i="93"/>
  <c r="F2623" i="93"/>
  <c r="F2622" i="93"/>
  <c r="F2621" i="93"/>
  <c r="F2620" i="93"/>
  <c r="F2619" i="93"/>
  <c r="F2618" i="93"/>
  <c r="F2617" i="93"/>
  <c r="F2616" i="93"/>
  <c r="F2615" i="93"/>
  <c r="F2614" i="93"/>
  <c r="F2613" i="93"/>
  <c r="E2612" i="93"/>
  <c r="F2612" i="93" s="1"/>
  <c r="E2557" i="93"/>
  <c r="F2557" i="93" s="1"/>
  <c r="E2515" i="93"/>
  <c r="F2515" i="93" s="1"/>
  <c r="F2508" i="93"/>
  <c r="F2507" i="93"/>
  <c r="F2506" i="93"/>
  <c r="F2505" i="93"/>
  <c r="F2504" i="93"/>
  <c r="F2503" i="93"/>
  <c r="F2502" i="93"/>
  <c r="F2501" i="93"/>
  <c r="F2500" i="93"/>
  <c r="F2499" i="93"/>
  <c r="F2498" i="93"/>
  <c r="F2497" i="93"/>
  <c r="F2496" i="93"/>
  <c r="F2495" i="93"/>
  <c r="F2494" i="93"/>
  <c r="F2493" i="93"/>
  <c r="F2492" i="93"/>
  <c r="F2491" i="93"/>
  <c r="F2490" i="93"/>
  <c r="F2489" i="93"/>
  <c r="F2488" i="93"/>
  <c r="F2487" i="93"/>
  <c r="F2486" i="93"/>
  <c r="F2485" i="93"/>
  <c r="F2484" i="93"/>
  <c r="F2483" i="93"/>
  <c r="F2482" i="93"/>
  <c r="F2481" i="93"/>
  <c r="E2480" i="93"/>
  <c r="F2480" i="93" s="1"/>
  <c r="F2421" i="93"/>
  <c r="F2420" i="93"/>
  <c r="F2419" i="93"/>
  <c r="F2418" i="93"/>
  <c r="F2417" i="93"/>
  <c r="F2416" i="93"/>
  <c r="F2415" i="93"/>
  <c r="F2414" i="93"/>
  <c r="F2413" i="93"/>
  <c r="F2412" i="93"/>
  <c r="F2411" i="93"/>
  <c r="F2410" i="93"/>
  <c r="F2409" i="93"/>
  <c r="F2408" i="93"/>
  <c r="F2407" i="93"/>
  <c r="F2406" i="93"/>
  <c r="F2405" i="93"/>
  <c r="F2404" i="93"/>
  <c r="F2403" i="93"/>
  <c r="F2402" i="93"/>
  <c r="F2401" i="93"/>
  <c r="F2400" i="93"/>
  <c r="F2399" i="93"/>
  <c r="F2398" i="93"/>
  <c r="F2397" i="93"/>
  <c r="F2396" i="93"/>
  <c r="F2395" i="93"/>
  <c r="F2394" i="93"/>
  <c r="E2393" i="93"/>
  <c r="F2393" i="93" s="1"/>
  <c r="F2380" i="93"/>
  <c r="F2379" i="93"/>
  <c r="E2378" i="93"/>
  <c r="F2378" i="93" s="1"/>
  <c r="F2370" i="93"/>
  <c r="F2369" i="93"/>
  <c r="F2368" i="93"/>
  <c r="F2367" i="93"/>
  <c r="F2366" i="93"/>
  <c r="F2365" i="93"/>
  <c r="F2364" i="93"/>
  <c r="F2363" i="93"/>
  <c r="E2362" i="93"/>
  <c r="F2362" i="93" s="1"/>
  <c r="F2356" i="93"/>
  <c r="F2355" i="93"/>
  <c r="F2354" i="93"/>
  <c r="F2353" i="93"/>
  <c r="F2352" i="93"/>
  <c r="F2351" i="93"/>
  <c r="F2350" i="93"/>
  <c r="F2349" i="93"/>
  <c r="E2348" i="93"/>
  <c r="F2348" i="93" s="1"/>
  <c r="F2342" i="93"/>
  <c r="F2341" i="93"/>
  <c r="F2340" i="93"/>
  <c r="F2339" i="93"/>
  <c r="F2338" i="93"/>
  <c r="F2337" i="93"/>
  <c r="F2336" i="93"/>
  <c r="F2335" i="93"/>
  <c r="E2334" i="93"/>
  <c r="F2334" i="93" s="1"/>
  <c r="F2329" i="93"/>
  <c r="F2328" i="93"/>
  <c r="F2327" i="93"/>
  <c r="F2326" i="93"/>
  <c r="E2325" i="93"/>
  <c r="F2325" i="93" s="1"/>
  <c r="F2306" i="93"/>
  <c r="F2305" i="93"/>
  <c r="E2304" i="93"/>
  <c r="F2304" i="93" s="1"/>
  <c r="F2222" i="93"/>
  <c r="E2221" i="93"/>
  <c r="F2221" i="93" s="1"/>
  <c r="F2203" i="93"/>
  <c r="F2202" i="93"/>
  <c r="E2201" i="93"/>
  <c r="F2201" i="93" s="1"/>
  <c r="E2163" i="93"/>
  <c r="F2163" i="93" s="1"/>
  <c r="F2123" i="93"/>
  <c r="F2122" i="93"/>
  <c r="E2121" i="93"/>
  <c r="F2121" i="93" s="1"/>
  <c r="F2091" i="93"/>
  <c r="F2090" i="93"/>
  <c r="F2089" i="93"/>
  <c r="F2088" i="93"/>
  <c r="F2087" i="93"/>
  <c r="F2086" i="93"/>
  <c r="F2085" i="93"/>
  <c r="F2084" i="93"/>
  <c r="F2083" i="93"/>
  <c r="F2082" i="93"/>
  <c r="F2081" i="93"/>
  <c r="F2080" i="93"/>
  <c r="F2079" i="93"/>
  <c r="F2078" i="93"/>
  <c r="F2077" i="93"/>
  <c r="F2076" i="93"/>
  <c r="F2075" i="93"/>
  <c r="F2074" i="93"/>
  <c r="E2073" i="93"/>
  <c r="F2073" i="93" s="1"/>
  <c r="F2053" i="93"/>
  <c r="F2052" i="93"/>
  <c r="F2051" i="93"/>
  <c r="F2050" i="93"/>
  <c r="F2049" i="93"/>
  <c r="F2048" i="93"/>
  <c r="F2047" i="93"/>
  <c r="F2046" i="93"/>
  <c r="F2045" i="93"/>
  <c r="F2044" i="93"/>
  <c r="F2043" i="93"/>
  <c r="F2042" i="93"/>
  <c r="F2041" i="93"/>
  <c r="F2040" i="93"/>
  <c r="F2039" i="93"/>
  <c r="F2038" i="93"/>
  <c r="F2037" i="93"/>
  <c r="F2036" i="93"/>
  <c r="E2035" i="93"/>
  <c r="F2035" i="93" s="1"/>
  <c r="F2014" i="93"/>
  <c r="F2013" i="93"/>
  <c r="F2012" i="93"/>
  <c r="F2011" i="93"/>
  <c r="F2010" i="93"/>
  <c r="F2009" i="93"/>
  <c r="F2008" i="93"/>
  <c r="F2007" i="93"/>
  <c r="F2006" i="93"/>
  <c r="F2005" i="93"/>
  <c r="F2004" i="93"/>
  <c r="F2003" i="93"/>
  <c r="F2002" i="93"/>
  <c r="F2001" i="93"/>
  <c r="F2000" i="93"/>
  <c r="F1999" i="93"/>
  <c r="F1998" i="93"/>
  <c r="F1997" i="93"/>
  <c r="E1996" i="93"/>
  <c r="F1996" i="93" s="1"/>
  <c r="F1951" i="93"/>
  <c r="F1950" i="93"/>
  <c r="F1949" i="93"/>
  <c r="F1948" i="93"/>
  <c r="F1947" i="93"/>
  <c r="F1946" i="93"/>
  <c r="F1945" i="93"/>
  <c r="F1944" i="93"/>
  <c r="F1943" i="93"/>
  <c r="F1942" i="93"/>
  <c r="F1941" i="93"/>
  <c r="F1940" i="93"/>
  <c r="F1939" i="93"/>
  <c r="F1938" i="93"/>
  <c r="F1937" i="93"/>
  <c r="F1936" i="93"/>
  <c r="F1935" i="93"/>
  <c r="F1934" i="93"/>
  <c r="E1933" i="93"/>
  <c r="F1933" i="93" s="1"/>
  <c r="F1914" i="93"/>
  <c r="F1913" i="93"/>
  <c r="E1912" i="93"/>
  <c r="F1912" i="93" s="1"/>
  <c r="F1858" i="93"/>
  <c r="F1857" i="93"/>
  <c r="F1856" i="93"/>
  <c r="F1855" i="93"/>
  <c r="F1854" i="93"/>
  <c r="F1853" i="93"/>
  <c r="F1852" i="93"/>
  <c r="F1851" i="93"/>
  <c r="F1850" i="93"/>
  <c r="F1849" i="93"/>
  <c r="F1848" i="93"/>
  <c r="F1847" i="93"/>
  <c r="F1846" i="93"/>
  <c r="F1845" i="93"/>
  <c r="F1844" i="93"/>
  <c r="F1843" i="93"/>
  <c r="E1842" i="93"/>
  <c r="F1842" i="93" s="1"/>
  <c r="F1837" i="93"/>
  <c r="F1836" i="93"/>
  <c r="E1835" i="93"/>
  <c r="F1835" i="93" s="1"/>
  <c r="F1828" i="93"/>
  <c r="F1827" i="93"/>
  <c r="F1826" i="93"/>
  <c r="F1825" i="93"/>
  <c r="F1824" i="93"/>
  <c r="E1823" i="93"/>
  <c r="F1823" i="93" s="1"/>
  <c r="F1816" i="93"/>
  <c r="F1815" i="93"/>
  <c r="F1814" i="93"/>
  <c r="F1813" i="93"/>
  <c r="F1812" i="93"/>
  <c r="E1811" i="93"/>
  <c r="F1811" i="93" s="1"/>
  <c r="F1805" i="93"/>
  <c r="F1804" i="93"/>
  <c r="F1803" i="93"/>
  <c r="F1802" i="93"/>
  <c r="F1801" i="93"/>
  <c r="E1800" i="93"/>
  <c r="F1800" i="93" s="1"/>
  <c r="F1773" i="93"/>
  <c r="F1772" i="93"/>
  <c r="E1771" i="93"/>
  <c r="F1771" i="93" s="1"/>
  <c r="F1710" i="93"/>
  <c r="E1709" i="93"/>
  <c r="F1709" i="93" s="1"/>
  <c r="F1695" i="93"/>
  <c r="E1694" i="93"/>
  <c r="F1694" i="93" s="1"/>
  <c r="F1686" i="93"/>
  <c r="F1685" i="93"/>
  <c r="E1684" i="93"/>
  <c r="F1684" i="93" s="1"/>
  <c r="F1675" i="93"/>
  <c r="E1674" i="93"/>
  <c r="F1674" i="93" s="1"/>
  <c r="F1667" i="93"/>
  <c r="E1666" i="93"/>
  <c r="F1666" i="93" s="1"/>
  <c r="F1656" i="93"/>
  <c r="E1655" i="93"/>
  <c r="F1655" i="93" s="1"/>
  <c r="E1646" i="93"/>
  <c r="F1646" i="93" s="1"/>
  <c r="F1586" i="93"/>
  <c r="F1585" i="93"/>
  <c r="E1584" i="93"/>
  <c r="F1584" i="93" s="1"/>
  <c r="F1522" i="93"/>
  <c r="F1521" i="93"/>
  <c r="E1520" i="93"/>
  <c r="F1520" i="93" s="1"/>
  <c r="F1509" i="93"/>
  <c r="F1508" i="93"/>
  <c r="F1507" i="93"/>
  <c r="F1506" i="93"/>
  <c r="F1505" i="93"/>
  <c r="F1504" i="93"/>
  <c r="E1503" i="93"/>
  <c r="F1503" i="93" s="1"/>
  <c r="F1451" i="93"/>
  <c r="F1450" i="93"/>
  <c r="F1449" i="93"/>
  <c r="F1448" i="93"/>
  <c r="F1447" i="93"/>
  <c r="F1446" i="93"/>
  <c r="F1445" i="93"/>
  <c r="F1444" i="93"/>
  <c r="F1443" i="93"/>
  <c r="F1442" i="93"/>
  <c r="F1441" i="93"/>
  <c r="F1440" i="93"/>
  <c r="F1439" i="93"/>
  <c r="F1438" i="93"/>
  <c r="F1437" i="93"/>
  <c r="F1436" i="93"/>
  <c r="F1435" i="93"/>
  <c r="E1434" i="93"/>
  <c r="F1434" i="93" s="1"/>
  <c r="F1417" i="93"/>
  <c r="F1416" i="93"/>
  <c r="F1415" i="93"/>
  <c r="F1414" i="93"/>
  <c r="F1413" i="93"/>
  <c r="F1412" i="93"/>
  <c r="F1411" i="93"/>
  <c r="F1410" i="93"/>
  <c r="F1409" i="93"/>
  <c r="F1408" i="93"/>
  <c r="F1407" i="93"/>
  <c r="F1406" i="93"/>
  <c r="F1405" i="93"/>
  <c r="F1404" i="93"/>
  <c r="F1403" i="93"/>
  <c r="F1402" i="93"/>
  <c r="F1401" i="93"/>
  <c r="E1400" i="93"/>
  <c r="F1400" i="93" s="1"/>
  <c r="F1387" i="93"/>
  <c r="F1386" i="93"/>
  <c r="F1385" i="93"/>
  <c r="F1384" i="93"/>
  <c r="F1383" i="93"/>
  <c r="F1382" i="93"/>
  <c r="F1381" i="93"/>
  <c r="F1380" i="93"/>
  <c r="F1379" i="93"/>
  <c r="F1378" i="93"/>
  <c r="F1377" i="93"/>
  <c r="F1376" i="93"/>
  <c r="F1375" i="93"/>
  <c r="F1374" i="93"/>
  <c r="F1373" i="93"/>
  <c r="F1372" i="93"/>
  <c r="F1371" i="93"/>
  <c r="E1370" i="93"/>
  <c r="F1370" i="93" s="1"/>
  <c r="F1342" i="93"/>
  <c r="F1341" i="93"/>
  <c r="F1340" i="93"/>
  <c r="E1339" i="93"/>
  <c r="F1339" i="93" s="1"/>
  <c r="F1334" i="93"/>
  <c r="E1333" i="93"/>
  <c r="F1333" i="93" s="1"/>
  <c r="F1322" i="93"/>
  <c r="E1321" i="93"/>
  <c r="F1321" i="93" s="1"/>
  <c r="F1317" i="93"/>
  <c r="F1316" i="93"/>
  <c r="F1315" i="93"/>
  <c r="F1314" i="93"/>
  <c r="F1313" i="93"/>
  <c r="F1312" i="93"/>
  <c r="E1311" i="93"/>
  <c r="F1311" i="93" s="1"/>
  <c r="F1301" i="93"/>
  <c r="F1300" i="93"/>
  <c r="F1299" i="93"/>
  <c r="F1298" i="93"/>
  <c r="E1297" i="93"/>
  <c r="F1297" i="93" s="1"/>
  <c r="F1277" i="93"/>
  <c r="F1276" i="93"/>
  <c r="F1275" i="93"/>
  <c r="F1274" i="93"/>
  <c r="E1273" i="93"/>
  <c r="F1273" i="93" s="1"/>
  <c r="F1269" i="93"/>
  <c r="F1268" i="93"/>
  <c r="F1267" i="93"/>
  <c r="E1266" i="93"/>
  <c r="F1266" i="93" s="1"/>
  <c r="E1257" i="93"/>
  <c r="F1257" i="93" s="1"/>
  <c r="E1252" i="93"/>
  <c r="F1252" i="93" s="1"/>
  <c r="F1232" i="93"/>
  <c r="F1231" i="93"/>
  <c r="F1230" i="93"/>
  <c r="F1229" i="93"/>
  <c r="F1228" i="93"/>
  <c r="F1227" i="93"/>
  <c r="F1226" i="93"/>
  <c r="F1225" i="93"/>
  <c r="F1224" i="93"/>
  <c r="F1223" i="93"/>
  <c r="F1222" i="93"/>
  <c r="F1221" i="93"/>
  <c r="E1220" i="93"/>
  <c r="F1220" i="93" s="1"/>
  <c r="F1196" i="93"/>
  <c r="F1195" i="93"/>
  <c r="F1194" i="93"/>
  <c r="F1193" i="93"/>
  <c r="F1192" i="93"/>
  <c r="F1191" i="93"/>
  <c r="E1190" i="93"/>
  <c r="F1190" i="93" s="1"/>
  <c r="F1186" i="93"/>
  <c r="F1185" i="93"/>
  <c r="E1184" i="93"/>
  <c r="F1184" i="93" s="1"/>
  <c r="F1167" i="93"/>
  <c r="F1166" i="93"/>
  <c r="F1165" i="93"/>
  <c r="F1164" i="93"/>
  <c r="F1163" i="93"/>
  <c r="E1162" i="93"/>
  <c r="F1162" i="93" s="1"/>
  <c r="F1129" i="93"/>
  <c r="E1128" i="93"/>
  <c r="F1128" i="93" s="1"/>
  <c r="F1115" i="93"/>
  <c r="F1114" i="93"/>
  <c r="F1113" i="93"/>
  <c r="F1112" i="93"/>
  <c r="F1111" i="93"/>
  <c r="E1110" i="93"/>
  <c r="F1110" i="93" s="1"/>
  <c r="F1086" i="93"/>
  <c r="F1085" i="93"/>
  <c r="F1084" i="93"/>
  <c r="F1083" i="93"/>
  <c r="F1082" i="93"/>
  <c r="F1081" i="93"/>
  <c r="E1080" i="93"/>
  <c r="F1080" i="93" s="1"/>
  <c r="F989" i="93"/>
  <c r="F988" i="93"/>
  <c r="F987" i="93"/>
  <c r="F986" i="93"/>
  <c r="F985" i="93"/>
  <c r="F984" i="93"/>
  <c r="F983" i="93"/>
  <c r="F982" i="93"/>
  <c r="F981" i="93"/>
  <c r="F980" i="93"/>
  <c r="F979" i="93"/>
  <c r="F978" i="93"/>
  <c r="F977" i="93"/>
  <c r="F976" i="93"/>
  <c r="F975" i="93"/>
  <c r="F974" i="93"/>
  <c r="F973" i="93"/>
  <c r="F972" i="93"/>
  <c r="F971" i="93"/>
  <c r="F970" i="93"/>
  <c r="F969" i="93"/>
  <c r="F968" i="93"/>
  <c r="F967" i="93"/>
  <c r="F966" i="93"/>
  <c r="F965" i="93"/>
  <c r="F964" i="93"/>
  <c r="F963" i="93"/>
  <c r="F962" i="93"/>
  <c r="F961" i="93"/>
  <c r="F960" i="93"/>
  <c r="F959" i="93"/>
  <c r="F958" i="93"/>
  <c r="F957" i="93"/>
  <c r="F956" i="93"/>
  <c r="F955" i="93"/>
  <c r="F954" i="93"/>
  <c r="F953" i="93"/>
  <c r="F952" i="93"/>
  <c r="F951" i="93"/>
  <c r="F950" i="93"/>
  <c r="F949" i="93"/>
  <c r="F948" i="93"/>
  <c r="F947" i="93"/>
  <c r="F946" i="93"/>
  <c r="F945" i="93"/>
  <c r="F944" i="93"/>
  <c r="E943" i="93"/>
  <c r="F943" i="93" s="1"/>
  <c r="F919" i="93"/>
  <c r="F918" i="93"/>
  <c r="F917" i="93"/>
  <c r="F916" i="93"/>
  <c r="F915" i="93"/>
  <c r="F914" i="93"/>
  <c r="F913" i="93"/>
  <c r="F912" i="93"/>
  <c r="F911" i="93"/>
  <c r="F910" i="93"/>
  <c r="F909" i="93"/>
  <c r="F908" i="93"/>
  <c r="F907" i="93"/>
  <c r="F906" i="93"/>
  <c r="F905" i="93"/>
  <c r="F904" i="93"/>
  <c r="F903" i="93"/>
  <c r="F902" i="93"/>
  <c r="F901" i="93"/>
  <c r="F900" i="93"/>
  <c r="F899" i="93"/>
  <c r="F898" i="93"/>
  <c r="F897" i="93"/>
  <c r="F896" i="93"/>
  <c r="F895" i="93"/>
  <c r="F894" i="93"/>
  <c r="F893" i="93"/>
  <c r="F892" i="93"/>
  <c r="F891" i="93"/>
  <c r="F890" i="93"/>
  <c r="F889" i="93"/>
  <c r="F888" i="93"/>
  <c r="F887" i="93"/>
  <c r="F886" i="93"/>
  <c r="F885" i="93"/>
  <c r="F884" i="93"/>
  <c r="F883" i="93"/>
  <c r="E882" i="93"/>
  <c r="F882" i="93" s="1"/>
  <c r="F867" i="93"/>
  <c r="F866" i="93"/>
  <c r="F865" i="93"/>
  <c r="F864" i="93"/>
  <c r="F863" i="93"/>
  <c r="F862" i="93"/>
  <c r="F861" i="93"/>
  <c r="F860" i="93"/>
  <c r="F859" i="93"/>
  <c r="F858" i="93"/>
  <c r="F857" i="93"/>
  <c r="F856" i="93"/>
  <c r="F855" i="93"/>
  <c r="F854" i="93"/>
  <c r="F853" i="93"/>
  <c r="F852" i="93"/>
  <c r="F851" i="93"/>
  <c r="F850" i="93"/>
  <c r="F849" i="93"/>
  <c r="F848" i="93"/>
  <c r="F847" i="93"/>
  <c r="F846" i="93"/>
  <c r="F845" i="93"/>
  <c r="F844" i="93"/>
  <c r="F843" i="93"/>
  <c r="F842" i="93"/>
  <c r="F841" i="93"/>
  <c r="F840" i="93"/>
  <c r="F839" i="93"/>
  <c r="F838" i="93"/>
  <c r="F837" i="93"/>
  <c r="F836" i="93"/>
  <c r="F835" i="93"/>
  <c r="F834" i="93"/>
  <c r="F833" i="93"/>
  <c r="F832" i="93"/>
  <c r="E831" i="93"/>
  <c r="F831" i="93" s="1"/>
  <c r="F824" i="93"/>
  <c r="F823" i="93"/>
  <c r="F822" i="93"/>
  <c r="F821" i="93"/>
  <c r="F820" i="93"/>
  <c r="F819" i="93"/>
  <c r="F818" i="93"/>
  <c r="F817" i="93"/>
  <c r="F816" i="93"/>
  <c r="F815" i="93"/>
  <c r="F814" i="93"/>
  <c r="F813" i="93"/>
  <c r="F812" i="93"/>
  <c r="F811" i="93"/>
  <c r="F810" i="93"/>
  <c r="F809" i="93"/>
  <c r="F808" i="93"/>
  <c r="F807" i="93"/>
  <c r="F806" i="93"/>
  <c r="F805" i="93"/>
  <c r="F804" i="93"/>
  <c r="F803" i="93"/>
  <c r="F802" i="93"/>
  <c r="F801" i="93"/>
  <c r="F800" i="93"/>
  <c r="F799" i="93"/>
  <c r="F798" i="93"/>
  <c r="F797" i="93"/>
  <c r="F796" i="93"/>
  <c r="F795" i="93"/>
  <c r="F794" i="93"/>
  <c r="F793" i="93"/>
  <c r="F792" i="93"/>
  <c r="E791" i="93"/>
  <c r="F791" i="93" s="1"/>
  <c r="F750" i="93"/>
  <c r="F749" i="93"/>
  <c r="F748" i="93"/>
  <c r="F747" i="93"/>
  <c r="F746" i="93"/>
  <c r="F745" i="93"/>
  <c r="F744" i="93"/>
  <c r="F743" i="93"/>
  <c r="F742" i="93"/>
  <c r="F741" i="93"/>
  <c r="F740" i="93"/>
  <c r="F739" i="93"/>
  <c r="F738" i="93"/>
  <c r="F737" i="93"/>
  <c r="F736" i="93"/>
  <c r="F735" i="93"/>
  <c r="F734" i="93"/>
  <c r="F733" i="93"/>
  <c r="F732" i="93"/>
  <c r="F731" i="93"/>
  <c r="F730" i="93"/>
  <c r="F729" i="93"/>
  <c r="F728" i="93"/>
  <c r="F727" i="93"/>
  <c r="F726" i="93"/>
  <c r="F725" i="93"/>
  <c r="F724" i="93"/>
  <c r="F723" i="93"/>
  <c r="F722" i="93"/>
  <c r="F721" i="93"/>
  <c r="F720" i="93"/>
  <c r="F719" i="93"/>
  <c r="F718" i="93"/>
  <c r="F717" i="93"/>
  <c r="F716" i="93"/>
  <c r="F715" i="93"/>
  <c r="E714" i="93"/>
  <c r="F714" i="93" s="1"/>
  <c r="F697" i="93"/>
  <c r="F696" i="93"/>
  <c r="F695" i="93"/>
  <c r="F694" i="93"/>
  <c r="F693" i="93"/>
  <c r="F692" i="93"/>
  <c r="F691" i="93"/>
  <c r="F690" i="93"/>
  <c r="F689" i="93"/>
  <c r="F688" i="93"/>
  <c r="F687" i="93"/>
  <c r="F686" i="93"/>
  <c r="F685" i="93"/>
  <c r="F684" i="93"/>
  <c r="F683" i="93"/>
  <c r="F682" i="93"/>
  <c r="F681" i="93"/>
  <c r="E680" i="93"/>
  <c r="F680" i="93" s="1"/>
  <c r="F648" i="93"/>
  <c r="F647" i="93"/>
  <c r="F646" i="93"/>
  <c r="F645" i="93"/>
  <c r="F644" i="93"/>
  <c r="F643" i="93"/>
  <c r="E642" i="93"/>
  <c r="F642" i="93" s="1"/>
  <c r="F621" i="93"/>
  <c r="F620" i="93"/>
  <c r="E619" i="93"/>
  <c r="F619" i="93" s="1"/>
  <c r="F535" i="93"/>
  <c r="F534" i="93"/>
  <c r="F533" i="93"/>
  <c r="F532" i="93"/>
  <c r="E531" i="93"/>
  <c r="F531" i="93" s="1"/>
  <c r="F514" i="93"/>
  <c r="F513" i="93"/>
  <c r="E512" i="93"/>
  <c r="F512" i="93" s="1"/>
  <c r="F493" i="93"/>
  <c r="F492" i="93"/>
  <c r="F491" i="93"/>
  <c r="F490" i="93"/>
  <c r="F489" i="93"/>
  <c r="F488" i="93"/>
  <c r="F487" i="93"/>
  <c r="F486" i="93"/>
  <c r="F485" i="93"/>
  <c r="F484" i="93"/>
  <c r="F483" i="93"/>
  <c r="F482" i="93"/>
  <c r="F481" i="93"/>
  <c r="E480" i="93"/>
  <c r="F480" i="93" s="1"/>
  <c r="F440" i="93"/>
  <c r="F439" i="93"/>
  <c r="E438" i="93"/>
  <c r="F438" i="93" s="1"/>
  <c r="F408" i="93"/>
  <c r="F407" i="93"/>
  <c r="F406" i="93"/>
  <c r="F405" i="93"/>
  <c r="F404" i="93"/>
  <c r="F403" i="93"/>
  <c r="F402" i="93"/>
  <c r="F401" i="93"/>
  <c r="F400" i="93"/>
  <c r="F399" i="93"/>
  <c r="F398" i="93"/>
  <c r="F397" i="93"/>
  <c r="F396" i="93"/>
  <c r="F395" i="93"/>
  <c r="F394" i="93"/>
  <c r="F393" i="93"/>
  <c r="F392" i="93"/>
  <c r="F391" i="93"/>
  <c r="E390" i="93"/>
  <c r="F390" i="93" s="1"/>
  <c r="F369" i="93"/>
  <c r="F368" i="93"/>
  <c r="F367" i="93"/>
  <c r="F366" i="93"/>
  <c r="F365" i="93"/>
  <c r="F364" i="93"/>
  <c r="F363" i="93"/>
  <c r="F362" i="93"/>
  <c r="F361" i="93"/>
  <c r="F360" i="93"/>
  <c r="F359" i="93"/>
  <c r="F358" i="93"/>
  <c r="F357" i="93"/>
  <c r="F356" i="93"/>
  <c r="F355" i="93"/>
  <c r="F354" i="93"/>
  <c r="F353" i="93"/>
  <c r="F352" i="93"/>
  <c r="E351" i="93"/>
  <c r="F351" i="93" s="1"/>
  <c r="F329" i="93"/>
  <c r="F328" i="93"/>
  <c r="F327" i="93"/>
  <c r="F326" i="93"/>
  <c r="F325" i="93"/>
  <c r="F324" i="93"/>
  <c r="F323" i="93"/>
  <c r="F322" i="93"/>
  <c r="F321" i="93"/>
  <c r="F320" i="93"/>
  <c r="F319" i="93"/>
  <c r="F318" i="93"/>
  <c r="F317" i="93"/>
  <c r="F316" i="93"/>
  <c r="F315" i="93"/>
  <c r="F314" i="93"/>
  <c r="F313" i="93"/>
  <c r="F312" i="93"/>
  <c r="E311" i="93"/>
  <c r="F311" i="93" s="1"/>
  <c r="F266" i="93"/>
  <c r="F265" i="93"/>
  <c r="F264" i="93"/>
  <c r="F263" i="93"/>
  <c r="F262" i="93"/>
  <c r="F261" i="93"/>
  <c r="F260" i="93"/>
  <c r="F259" i="93"/>
  <c r="F258" i="93"/>
  <c r="F257" i="93"/>
  <c r="F256" i="93"/>
  <c r="F255" i="93"/>
  <c r="F254" i="93"/>
  <c r="F253" i="93"/>
  <c r="F252" i="93"/>
  <c r="F251" i="93"/>
  <c r="F250" i="93"/>
  <c r="F249" i="93"/>
  <c r="E248" i="93"/>
  <c r="F248" i="93" s="1"/>
  <c r="F220" i="93"/>
  <c r="F219" i="93"/>
  <c r="E218" i="93"/>
  <c r="F218" i="93" s="1"/>
  <c r="F184" i="93"/>
  <c r="F183" i="93"/>
  <c r="F182" i="93"/>
  <c r="F181" i="93"/>
  <c r="F180" i="93"/>
  <c r="F179" i="93"/>
  <c r="F178" i="93"/>
  <c r="F177" i="93"/>
  <c r="F176" i="93"/>
  <c r="F175" i="93"/>
  <c r="F174" i="93"/>
  <c r="F173" i="93"/>
  <c r="F172" i="93"/>
  <c r="F171" i="93"/>
  <c r="F170" i="93"/>
  <c r="F169" i="93"/>
  <c r="E168" i="93"/>
  <c r="F168" i="93" s="1"/>
  <c r="F164" i="93"/>
  <c r="F163" i="93"/>
  <c r="E162" i="93"/>
  <c r="F162" i="93" s="1"/>
  <c r="F157" i="93"/>
  <c r="F156" i="93"/>
  <c r="F155" i="93"/>
  <c r="F154" i="93"/>
  <c r="F153" i="93"/>
  <c r="E152" i="93"/>
  <c r="F152" i="93" s="1"/>
  <c r="F145" i="93"/>
  <c r="F144" i="93"/>
  <c r="F143" i="93"/>
  <c r="F142" i="93"/>
  <c r="F141" i="93"/>
  <c r="E140" i="93"/>
  <c r="F140" i="93" s="1"/>
  <c r="F134" i="93"/>
  <c r="F133" i="93"/>
  <c r="F132" i="93"/>
  <c r="F131" i="93"/>
  <c r="F130" i="93"/>
  <c r="F129" i="93"/>
  <c r="E128" i="93"/>
  <c r="F128" i="93" s="1"/>
  <c r="F101" i="93"/>
  <c r="F100" i="93"/>
  <c r="E99" i="93"/>
  <c r="F99" i="93" s="1"/>
  <c r="G835" i="92"/>
  <c r="G833" i="92"/>
  <c r="G811" i="92"/>
  <c r="G795" i="92"/>
  <c r="G789" i="92"/>
  <c r="G785" i="92"/>
  <c r="G782" i="92"/>
  <c r="G779" i="92"/>
  <c r="G768" i="92"/>
  <c r="G75" i="92"/>
  <c r="G771" i="92"/>
  <c r="G766" i="92"/>
  <c r="G767" i="92"/>
  <c r="G770" i="92"/>
  <c r="G772" i="92"/>
  <c r="G773" i="92"/>
  <c r="G774" i="92"/>
  <c r="G775" i="92"/>
  <c r="G776" i="92"/>
  <c r="G777" i="92"/>
  <c r="G778" i="92"/>
  <c r="G781" i="92"/>
  <c r="G784" i="92"/>
  <c r="G787" i="92"/>
  <c r="G791" i="92"/>
  <c r="G792" i="92"/>
  <c r="G793" i="92"/>
  <c r="G794" i="92"/>
  <c r="G797" i="92"/>
  <c r="G798" i="92"/>
  <c r="G799" i="92"/>
  <c r="G800" i="92"/>
  <c r="G801" i="92"/>
  <c r="G802" i="92"/>
  <c r="G803" i="92"/>
  <c r="G804" i="92"/>
  <c r="G805" i="92"/>
  <c r="G806" i="92"/>
  <c r="G807" i="92"/>
  <c r="G808" i="92"/>
  <c r="G809" i="92"/>
  <c r="G810" i="92"/>
  <c r="G813" i="92"/>
  <c r="G814" i="92"/>
  <c r="G815" i="92"/>
  <c r="G816" i="92"/>
  <c r="G817" i="92"/>
  <c r="G818" i="92"/>
  <c r="G819" i="92"/>
  <c r="G820" i="92"/>
  <c r="G821" i="92"/>
  <c r="G822" i="92"/>
  <c r="G823" i="92"/>
  <c r="G824" i="92"/>
  <c r="G825" i="92"/>
  <c r="G826" i="92"/>
  <c r="G827" i="92"/>
  <c r="G828" i="92"/>
  <c r="G829" i="92"/>
  <c r="G830" i="92"/>
  <c r="G831" i="92"/>
  <c r="G832" i="92"/>
  <c r="G837" i="92"/>
  <c r="G839" i="92"/>
  <c r="G840" i="92"/>
  <c r="G841" i="92"/>
  <c r="G843" i="92"/>
  <c r="G844" i="92"/>
  <c r="G845" i="92"/>
  <c r="G846" i="92"/>
  <c r="G848" i="92"/>
  <c r="G849" i="92"/>
  <c r="G851" i="92"/>
  <c r="G761" i="92"/>
  <c r="G762" i="92"/>
  <c r="G763" i="92"/>
  <c r="E762" i="92"/>
  <c r="E763" i="92" s="1"/>
  <c r="E764" i="92" s="1"/>
  <c r="E767" i="92" s="1"/>
  <c r="E768" i="92" s="1"/>
  <c r="E771" i="92" s="1"/>
  <c r="E772" i="92" s="1"/>
  <c r="E773" i="92" s="1"/>
  <c r="E774" i="92" s="1"/>
  <c r="E775" i="92" s="1"/>
  <c r="E776" i="92" s="1"/>
  <c r="E777" i="92" s="1"/>
  <c r="E778" i="92" s="1"/>
  <c r="E779" i="92" s="1"/>
  <c r="E782" i="92" s="1"/>
  <c r="E785" i="92" s="1"/>
  <c r="E788" i="92" s="1"/>
  <c r="E789" i="92" s="1"/>
  <c r="E792" i="92" s="1"/>
  <c r="E793" i="92" s="1"/>
  <c r="E794" i="92" s="1"/>
  <c r="E795" i="92" s="1"/>
  <c r="E798" i="92" s="1"/>
  <c r="E799" i="92" s="1"/>
  <c r="E800" i="92" s="1"/>
  <c r="E801" i="92" s="1"/>
  <c r="E802" i="92" s="1"/>
  <c r="E803" i="92" s="1"/>
  <c r="E804" i="92" s="1"/>
  <c r="E805" i="92" s="1"/>
  <c r="E806" i="92" s="1"/>
  <c r="E807" i="92" s="1"/>
  <c r="E808" i="92" s="1"/>
  <c r="E809" i="92" s="1"/>
  <c r="E810" i="92" s="1"/>
  <c r="E811" i="92" s="1"/>
  <c r="E814" i="92" s="1"/>
  <c r="E815" i="92" s="1"/>
  <c r="E816" i="92" s="1"/>
  <c r="E817" i="92" s="1"/>
  <c r="E818" i="92" s="1"/>
  <c r="E819" i="92" s="1"/>
  <c r="E820" i="92" s="1"/>
  <c r="E821" i="92" s="1"/>
  <c r="E822" i="92" s="1"/>
  <c r="E823" i="92" s="1"/>
  <c r="E824" i="92" s="1"/>
  <c r="E825" i="92" s="1"/>
  <c r="E826" i="92" s="1"/>
  <c r="E827" i="92" s="1"/>
  <c r="E828" i="92" s="1"/>
  <c r="E829" i="92" s="1"/>
  <c r="E830" i="92" s="1"/>
  <c r="E831" i="92" s="1"/>
  <c r="E832" i="92" s="1"/>
  <c r="E833" i="92" s="1"/>
  <c r="E840" i="92" s="1"/>
  <c r="E841" i="92" s="1"/>
  <c r="E844" i="92" s="1"/>
  <c r="E845" i="92" s="1"/>
  <c r="E846" i="92" s="1"/>
  <c r="E849" i="92" s="1"/>
  <c r="D850" i="92"/>
  <c r="D847" i="92"/>
  <c r="D842" i="92"/>
  <c r="D838" i="92"/>
  <c r="D836" i="92"/>
  <c r="D834" i="92"/>
  <c r="D812" i="92"/>
  <c r="D796" i="92"/>
  <c r="D790" i="92"/>
  <c r="D786" i="92"/>
  <c r="D783" i="92"/>
  <c r="D780" i="92"/>
  <c r="D769" i="92"/>
  <c r="D765" i="92"/>
  <c r="D760" i="92"/>
  <c r="D761" i="92" s="1"/>
  <c r="D762" i="92" s="1"/>
  <c r="D763" i="92" s="1"/>
  <c r="D764" i="92" s="1"/>
  <c r="Q2" i="92"/>
  <c r="Q4" i="92"/>
  <c r="D766" i="92" l="1"/>
  <c r="D767" i="92" s="1"/>
  <c r="D768" i="92" s="1"/>
  <c r="D770" i="92" s="1"/>
  <c r="D771" i="92" s="1"/>
  <c r="D772" i="92" s="1"/>
  <c r="D773" i="92" s="1"/>
  <c r="D774" i="92" s="1"/>
  <c r="D775" i="92" s="1"/>
  <c r="D776" i="92" s="1"/>
  <c r="D777" i="92" s="1"/>
  <c r="D778" i="92" s="1"/>
  <c r="D779" i="92" s="1"/>
  <c r="D781" i="92" s="1"/>
  <c r="D782" i="92" s="1"/>
  <c r="D784" i="92" s="1"/>
  <c r="D785" i="92" s="1"/>
  <c r="D787" i="92" s="1"/>
  <c r="D788" i="92" s="1"/>
  <c r="D789" i="92" s="1"/>
  <c r="D791" i="92" s="1"/>
  <c r="D792" i="92" s="1"/>
  <c r="D793" i="92" s="1"/>
  <c r="D794" i="92" s="1"/>
  <c r="D795" i="92" s="1"/>
  <c r="D797" i="92" s="1"/>
  <c r="D798" i="92" s="1"/>
  <c r="D799" i="92" s="1"/>
  <c r="D800" i="92" s="1"/>
  <c r="D801" i="92" s="1"/>
  <c r="D802" i="92" s="1"/>
  <c r="D803" i="92" s="1"/>
  <c r="D804" i="92" s="1"/>
  <c r="D805" i="92" s="1"/>
  <c r="D806" i="92" s="1"/>
  <c r="D807" i="92" s="1"/>
  <c r="D808" i="92" s="1"/>
  <c r="D809" i="92" s="1"/>
  <c r="D810" i="92" s="1"/>
  <c r="D811" i="92" s="1"/>
  <c r="D813" i="92" s="1"/>
  <c r="D814" i="92" s="1"/>
  <c r="D815" i="92" s="1"/>
  <c r="D816" i="92" s="1"/>
  <c r="D817" i="92" s="1"/>
  <c r="D818" i="92" s="1"/>
  <c r="D819" i="92" s="1"/>
  <c r="D820" i="92" s="1"/>
  <c r="D821" i="92" s="1"/>
  <c r="D822" i="92" s="1"/>
  <c r="D823" i="92" s="1"/>
  <c r="D824" i="92" s="1"/>
  <c r="D825" i="92" s="1"/>
  <c r="D826" i="92" s="1"/>
  <c r="D827" i="92" s="1"/>
  <c r="D828" i="92" s="1"/>
  <c r="D829" i="92" s="1"/>
  <c r="D830" i="92" s="1"/>
  <c r="D831" i="92" s="1"/>
  <c r="D832" i="92" s="1"/>
  <c r="D833" i="92" s="1"/>
  <c r="D835" i="92" s="1"/>
  <c r="D837" i="92" s="1"/>
  <c r="D839" i="92" s="1"/>
  <c r="D840" i="92" s="1"/>
  <c r="D841" i="92" s="1"/>
  <c r="D843" i="92" s="1"/>
  <c r="D844" i="92" s="1"/>
  <c r="D845" i="92" s="1"/>
  <c r="D846" i="92" s="1"/>
  <c r="D848" i="92" s="1"/>
  <c r="D849" i="92" s="1"/>
  <c r="D851" i="92" s="1"/>
  <c r="D2" i="92" l="1"/>
  <c r="D3" i="92" s="1"/>
  <c r="D4" i="92"/>
  <c r="D5" i="92" s="1"/>
  <c r="D6" i="92"/>
  <c r="G6" i="92"/>
  <c r="G5" i="92"/>
  <c r="G4" i="92"/>
  <c r="G3" i="92"/>
  <c r="E3" i="92"/>
  <c r="E4" i="92" s="1"/>
  <c r="E5" i="92" s="1"/>
  <c r="E6" i="92" s="1"/>
  <c r="G2" i="92"/>
  <c r="G517" i="92"/>
  <c r="G516" i="92"/>
  <c r="G515" i="92"/>
  <c r="G514" i="92"/>
  <c r="G513" i="92"/>
  <c r="G512" i="92"/>
  <c r="G442" i="92"/>
  <c r="G443" i="92"/>
  <c r="G444" i="92"/>
  <c r="G445" i="92"/>
  <c r="G446" i="92"/>
  <c r="G447" i="92"/>
  <c r="G448" i="92"/>
  <c r="G453" i="92"/>
  <c r="G454" i="92"/>
  <c r="G455" i="92"/>
  <c r="G456" i="92"/>
  <c r="G457" i="92"/>
  <c r="G462" i="92"/>
  <c r="G463" i="92"/>
  <c r="G464" i="92"/>
  <c r="G468" i="92"/>
  <c r="G469" i="92"/>
  <c r="G470" i="92"/>
  <c r="G471" i="92"/>
  <c r="G472" i="92"/>
  <c r="G473" i="92"/>
  <c r="G474" i="92"/>
  <c r="G475" i="92"/>
  <c r="G476" i="92"/>
  <c r="G477" i="92"/>
  <c r="G478" i="92"/>
  <c r="G479" i="92"/>
  <c r="G480" i="92"/>
  <c r="G481" i="92"/>
  <c r="G482" i="92"/>
  <c r="G483" i="92"/>
  <c r="G484" i="92"/>
  <c r="G485" i="92"/>
  <c r="G486" i="92"/>
  <c r="G487" i="92"/>
  <c r="G488" i="92"/>
  <c r="G489" i="92"/>
  <c r="G490" i="92"/>
  <c r="G491" i="92"/>
  <c r="G492" i="92"/>
  <c r="G493" i="92"/>
  <c r="G494" i="92"/>
  <c r="G495" i="92"/>
  <c r="G496" i="92"/>
  <c r="G497" i="92"/>
  <c r="G498" i="92"/>
  <c r="G499" i="92"/>
  <c r="G500" i="92"/>
  <c r="G501" i="92"/>
  <c r="G502" i="92"/>
  <c r="G503" i="92"/>
  <c r="G510" i="92"/>
  <c r="G525" i="92"/>
  <c r="G531" i="92"/>
  <c r="G532" i="92"/>
  <c r="G533" i="92"/>
  <c r="G534" i="92"/>
  <c r="G535" i="92"/>
  <c r="G536" i="92"/>
  <c r="G537" i="92"/>
  <c r="G538" i="92"/>
  <c r="G539" i="92"/>
  <c r="G540" i="92"/>
  <c r="G541" i="92"/>
  <c r="G542" i="92"/>
  <c r="G543" i="92"/>
  <c r="G544" i="92"/>
  <c r="G545" i="92"/>
  <c r="G546" i="92"/>
  <c r="G547" i="92"/>
  <c r="G548" i="92"/>
  <c r="G549" i="92"/>
  <c r="G550" i="92"/>
  <c r="G551" i="92"/>
  <c r="G552" i="92"/>
  <c r="G553" i="92"/>
  <c r="G554" i="92"/>
  <c r="G555" i="92"/>
  <c r="G556" i="92"/>
  <c r="G557" i="92"/>
  <c r="G558" i="92"/>
  <c r="G559" i="92"/>
  <c r="G560" i="92"/>
  <c r="G561" i="92"/>
  <c r="G562" i="92"/>
  <c r="G563" i="92"/>
  <c r="G564" i="92"/>
  <c r="G565" i="92"/>
  <c r="G566" i="92"/>
  <c r="G567" i="92"/>
  <c r="G571" i="92"/>
  <c r="G572" i="92"/>
  <c r="G573" i="92"/>
  <c r="G574" i="92"/>
  <c r="G575" i="92"/>
  <c r="G576" i="92"/>
  <c r="G577" i="92"/>
  <c r="G578" i="92"/>
  <c r="G579" i="92"/>
  <c r="G580" i="92"/>
  <c r="G584" i="92"/>
  <c r="G588" i="92"/>
  <c r="G589" i="92"/>
  <c r="G590" i="92"/>
  <c r="G591" i="92"/>
  <c r="G592" i="92"/>
  <c r="G593" i="92"/>
  <c r="G594" i="92"/>
  <c r="G595" i="92"/>
  <c r="G596" i="92"/>
  <c r="G597" i="92"/>
  <c r="G598" i="92"/>
  <c r="G599" i="92"/>
  <c r="G600" i="92"/>
  <c r="G601" i="92"/>
  <c r="G602" i="92"/>
  <c r="G603" i="92"/>
  <c r="G604" i="92"/>
  <c r="G605" i="92"/>
  <c r="G606" i="92"/>
  <c r="G607" i="92"/>
  <c r="G608" i="92"/>
  <c r="G609" i="92"/>
  <c r="G610" i="92"/>
  <c r="G611" i="92"/>
  <c r="G612" i="92"/>
  <c r="G613" i="92"/>
  <c r="G614" i="92"/>
  <c r="G615" i="92"/>
  <c r="G620" i="92"/>
  <c r="G621" i="92"/>
  <c r="G622" i="92"/>
  <c r="G626" i="92"/>
  <c r="G627" i="92"/>
  <c r="G631" i="92"/>
  <c r="G635" i="92"/>
  <c r="G636" i="92"/>
  <c r="G637" i="92"/>
  <c r="G638" i="92"/>
  <c r="G639" i="92"/>
  <c r="G640" i="92"/>
  <c r="G641" i="92"/>
  <c r="G642" i="92"/>
  <c r="G643" i="92"/>
  <c r="G647" i="92"/>
  <c r="G648" i="92"/>
  <c r="G649" i="92"/>
  <c r="G650" i="92"/>
  <c r="G651" i="92"/>
  <c r="G655" i="92"/>
  <c r="G656" i="92"/>
  <c r="G657" i="92"/>
  <c r="G658" i="92"/>
  <c r="G659" i="92"/>
  <c r="G660" i="92"/>
  <c r="G661" i="92"/>
  <c r="G662" i="92"/>
  <c r="G663" i="92"/>
  <c r="G664" i="92"/>
  <c r="G665" i="92"/>
  <c r="G666" i="92"/>
  <c r="G667" i="92"/>
  <c r="G668" i="92"/>
  <c r="G669" i="92"/>
  <c r="G670" i="92"/>
  <c r="G671" i="92"/>
  <c r="G672" i="92"/>
  <c r="G673" i="92"/>
  <c r="G674" i="92"/>
  <c r="G675" i="92"/>
  <c r="G676" i="92"/>
  <c r="G677" i="92"/>
  <c r="G678" i="92"/>
  <c r="G679" i="92"/>
  <c r="G680" i="92"/>
  <c r="G681" i="92"/>
  <c r="G682" i="92"/>
  <c r="G683" i="92"/>
  <c r="G684" i="92"/>
  <c r="G685" i="92"/>
  <c r="G686" i="92"/>
  <c r="G687" i="92"/>
  <c r="G688" i="92"/>
  <c r="G689" i="92"/>
  <c r="G690" i="92"/>
  <c r="G691" i="92"/>
  <c r="G695" i="92"/>
  <c r="G696" i="92"/>
  <c r="G697" i="92"/>
  <c r="G698" i="92"/>
  <c r="G699" i="92"/>
  <c r="G701" i="92"/>
  <c r="G702" i="92"/>
  <c r="G703" i="92"/>
  <c r="G704" i="92"/>
  <c r="G705" i="92"/>
  <c r="G706" i="92"/>
  <c r="G707" i="92"/>
  <c r="G709" i="92"/>
  <c r="G710" i="92"/>
  <c r="G711" i="92"/>
  <c r="G712" i="92"/>
  <c r="G713" i="92"/>
  <c r="G714" i="92"/>
  <c r="G715" i="92"/>
  <c r="G716" i="92"/>
  <c r="G717" i="92"/>
  <c r="G719" i="92"/>
  <c r="G720" i="92"/>
  <c r="G722" i="92"/>
  <c r="G723" i="92"/>
  <c r="G725" i="92"/>
  <c r="G726" i="92"/>
  <c r="G727" i="92"/>
  <c r="G728" i="92"/>
  <c r="G729" i="92"/>
  <c r="G731" i="92"/>
  <c r="G732" i="92"/>
  <c r="G733" i="92"/>
  <c r="G734" i="92"/>
  <c r="G735" i="92"/>
  <c r="G737" i="92"/>
  <c r="G738" i="92"/>
  <c r="G740" i="92"/>
  <c r="G741" i="92"/>
  <c r="G742" i="92"/>
  <c r="G743" i="92"/>
  <c r="G744" i="92"/>
  <c r="G745" i="92"/>
  <c r="G746" i="92"/>
  <c r="G747" i="92"/>
  <c r="G748" i="92"/>
  <c r="G749" i="92"/>
  <c r="G750" i="92"/>
  <c r="G751" i="92"/>
  <c r="G752" i="92"/>
  <c r="G753" i="92"/>
  <c r="G754" i="92"/>
  <c r="G755" i="92"/>
  <c r="G756" i="92"/>
  <c r="G758" i="92"/>
  <c r="G759" i="92"/>
  <c r="G450" i="92"/>
  <c r="G451" i="92"/>
  <c r="G459" i="92"/>
  <c r="G460" i="92"/>
  <c r="G466" i="92"/>
  <c r="G505" i="92"/>
  <c r="G506" i="92"/>
  <c r="G507" i="92"/>
  <c r="G508" i="92"/>
  <c r="G519" i="92"/>
  <c r="G520" i="92"/>
  <c r="G521" i="92"/>
  <c r="G522" i="92"/>
  <c r="G527" i="92"/>
  <c r="G528" i="92"/>
  <c r="G529" i="92"/>
  <c r="G569" i="92"/>
  <c r="G582" i="92"/>
  <c r="G586" i="92"/>
  <c r="G617" i="92"/>
  <c r="G618" i="92"/>
  <c r="G624" i="92"/>
  <c r="G629" i="92"/>
  <c r="G633" i="92"/>
  <c r="G645" i="92"/>
  <c r="G653" i="92"/>
  <c r="G693" i="92"/>
  <c r="G437" i="92"/>
  <c r="G438" i="92"/>
  <c r="G439" i="92"/>
  <c r="G440" i="92"/>
  <c r="G441" i="92"/>
  <c r="D692" i="92"/>
  <c r="D652" i="92"/>
  <c r="D644" i="92"/>
  <c r="D632" i="92"/>
  <c r="D628" i="92"/>
  <c r="D623" i="92"/>
  <c r="D616" i="92"/>
  <c r="D585" i="92"/>
  <c r="D581" i="92"/>
  <c r="D568" i="92"/>
  <c r="D526" i="92"/>
  <c r="D518" i="92"/>
  <c r="D504" i="92"/>
  <c r="D465" i="92"/>
  <c r="D458" i="92"/>
  <c r="D449" i="92"/>
  <c r="D757" i="92"/>
  <c r="D739" i="92"/>
  <c r="D736" i="92"/>
  <c r="D730" i="92"/>
  <c r="D724" i="92"/>
  <c r="D721" i="92"/>
  <c r="D718" i="92"/>
  <c r="D708" i="92"/>
  <c r="D700" i="92"/>
  <c r="D694" i="92"/>
  <c r="D654" i="92"/>
  <c r="D646" i="92"/>
  <c r="D634" i="92"/>
  <c r="D630" i="92"/>
  <c r="D625" i="92"/>
  <c r="D619" i="92"/>
  <c r="D587" i="92"/>
  <c r="D583" i="92"/>
  <c r="D570" i="92"/>
  <c r="D530" i="92"/>
  <c r="D523" i="92"/>
  <c r="D509" i="92"/>
  <c r="D467" i="92"/>
  <c r="D461" i="92"/>
  <c r="D452" i="92"/>
  <c r="D436" i="92"/>
  <c r="E438" i="92"/>
  <c r="E439" i="92" s="1"/>
  <c r="E440" i="92" s="1"/>
  <c r="E441" i="92" s="1"/>
  <c r="E442" i="92" s="1"/>
  <c r="E443" i="92" s="1"/>
  <c r="E444" i="92" s="1"/>
  <c r="E445" i="92" s="1"/>
  <c r="E446" i="92" s="1"/>
  <c r="E447" i="92" s="1"/>
  <c r="E448" i="92" s="1"/>
  <c r="E454" i="92" s="1"/>
  <c r="E455" i="92" s="1"/>
  <c r="E456" i="92" s="1"/>
  <c r="E457" i="92" s="1"/>
  <c r="E463" i="92" s="1"/>
  <c r="E464" i="92" s="1"/>
  <c r="E469" i="92" s="1"/>
  <c r="E470" i="92" s="1"/>
  <c r="E471" i="92" s="1"/>
  <c r="E472" i="92" s="1"/>
  <c r="E473" i="92" s="1"/>
  <c r="E474" i="92" s="1"/>
  <c r="E475" i="92" s="1"/>
  <c r="E476" i="92" s="1"/>
  <c r="E477" i="92" s="1"/>
  <c r="E478" i="92" s="1"/>
  <c r="E479" i="92" s="1"/>
  <c r="E480" i="92" s="1"/>
  <c r="E481" i="92" s="1"/>
  <c r="E482" i="92" s="1"/>
  <c r="E483" i="92" s="1"/>
  <c r="E484" i="92" s="1"/>
  <c r="E485" i="92" s="1"/>
  <c r="E486" i="92" s="1"/>
  <c r="E487" i="92" s="1"/>
  <c r="E488" i="92" s="1"/>
  <c r="E489" i="92" s="1"/>
  <c r="E490" i="92" s="1"/>
  <c r="E491" i="92" s="1"/>
  <c r="E492" i="92" s="1"/>
  <c r="E493" i="92" s="1"/>
  <c r="E494" i="92" s="1"/>
  <c r="E495" i="92" s="1"/>
  <c r="E496" i="92" s="1"/>
  <c r="E497" i="92" s="1"/>
  <c r="E498" i="92" s="1"/>
  <c r="E499" i="92" s="1"/>
  <c r="E500" i="92" s="1"/>
  <c r="E501" i="92" s="1"/>
  <c r="E502" i="92" s="1"/>
  <c r="E503" i="92" s="1"/>
  <c r="E511" i="92" s="1"/>
  <c r="E525" i="92" s="1"/>
  <c r="E532" i="92" s="1"/>
  <c r="E533" i="92" s="1"/>
  <c r="E534" i="92" s="1"/>
  <c r="E535" i="92" s="1"/>
  <c r="E536" i="92" s="1"/>
  <c r="E537" i="92" s="1"/>
  <c r="E538" i="92" s="1"/>
  <c r="E539" i="92" s="1"/>
  <c r="E540" i="92" s="1"/>
  <c r="E541" i="92" s="1"/>
  <c r="E542" i="92" s="1"/>
  <c r="E543" i="92" s="1"/>
  <c r="E544" i="92" s="1"/>
  <c r="E545" i="92" s="1"/>
  <c r="E546" i="92" s="1"/>
  <c r="E547" i="92" s="1"/>
  <c r="E548" i="92" s="1"/>
  <c r="E549" i="92" s="1"/>
  <c r="E550" i="92" s="1"/>
  <c r="E551" i="92" s="1"/>
  <c r="E552" i="92" s="1"/>
  <c r="E553" i="92" s="1"/>
  <c r="E554" i="92" s="1"/>
  <c r="E555" i="92" s="1"/>
  <c r="E556" i="92" s="1"/>
  <c r="E557" i="92" s="1"/>
  <c r="E558" i="92" s="1"/>
  <c r="E559" i="92" s="1"/>
  <c r="E560" i="92" s="1"/>
  <c r="E561" i="92" s="1"/>
  <c r="E562" i="92" s="1"/>
  <c r="E563" i="92" s="1"/>
  <c r="E564" i="92" s="1"/>
  <c r="E565" i="92" s="1"/>
  <c r="E566" i="92" s="1"/>
  <c r="E567" i="92" s="1"/>
  <c r="E572" i="92" s="1"/>
  <c r="E573" i="92" s="1"/>
  <c r="E574" i="92" s="1"/>
  <c r="E575" i="92" s="1"/>
  <c r="E576" i="92" s="1"/>
  <c r="E577" i="92" s="1"/>
  <c r="E578" i="92" s="1"/>
  <c r="E579" i="92" s="1"/>
  <c r="E580" i="92" s="1"/>
  <c r="E589" i="92" s="1"/>
  <c r="E590" i="92" s="1"/>
  <c r="E591" i="92" s="1"/>
  <c r="E592" i="92" s="1"/>
  <c r="E593" i="92" s="1"/>
  <c r="E594" i="92" s="1"/>
  <c r="E595" i="92" s="1"/>
  <c r="E596" i="92" s="1"/>
  <c r="E597" i="92" s="1"/>
  <c r="E598" i="92" s="1"/>
  <c r="E599" i="92" s="1"/>
  <c r="E600" i="92" s="1"/>
  <c r="E601" i="92" s="1"/>
  <c r="E602" i="92" s="1"/>
  <c r="E603" i="92" s="1"/>
  <c r="E604" i="92" s="1"/>
  <c r="E605" i="92" s="1"/>
  <c r="E606" i="92" s="1"/>
  <c r="E607" i="92" s="1"/>
  <c r="E608" i="92" s="1"/>
  <c r="E609" i="92" s="1"/>
  <c r="E610" i="92" s="1"/>
  <c r="E611" i="92" s="1"/>
  <c r="E612" i="92" s="1"/>
  <c r="E613" i="92" s="1"/>
  <c r="E614" i="92" s="1"/>
  <c r="E615" i="92" s="1"/>
  <c r="E621" i="92" s="1"/>
  <c r="E622" i="92" s="1"/>
  <c r="E627" i="92" s="1"/>
  <c r="E636" i="92" s="1"/>
  <c r="E637" i="92" s="1"/>
  <c r="E638" i="92" s="1"/>
  <c r="E639" i="92" s="1"/>
  <c r="E640" i="92" s="1"/>
  <c r="E641" i="92" s="1"/>
  <c r="E642" i="92" s="1"/>
  <c r="E643" i="92" s="1"/>
  <c r="E648" i="92" s="1"/>
  <c r="E649" i="92" s="1"/>
  <c r="E650" i="92" s="1"/>
  <c r="E651" i="92" s="1"/>
  <c r="E656" i="92" s="1"/>
  <c r="E657" i="92" s="1"/>
  <c r="E658" i="92" s="1"/>
  <c r="E659" i="92" s="1"/>
  <c r="E660" i="92" s="1"/>
  <c r="E661" i="92" s="1"/>
  <c r="E662" i="92" s="1"/>
  <c r="E663" i="92" s="1"/>
  <c r="E664" i="92" s="1"/>
  <c r="E665" i="92" s="1"/>
  <c r="E666" i="92" s="1"/>
  <c r="E667" i="92" s="1"/>
  <c r="E668" i="92" s="1"/>
  <c r="E669" i="92" s="1"/>
  <c r="E670" i="92" s="1"/>
  <c r="E671" i="92" s="1"/>
  <c r="E672" i="92" s="1"/>
  <c r="E673" i="92" s="1"/>
  <c r="E674" i="92" s="1"/>
  <c r="E675" i="92" s="1"/>
  <c r="E676" i="92" s="1"/>
  <c r="E677" i="92" s="1"/>
  <c r="E678" i="92" s="1"/>
  <c r="E679" i="92" s="1"/>
  <c r="E680" i="92" s="1"/>
  <c r="E681" i="92" s="1"/>
  <c r="E682" i="92" s="1"/>
  <c r="E683" i="92" s="1"/>
  <c r="E684" i="92" s="1"/>
  <c r="E685" i="92" s="1"/>
  <c r="E686" i="92" s="1"/>
  <c r="E687" i="92" s="1"/>
  <c r="E688" i="92" s="1"/>
  <c r="E689" i="92" s="1"/>
  <c r="E690" i="92" s="1"/>
  <c r="E691" i="92" s="1"/>
  <c r="E696" i="92" s="1"/>
  <c r="E697" i="92" s="1"/>
  <c r="E698" i="92" s="1"/>
  <c r="E699" i="92" s="1"/>
  <c r="E702" i="92" s="1"/>
  <c r="E703" i="92" s="1"/>
  <c r="E704" i="92" s="1"/>
  <c r="E705" i="92" s="1"/>
  <c r="E706" i="92" s="1"/>
  <c r="E707" i="92" s="1"/>
  <c r="E710" i="92" s="1"/>
  <c r="E711" i="92" s="1"/>
  <c r="E712" i="92" s="1"/>
  <c r="E713" i="92" s="1"/>
  <c r="E714" i="92" s="1"/>
  <c r="E715" i="92" s="1"/>
  <c r="E716" i="92" s="1"/>
  <c r="E717" i="92" s="1"/>
  <c r="E720" i="92" s="1"/>
  <c r="E723" i="92" s="1"/>
  <c r="E726" i="92" s="1"/>
  <c r="E727" i="92" s="1"/>
  <c r="E728" i="92" s="1"/>
  <c r="E729" i="92" s="1"/>
  <c r="E732" i="92" s="1"/>
  <c r="E733" i="92" s="1"/>
  <c r="E734" i="92" s="1"/>
  <c r="E735" i="92" s="1"/>
  <c r="E738" i="92" s="1"/>
  <c r="E741" i="92" s="1"/>
  <c r="E742" i="92" s="1"/>
  <c r="E743" i="92" s="1"/>
  <c r="E744" i="92" s="1"/>
  <c r="E745" i="92" s="1"/>
  <c r="E746" i="92" s="1"/>
  <c r="E747" i="92" s="1"/>
  <c r="E748" i="92" s="1"/>
  <c r="E749" i="92" s="1"/>
  <c r="E750" i="92" s="1"/>
  <c r="E751" i="92" s="1"/>
  <c r="E752" i="92" s="1"/>
  <c r="E753" i="92" s="1"/>
  <c r="E754" i="92" s="1"/>
  <c r="E755" i="92" s="1"/>
  <c r="E756" i="92" s="1"/>
  <c r="E759" i="92" s="1"/>
  <c r="E451" i="92" s="1"/>
  <c r="E460" i="92" s="1"/>
  <c r="E506" i="92" s="1"/>
  <c r="E507" i="92" s="1"/>
  <c r="E508" i="92" s="1"/>
  <c r="E520" i="92" s="1"/>
  <c r="E521" i="92" s="1"/>
  <c r="E522" i="92" s="1"/>
  <c r="E528" i="92" s="1"/>
  <c r="E529" i="92" s="1"/>
  <c r="E618" i="92" s="1"/>
  <c r="E512" i="92" l="1"/>
  <c r="E513" i="92" s="1"/>
  <c r="E514" i="92" s="1"/>
  <c r="E515" i="92" s="1"/>
  <c r="E516" i="92" s="1"/>
  <c r="E517" i="92" s="1"/>
  <c r="D370" i="92"/>
  <c r="D350" i="92"/>
  <c r="D311" i="92"/>
  <c r="D275" i="92"/>
  <c r="D254" i="92"/>
  <c r="D205" i="92"/>
  <c r="D199" i="92"/>
  <c r="D194" i="92"/>
  <c r="D185" i="92"/>
  <c r="D147" i="92"/>
  <c r="D139" i="92"/>
  <c r="D134" i="92"/>
  <c r="D91" i="92"/>
  <c r="D82" i="92"/>
  <c r="D72" i="92"/>
  <c r="D51" i="92"/>
  <c r="D31" i="92"/>
  <c r="D21" i="92"/>
  <c r="D417" i="92"/>
  <c r="D411" i="92"/>
  <c r="D408" i="92"/>
  <c r="D404" i="92"/>
  <c r="D401" i="92"/>
  <c r="D394" i="92"/>
  <c r="D391" i="92"/>
  <c r="D373" i="92"/>
  <c r="D357" i="92"/>
  <c r="D313" i="92"/>
  <c r="D277" i="92"/>
  <c r="D256" i="92"/>
  <c r="D207" i="92"/>
  <c r="D203" i="92"/>
  <c r="D196" i="92"/>
  <c r="D187" i="92"/>
  <c r="D153" i="92"/>
  <c r="D142" i="92"/>
  <c r="D136" i="92"/>
  <c r="D96" i="92"/>
  <c r="D85" i="92"/>
  <c r="D75" i="92"/>
  <c r="D54" i="92"/>
  <c r="D48" i="92"/>
  <c r="D24" i="92"/>
  <c r="D7" i="92"/>
  <c r="D8" i="92" s="1"/>
  <c r="D9" i="92" s="1"/>
  <c r="D10" i="92" s="1"/>
  <c r="D11" i="92" s="1"/>
  <c r="D12" i="92" s="1"/>
  <c r="D13" i="92" s="1"/>
  <c r="D14" i="92" s="1"/>
  <c r="D15" i="92" s="1"/>
  <c r="D16" i="92" s="1"/>
  <c r="D17" i="92" s="1"/>
  <c r="D18" i="92" s="1"/>
  <c r="D19" i="92" s="1"/>
  <c r="D20" i="92" s="1"/>
  <c r="E26" i="92"/>
  <c r="E27" i="92" s="1"/>
  <c r="E28" i="92" s="1"/>
  <c r="E29" i="92" s="1"/>
  <c r="E30" i="92" s="1"/>
  <c r="E50" i="92" s="1"/>
  <c r="E56" i="92" s="1"/>
  <c r="E57" i="92" s="1"/>
  <c r="E58" i="92" s="1"/>
  <c r="E59" i="92" s="1"/>
  <c r="E60" i="92" s="1"/>
  <c r="E61" i="92" s="1"/>
  <c r="E62" i="92" s="1"/>
  <c r="E63" i="92" s="1"/>
  <c r="E64" i="92" s="1"/>
  <c r="E65" i="92" s="1"/>
  <c r="E66" i="92" s="1"/>
  <c r="E67" i="92" s="1"/>
  <c r="E68" i="92" s="1"/>
  <c r="E69" i="92" s="1"/>
  <c r="E70" i="92" s="1"/>
  <c r="E71" i="92" s="1"/>
  <c r="E77" i="92" s="1"/>
  <c r="E78" i="92" s="1"/>
  <c r="E79" i="92" s="1"/>
  <c r="E80" i="92" s="1"/>
  <c r="E81" i="92" s="1"/>
  <c r="E87" i="92" s="1"/>
  <c r="E88" i="92" s="1"/>
  <c r="E89" i="92" s="1"/>
  <c r="E90" i="92" s="1"/>
  <c r="E98" i="92" s="1"/>
  <c r="E99" i="92" s="1"/>
  <c r="E100" i="92" s="1"/>
  <c r="E101" i="92" s="1"/>
  <c r="E102" i="92" s="1"/>
  <c r="E103" i="92" s="1"/>
  <c r="E104" i="92" s="1"/>
  <c r="E105" i="92" s="1"/>
  <c r="E106" i="92" s="1"/>
  <c r="E107" i="92" s="1"/>
  <c r="E108" i="92" s="1"/>
  <c r="E109" i="92" s="1"/>
  <c r="E110" i="92" s="1"/>
  <c r="E111" i="92" s="1"/>
  <c r="E112" i="92" s="1"/>
  <c r="E113" i="92" s="1"/>
  <c r="E114" i="92" s="1"/>
  <c r="E115" i="92" s="1"/>
  <c r="E116" i="92" s="1"/>
  <c r="E117" i="92" s="1"/>
  <c r="E118" i="92" s="1"/>
  <c r="E119" i="92" s="1"/>
  <c r="E120" i="92" s="1"/>
  <c r="E121" i="92" s="1"/>
  <c r="E122" i="92" s="1"/>
  <c r="E123" i="92" s="1"/>
  <c r="E124" i="92" s="1"/>
  <c r="E125" i="92" s="1"/>
  <c r="E126" i="92" s="1"/>
  <c r="E127" i="92" s="1"/>
  <c r="E128" i="92" s="1"/>
  <c r="E129" i="92" s="1"/>
  <c r="E130" i="92" s="1"/>
  <c r="E131" i="92" s="1"/>
  <c r="E132" i="92" s="1"/>
  <c r="E133" i="92" s="1"/>
  <c r="E138" i="92" s="1"/>
  <c r="E144" i="92" s="1"/>
  <c r="E145" i="92" s="1"/>
  <c r="E146" i="92" s="1"/>
  <c r="E155" i="92" s="1"/>
  <c r="E156" i="92" s="1"/>
  <c r="E157" i="92" s="1"/>
  <c r="E158" i="92" s="1"/>
  <c r="E159" i="92" s="1"/>
  <c r="E160" i="92" s="1"/>
  <c r="E161" i="92" s="1"/>
  <c r="E162" i="92" s="1"/>
  <c r="E163" i="92" s="1"/>
  <c r="E164" i="92" s="1"/>
  <c r="E165" i="92" s="1"/>
  <c r="E166" i="92" s="1"/>
  <c r="E167" i="92" s="1"/>
  <c r="E168" i="92" s="1"/>
  <c r="E169" i="92" s="1"/>
  <c r="E170" i="92" s="1"/>
  <c r="E171" i="92" s="1"/>
  <c r="E172" i="92" s="1"/>
  <c r="E173" i="92" s="1"/>
  <c r="E174" i="92" s="1"/>
  <c r="E175" i="92" s="1"/>
  <c r="E176" i="92" s="1"/>
  <c r="E177" i="92" s="1"/>
  <c r="E178" i="92" s="1"/>
  <c r="E179" i="92" s="1"/>
  <c r="E180" i="92" s="1"/>
  <c r="E181" i="92" s="1"/>
  <c r="E182" i="92" s="1"/>
  <c r="E183" i="92" s="1"/>
  <c r="E184" i="92" s="1"/>
  <c r="E189" i="92" s="1"/>
  <c r="E190" i="92" s="1"/>
  <c r="E191" i="92" s="1"/>
  <c r="E192" i="92" s="1"/>
  <c r="E193" i="92" s="1"/>
  <c r="E198" i="92" s="1"/>
  <c r="E209" i="92" s="1"/>
  <c r="E210" i="92" s="1"/>
  <c r="E211" i="92" s="1"/>
  <c r="E212" i="92" s="1"/>
  <c r="E213" i="92" s="1"/>
  <c r="E214" i="92" s="1"/>
  <c r="E215" i="92" s="1"/>
  <c r="E216" i="92" s="1"/>
  <c r="E217" i="92" s="1"/>
  <c r="E218" i="92" s="1"/>
  <c r="E219" i="92" s="1"/>
  <c r="E220" i="92" s="1"/>
  <c r="E221" i="92" s="1"/>
  <c r="E222" i="92" s="1"/>
  <c r="E223" i="92" s="1"/>
  <c r="E224" i="92" s="1"/>
  <c r="E225" i="92" s="1"/>
  <c r="E226" i="92" s="1"/>
  <c r="E227" i="92" s="1"/>
  <c r="E228" i="92" s="1"/>
  <c r="E229" i="92" s="1"/>
  <c r="E230" i="92" s="1"/>
  <c r="E231" i="92" s="1"/>
  <c r="E232" i="92" s="1"/>
  <c r="E233" i="92" s="1"/>
  <c r="E234" i="92" s="1"/>
  <c r="E235" i="92" s="1"/>
  <c r="E236" i="92" s="1"/>
  <c r="E237" i="92" s="1"/>
  <c r="E238" i="92" s="1"/>
  <c r="E239" i="92" s="1"/>
  <c r="E240" i="92" s="1"/>
  <c r="E241" i="92" s="1"/>
  <c r="E242" i="92" s="1"/>
  <c r="E243" i="92" s="1"/>
  <c r="E244" i="92" s="1"/>
  <c r="E245" i="92" s="1"/>
  <c r="E246" i="92" s="1"/>
  <c r="E247" i="92" s="1"/>
  <c r="E248" i="92" s="1"/>
  <c r="E249" i="92" s="1"/>
  <c r="E250" i="92" s="1"/>
  <c r="E251" i="92" s="1"/>
  <c r="E252" i="92" s="1"/>
  <c r="E253" i="92" s="1"/>
  <c r="E258" i="92" s="1"/>
  <c r="E259" i="92" s="1"/>
  <c r="E260" i="92" s="1"/>
  <c r="E261" i="92" s="1"/>
  <c r="E262" i="92" s="1"/>
  <c r="E263" i="92" s="1"/>
  <c r="E264" i="92" s="1"/>
  <c r="E265" i="92" s="1"/>
  <c r="E266" i="92" s="1"/>
  <c r="E267" i="92" s="1"/>
  <c r="E268" i="92" s="1"/>
  <c r="E269" i="92" s="1"/>
  <c r="E270" i="92" s="1"/>
  <c r="E271" i="92" s="1"/>
  <c r="E272" i="92" s="1"/>
  <c r="E273" i="92" s="1"/>
  <c r="E274" i="92" s="1"/>
  <c r="E279" i="92" s="1"/>
  <c r="E280" i="92" s="1"/>
  <c r="E281" i="92" s="1"/>
  <c r="E282" i="92" s="1"/>
  <c r="E283" i="92" s="1"/>
  <c r="E284" i="92" s="1"/>
  <c r="E285" i="92" s="1"/>
  <c r="E286" i="92" s="1"/>
  <c r="E287" i="92" s="1"/>
  <c r="E288" i="92" s="1"/>
  <c r="E289" i="92" s="1"/>
  <c r="E290" i="92" s="1"/>
  <c r="E291" i="92" s="1"/>
  <c r="E292" i="92" s="1"/>
  <c r="E293" i="92" s="1"/>
  <c r="E294" i="92" s="1"/>
  <c r="E295" i="92" s="1"/>
  <c r="E296" i="92" s="1"/>
  <c r="E297" i="92" s="1"/>
  <c r="E298" i="92" s="1"/>
  <c r="E299" i="92" s="1"/>
  <c r="E300" i="92" s="1"/>
  <c r="E301" i="92" s="1"/>
  <c r="E302" i="92" s="1"/>
  <c r="E303" i="92" s="1"/>
  <c r="E304" i="92" s="1"/>
  <c r="E305" i="92" s="1"/>
  <c r="E306" i="92" s="1"/>
  <c r="E307" i="92" s="1"/>
  <c r="E308" i="92" s="1"/>
  <c r="E309" i="92" s="1"/>
  <c r="E310" i="92" s="1"/>
  <c r="E315" i="92" s="1"/>
  <c r="E316" i="92" s="1"/>
  <c r="E317" i="92" s="1"/>
  <c r="E318" i="92" s="1"/>
  <c r="E319" i="92" s="1"/>
  <c r="E320" i="92" s="1"/>
  <c r="E321" i="92" s="1"/>
  <c r="E322" i="92" s="1"/>
  <c r="E323" i="92" s="1"/>
  <c r="E324" i="92" s="1"/>
  <c r="E325" i="92" s="1"/>
  <c r="E326" i="92" s="1"/>
  <c r="E327" i="92" s="1"/>
  <c r="E328" i="92" s="1"/>
  <c r="E329" i="92" s="1"/>
  <c r="E330" i="92" s="1"/>
  <c r="E331" i="92" s="1"/>
  <c r="E332" i="92" s="1"/>
  <c r="E333" i="92" s="1"/>
  <c r="E334" i="92" s="1"/>
  <c r="E335" i="92" s="1"/>
  <c r="E336" i="92" s="1"/>
  <c r="E337" i="92" s="1"/>
  <c r="E338" i="92" s="1"/>
  <c r="E339" i="92" s="1"/>
  <c r="E340" i="92" s="1"/>
  <c r="E341" i="92" s="1"/>
  <c r="E342" i="92" s="1"/>
  <c r="E343" i="92" s="1"/>
  <c r="E344" i="92" s="1"/>
  <c r="E345" i="92" s="1"/>
  <c r="E346" i="92" s="1"/>
  <c r="E347" i="92" s="1"/>
  <c r="E348" i="92" s="1"/>
  <c r="E349" i="92" s="1"/>
  <c r="E359" i="92" s="1"/>
  <c r="E360" i="92" s="1"/>
  <c r="E361" i="92" s="1"/>
  <c r="E362" i="92" s="1"/>
  <c r="E363" i="92" s="1"/>
  <c r="E364" i="92" s="1"/>
  <c r="E365" i="92" s="1"/>
  <c r="E366" i="92" s="1"/>
  <c r="E367" i="92" s="1"/>
  <c r="E368" i="92" s="1"/>
  <c r="E369" i="92" s="1"/>
  <c r="E375" i="92" s="1"/>
  <c r="E376" i="92" s="1"/>
  <c r="E377" i="92" s="1"/>
  <c r="E378" i="92" s="1"/>
  <c r="E379" i="92" s="1"/>
  <c r="E380" i="92" s="1"/>
  <c r="E381" i="92" s="1"/>
  <c r="E382" i="92" s="1"/>
  <c r="E383" i="92" s="1"/>
  <c r="E384" i="92" s="1"/>
  <c r="E385" i="92" s="1"/>
  <c r="E386" i="92" s="1"/>
  <c r="E387" i="92" s="1"/>
  <c r="E388" i="92" s="1"/>
  <c r="E389" i="92" s="1"/>
  <c r="E390" i="92" s="1"/>
  <c r="E393" i="92" s="1"/>
  <c r="E396" i="92" s="1"/>
  <c r="E397" i="92" s="1"/>
  <c r="E398" i="92" s="1"/>
  <c r="E399" i="92" s="1"/>
  <c r="E400" i="92" s="1"/>
  <c r="E403" i="92" s="1"/>
  <c r="E406" i="92" s="1"/>
  <c r="E407" i="92" s="1"/>
  <c r="E410" i="92" s="1"/>
  <c r="E413" i="92" s="1"/>
  <c r="E414" i="92" s="1"/>
  <c r="E415" i="92" s="1"/>
  <c r="E416" i="92" s="1"/>
  <c r="E419" i="92" s="1"/>
  <c r="E420" i="92" s="1"/>
  <c r="E421" i="92" s="1"/>
  <c r="E422" i="92" s="1"/>
  <c r="E23" i="92" s="1"/>
  <c r="E33" i="92" s="1"/>
  <c r="E34" i="92" s="1"/>
  <c r="E35" i="92" s="1"/>
  <c r="E36" i="92" s="1"/>
  <c r="E37" i="92" s="1"/>
  <c r="E38" i="92" s="1"/>
  <c r="E39" i="92" s="1"/>
  <c r="E40" i="92" s="1"/>
  <c r="E41" i="92" s="1"/>
  <c r="E42" i="92" s="1"/>
  <c r="E43" i="92" s="1"/>
  <c r="E44" i="92" s="1"/>
  <c r="E45" i="92" s="1"/>
  <c r="E46" i="92" s="1"/>
  <c r="E47" i="92" s="1"/>
  <c r="E53" i="92" s="1"/>
  <c r="E74" i="92" s="1"/>
  <c r="E84" i="92" s="1"/>
  <c r="E93" i="92" s="1"/>
  <c r="E94" i="92" s="1"/>
  <c r="E95" i="92" s="1"/>
  <c r="E141" i="92" s="1"/>
  <c r="E149" i="92" s="1"/>
  <c r="E150" i="92" s="1"/>
  <c r="E151" i="92" s="1"/>
  <c r="E152" i="92" s="1"/>
  <c r="E201" i="92" s="1"/>
  <c r="E202" i="92" s="1"/>
  <c r="E352" i="92" s="1"/>
  <c r="E353" i="92" s="1"/>
  <c r="E354" i="92" s="1"/>
  <c r="E355" i="92" s="1"/>
  <c r="E356" i="92" s="1"/>
  <c r="E372" i="92" s="1"/>
  <c r="E9" i="92"/>
  <c r="E10" i="92" s="1"/>
  <c r="E11" i="92" s="1"/>
  <c r="E12" i="92" s="1"/>
  <c r="E13" i="92" s="1"/>
  <c r="E14" i="92" s="1"/>
  <c r="E15" i="92" s="1"/>
  <c r="E16" i="92" s="1"/>
  <c r="E17" i="92" s="1"/>
  <c r="E18" i="92" s="1"/>
  <c r="E19" i="92" s="1"/>
  <c r="E20" i="92" s="1"/>
  <c r="G76" i="92"/>
  <c r="G77" i="92"/>
  <c r="G78" i="92"/>
  <c r="G79" i="92"/>
  <c r="G80" i="92"/>
  <c r="G81" i="92"/>
  <c r="G86" i="92"/>
  <c r="G87" i="92"/>
  <c r="G88" i="92"/>
  <c r="G89" i="92"/>
  <c r="G90" i="92"/>
  <c r="G97" i="92"/>
  <c r="G98" i="92"/>
  <c r="G99" i="92"/>
  <c r="G100" i="92"/>
  <c r="G101" i="92"/>
  <c r="G102" i="92"/>
  <c r="G103" i="92"/>
  <c r="G104" i="92"/>
  <c r="G105" i="92"/>
  <c r="G106" i="92"/>
  <c r="G107" i="92"/>
  <c r="G108" i="92"/>
  <c r="G109" i="92"/>
  <c r="G110" i="92"/>
  <c r="G111" i="92"/>
  <c r="G112" i="92"/>
  <c r="G113" i="92"/>
  <c r="G114" i="92"/>
  <c r="G115" i="92"/>
  <c r="G116" i="92"/>
  <c r="G117" i="92"/>
  <c r="G118" i="92"/>
  <c r="G119" i="92"/>
  <c r="G120" i="92"/>
  <c r="G121" i="92"/>
  <c r="G122" i="92"/>
  <c r="G123" i="92"/>
  <c r="G124" i="92"/>
  <c r="G125" i="92"/>
  <c r="G126" i="92"/>
  <c r="G127" i="92"/>
  <c r="G128" i="92"/>
  <c r="G129" i="92"/>
  <c r="G130" i="92"/>
  <c r="G131" i="92"/>
  <c r="G132" i="92"/>
  <c r="G133" i="92"/>
  <c r="G137" i="92"/>
  <c r="G138" i="92"/>
  <c r="G143" i="92"/>
  <c r="G144" i="92"/>
  <c r="G145" i="92"/>
  <c r="G146" i="92"/>
  <c r="G154" i="92"/>
  <c r="G155" i="92"/>
  <c r="G156" i="92"/>
  <c r="G157" i="92"/>
  <c r="G158" i="92"/>
  <c r="G159" i="92"/>
  <c r="G160" i="92"/>
  <c r="G161" i="92"/>
  <c r="G162" i="92"/>
  <c r="G163" i="92"/>
  <c r="G164" i="92"/>
  <c r="G165" i="92"/>
  <c r="G166" i="92"/>
  <c r="G167" i="92"/>
  <c r="G168" i="92"/>
  <c r="G169" i="92"/>
  <c r="G170" i="92"/>
  <c r="G171" i="92"/>
  <c r="G172" i="92"/>
  <c r="G173" i="92"/>
  <c r="G174" i="92"/>
  <c r="G175" i="92"/>
  <c r="G176" i="92"/>
  <c r="G177" i="92"/>
  <c r="G178" i="92"/>
  <c r="G179" i="92"/>
  <c r="G180" i="92"/>
  <c r="G181" i="92"/>
  <c r="G182" i="92"/>
  <c r="G183" i="92"/>
  <c r="G184" i="92"/>
  <c r="G188" i="92"/>
  <c r="G189" i="92"/>
  <c r="G190" i="92"/>
  <c r="G191" i="92"/>
  <c r="G192" i="92"/>
  <c r="G193" i="92"/>
  <c r="G197" i="92"/>
  <c r="G198" i="92"/>
  <c r="G204" i="92"/>
  <c r="G208" i="92"/>
  <c r="G209" i="92"/>
  <c r="G210" i="92"/>
  <c r="G211" i="92"/>
  <c r="G212" i="92"/>
  <c r="G213" i="92"/>
  <c r="G214" i="92"/>
  <c r="G215" i="92"/>
  <c r="G216" i="92"/>
  <c r="G217" i="92"/>
  <c r="G218" i="92"/>
  <c r="G219" i="92"/>
  <c r="G220" i="92"/>
  <c r="G221" i="92"/>
  <c r="G222" i="92"/>
  <c r="G223" i="92"/>
  <c r="G224" i="92"/>
  <c r="G225" i="92"/>
  <c r="G226" i="92"/>
  <c r="G227" i="92"/>
  <c r="G228" i="92"/>
  <c r="G229" i="92"/>
  <c r="G230" i="92"/>
  <c r="G231" i="92"/>
  <c r="G232" i="92"/>
  <c r="G233" i="92"/>
  <c r="G234" i="92"/>
  <c r="G235" i="92"/>
  <c r="G236" i="92"/>
  <c r="G237" i="92"/>
  <c r="G238" i="92"/>
  <c r="G239" i="92"/>
  <c r="G240" i="92"/>
  <c r="G241" i="92"/>
  <c r="G242" i="92"/>
  <c r="G243" i="92"/>
  <c r="G244" i="92"/>
  <c r="G245" i="92"/>
  <c r="G246" i="92"/>
  <c r="G247" i="92"/>
  <c r="G248" i="92"/>
  <c r="G249" i="92"/>
  <c r="G250" i="92"/>
  <c r="G251" i="92"/>
  <c r="G252" i="92"/>
  <c r="G253" i="92"/>
  <c r="G257" i="92"/>
  <c r="G258" i="92"/>
  <c r="G259" i="92"/>
  <c r="G260" i="92"/>
  <c r="G261" i="92"/>
  <c r="G262" i="92"/>
  <c r="G263" i="92"/>
  <c r="G264" i="92"/>
  <c r="G265" i="92"/>
  <c r="G266" i="92"/>
  <c r="G267" i="92"/>
  <c r="G268" i="92"/>
  <c r="G269" i="92"/>
  <c r="G270" i="92"/>
  <c r="G271" i="92"/>
  <c r="G272" i="92"/>
  <c r="G273" i="92"/>
  <c r="G274" i="92"/>
  <c r="G278" i="92"/>
  <c r="G279" i="92"/>
  <c r="G280" i="92"/>
  <c r="G281" i="92"/>
  <c r="G282" i="92"/>
  <c r="G283" i="92"/>
  <c r="G284" i="92"/>
  <c r="G285" i="92"/>
  <c r="G286" i="92"/>
  <c r="G287" i="92"/>
  <c r="G288" i="92"/>
  <c r="G289" i="92"/>
  <c r="G290" i="92"/>
  <c r="G291" i="92"/>
  <c r="G292" i="92"/>
  <c r="G293" i="92"/>
  <c r="G294" i="92"/>
  <c r="G295" i="92"/>
  <c r="G296" i="92"/>
  <c r="G297" i="92"/>
  <c r="G298" i="92"/>
  <c r="G299" i="92"/>
  <c r="G300" i="92"/>
  <c r="G301" i="92"/>
  <c r="G302" i="92"/>
  <c r="G303" i="92"/>
  <c r="G304" i="92"/>
  <c r="G305" i="92"/>
  <c r="G306" i="92"/>
  <c r="G307" i="92"/>
  <c r="G308" i="92"/>
  <c r="G309" i="92"/>
  <c r="G310" i="92"/>
  <c r="G314" i="92"/>
  <c r="G315" i="92"/>
  <c r="G316" i="92"/>
  <c r="G317" i="92"/>
  <c r="G318" i="92"/>
  <c r="G319" i="92"/>
  <c r="G320" i="92"/>
  <c r="G321" i="92"/>
  <c r="G322" i="92"/>
  <c r="G323" i="92"/>
  <c r="G324" i="92"/>
  <c r="G325" i="92"/>
  <c r="G326" i="92"/>
  <c r="G327" i="92"/>
  <c r="G328" i="92"/>
  <c r="G329" i="92"/>
  <c r="G330" i="92"/>
  <c r="G331" i="92"/>
  <c r="G332" i="92"/>
  <c r="G333" i="92"/>
  <c r="G334" i="92"/>
  <c r="G335" i="92"/>
  <c r="G336" i="92"/>
  <c r="G337" i="92"/>
  <c r="G338" i="92"/>
  <c r="G339" i="92"/>
  <c r="G340" i="92"/>
  <c r="G341" i="92"/>
  <c r="G342" i="92"/>
  <c r="G343" i="92"/>
  <c r="G344" i="92"/>
  <c r="G345" i="92"/>
  <c r="G346" i="92"/>
  <c r="G347" i="92"/>
  <c r="G348" i="92"/>
  <c r="G349" i="92"/>
  <c r="G358" i="92"/>
  <c r="G359" i="92"/>
  <c r="G360" i="92"/>
  <c r="G361" i="92"/>
  <c r="G362" i="92"/>
  <c r="G363" i="92"/>
  <c r="G364" i="92"/>
  <c r="G365" i="92"/>
  <c r="G366" i="92"/>
  <c r="G367" i="92"/>
  <c r="G368" i="92"/>
  <c r="G369" i="92"/>
  <c r="G374" i="92"/>
  <c r="G375" i="92"/>
  <c r="G376" i="92"/>
  <c r="G377" i="92"/>
  <c r="G378" i="92"/>
  <c r="G379" i="92"/>
  <c r="G380" i="92"/>
  <c r="G381" i="92"/>
  <c r="G382" i="92"/>
  <c r="G383" i="92"/>
  <c r="G384" i="92"/>
  <c r="G385" i="92"/>
  <c r="G386" i="92"/>
  <c r="G387" i="92"/>
  <c r="G388" i="92"/>
  <c r="G389" i="92"/>
  <c r="G390" i="92"/>
  <c r="G392" i="92"/>
  <c r="G393" i="92"/>
  <c r="G395" i="92"/>
  <c r="G396" i="92"/>
  <c r="G397" i="92"/>
  <c r="G398" i="92"/>
  <c r="G399" i="92"/>
  <c r="G400" i="92"/>
  <c r="G402" i="92"/>
  <c r="G403" i="92"/>
  <c r="G405" i="92"/>
  <c r="G406" i="92"/>
  <c r="G407" i="92"/>
  <c r="G409" i="92"/>
  <c r="G410" i="92"/>
  <c r="G412" i="92"/>
  <c r="G413" i="92"/>
  <c r="G414" i="92"/>
  <c r="G415" i="92"/>
  <c r="G416" i="92"/>
  <c r="G418" i="92"/>
  <c r="G419" i="92"/>
  <c r="G420" i="92"/>
  <c r="G421" i="92"/>
  <c r="G22" i="92"/>
  <c r="G23" i="92"/>
  <c r="G32" i="92"/>
  <c r="G33" i="92"/>
  <c r="G34" i="92"/>
  <c r="G35" i="92"/>
  <c r="G36" i="92"/>
  <c r="G37" i="92"/>
  <c r="G38" i="92"/>
  <c r="G39" i="92"/>
  <c r="G40" i="92"/>
  <c r="G41" i="92"/>
  <c r="G42" i="92"/>
  <c r="G43" i="92"/>
  <c r="G44" i="92"/>
  <c r="G45" i="92"/>
  <c r="G46" i="92"/>
  <c r="G47" i="92"/>
  <c r="G52" i="92"/>
  <c r="G53" i="92"/>
  <c r="G73" i="92"/>
  <c r="G74" i="92"/>
  <c r="G83" i="92"/>
  <c r="G84" i="92"/>
  <c r="G92" i="92"/>
  <c r="G93" i="92"/>
  <c r="G94" i="92"/>
  <c r="G95" i="92"/>
  <c r="G135" i="92"/>
  <c r="G140" i="92"/>
  <c r="G141" i="92"/>
  <c r="G148" i="92"/>
  <c r="G149" i="92"/>
  <c r="G150" i="92"/>
  <c r="G151" i="92"/>
  <c r="G152" i="92"/>
  <c r="G186" i="92"/>
  <c r="G195" i="92"/>
  <c r="G200" i="92"/>
  <c r="G201" i="92"/>
  <c r="G202" i="92"/>
  <c r="G206" i="92"/>
  <c r="G255" i="92"/>
  <c r="G276" i="92"/>
  <c r="G312" i="92"/>
  <c r="G351" i="92"/>
  <c r="G352" i="92"/>
  <c r="G353" i="92"/>
  <c r="G354" i="92"/>
  <c r="G355" i="92"/>
  <c r="G356" i="92"/>
  <c r="G371" i="92"/>
  <c r="G372" i="92"/>
  <c r="G56" i="92"/>
  <c r="G57" i="92"/>
  <c r="G58" i="92"/>
  <c r="G59" i="92"/>
  <c r="G60" i="92"/>
  <c r="G61" i="92"/>
  <c r="G62" i="92"/>
  <c r="G63" i="92"/>
  <c r="G64" i="92"/>
  <c r="G65" i="92"/>
  <c r="G66" i="92"/>
  <c r="G67" i="92"/>
  <c r="G68" i="92"/>
  <c r="G69" i="92"/>
  <c r="G70" i="92"/>
  <c r="G71" i="92"/>
  <c r="G55" i="92"/>
  <c r="G50" i="92"/>
  <c r="G49" i="92"/>
  <c r="G26" i="92"/>
  <c r="G27" i="92"/>
  <c r="G28" i="92"/>
  <c r="G29" i="92"/>
  <c r="G30" i="92"/>
  <c r="G25" i="92"/>
  <c r="G13" i="92"/>
  <c r="G9" i="92"/>
  <c r="G10" i="92"/>
  <c r="G11" i="92"/>
  <c r="G12" i="92"/>
  <c r="G14" i="92"/>
  <c r="G15" i="92"/>
  <c r="G16" i="92"/>
  <c r="G17" i="92"/>
  <c r="G18" i="92"/>
  <c r="G19" i="92"/>
  <c r="G20" i="92"/>
  <c r="G8" i="92"/>
  <c r="O27" i="71"/>
  <c r="I29" i="71"/>
  <c r="O11" i="71"/>
  <c r="N33" i="71"/>
  <c r="N17" i="71"/>
  <c r="I30" i="71"/>
  <c r="O14" i="71" s="1"/>
  <c r="D25" i="92" l="1"/>
  <c r="D26" i="92" s="1"/>
  <c r="D27" i="92" s="1"/>
  <c r="D28" i="92" s="1"/>
  <c r="D29" i="92" s="1"/>
  <c r="D30" i="92" s="1"/>
  <c r="D49" i="92"/>
  <c r="D50" i="92" s="1"/>
  <c r="D55" i="92" s="1"/>
  <c r="D56" i="92" s="1"/>
  <c r="D57" i="92" s="1"/>
  <c r="D58" i="92" s="1"/>
  <c r="D59" i="92" s="1"/>
  <c r="D60" i="92" s="1"/>
  <c r="D61" i="92" s="1"/>
  <c r="D62" i="92" s="1"/>
  <c r="D63" i="92" s="1"/>
  <c r="D64" i="92" s="1"/>
  <c r="D65" i="92" s="1"/>
  <c r="D66" i="92" s="1"/>
  <c r="D67" i="92" s="1"/>
  <c r="D68" i="92" s="1"/>
  <c r="D69" i="92" s="1"/>
  <c r="D70" i="92" s="1"/>
  <c r="D71" i="92" s="1"/>
  <c r="D76" i="92" s="1"/>
  <c r="D77" i="92" s="1"/>
  <c r="D78" i="92" s="1"/>
  <c r="D79" i="92" s="1"/>
  <c r="D80" i="92" s="1"/>
  <c r="D81" i="92" s="1"/>
  <c r="D86" i="92" s="1"/>
  <c r="D87" i="92" s="1"/>
  <c r="D88" i="92" s="1"/>
  <c r="D89" i="92" s="1"/>
  <c r="D90" i="92" s="1"/>
  <c r="D97" i="92" s="1"/>
  <c r="D98" i="92" s="1"/>
  <c r="D99" i="92" s="1"/>
  <c r="D100" i="92" s="1"/>
  <c r="D101" i="92" s="1"/>
  <c r="D102" i="92" s="1"/>
  <c r="D103" i="92" s="1"/>
  <c r="D104" i="92" s="1"/>
  <c r="D105" i="92" s="1"/>
  <c r="D106" i="92" s="1"/>
  <c r="D107" i="92" s="1"/>
  <c r="D108" i="92" s="1"/>
  <c r="D109" i="92" s="1"/>
  <c r="D110" i="92" s="1"/>
  <c r="D111" i="92" s="1"/>
  <c r="D112" i="92" s="1"/>
  <c r="D113" i="92" s="1"/>
  <c r="D114" i="92" s="1"/>
  <c r="D115" i="92" s="1"/>
  <c r="D116" i="92" s="1"/>
  <c r="D117" i="92" s="1"/>
  <c r="D118" i="92" s="1"/>
  <c r="D119" i="92" s="1"/>
  <c r="D120" i="92" s="1"/>
  <c r="D121" i="92" s="1"/>
  <c r="D122" i="92" s="1"/>
  <c r="D123" i="92" s="1"/>
  <c r="D124" i="92" s="1"/>
  <c r="D125" i="92" s="1"/>
  <c r="D126" i="92" s="1"/>
  <c r="D127" i="92" s="1"/>
  <c r="D128" i="92" s="1"/>
  <c r="D129" i="92" s="1"/>
  <c r="D130" i="92" s="1"/>
  <c r="D131" i="92" s="1"/>
  <c r="D132" i="92" s="1"/>
  <c r="D133" i="92" s="1"/>
  <c r="D137" i="92" s="1"/>
  <c r="D138" i="92" s="1"/>
  <c r="D143" i="92" s="1"/>
  <c r="D144" i="92" s="1"/>
  <c r="D145" i="92" s="1"/>
  <c r="D146" i="92" s="1"/>
  <c r="D154" i="92" s="1"/>
  <c r="D155" i="92" s="1"/>
  <c r="D156" i="92" s="1"/>
  <c r="D157" i="92" s="1"/>
  <c r="D158" i="92" s="1"/>
  <c r="D159" i="92" s="1"/>
  <c r="D160" i="92" s="1"/>
  <c r="D161" i="92" s="1"/>
  <c r="D162" i="92" s="1"/>
  <c r="D163" i="92" s="1"/>
  <c r="D164" i="92" s="1"/>
  <c r="D165" i="92" s="1"/>
  <c r="D166" i="92" s="1"/>
  <c r="D167" i="92" s="1"/>
  <c r="D168" i="92" s="1"/>
  <c r="D169" i="92" s="1"/>
  <c r="D170" i="92" s="1"/>
  <c r="D171" i="92" s="1"/>
  <c r="D172" i="92" s="1"/>
  <c r="D173" i="92" s="1"/>
  <c r="D174" i="92" s="1"/>
  <c r="D175" i="92" s="1"/>
  <c r="D176" i="92" s="1"/>
  <c r="D177" i="92" s="1"/>
  <c r="D178" i="92" s="1"/>
  <c r="D179" i="92" s="1"/>
  <c r="D180" i="92" s="1"/>
  <c r="D181" i="92" s="1"/>
  <c r="D182" i="92" s="1"/>
  <c r="D183" i="92" s="1"/>
  <c r="D184" i="92" s="1"/>
  <c r="D188" i="92" s="1"/>
  <c r="D189" i="92" s="1"/>
  <c r="D190" i="92" s="1"/>
  <c r="D191" i="92" s="1"/>
  <c r="D192" i="92" s="1"/>
  <c r="D193" i="92" s="1"/>
  <c r="D197" i="92" s="1"/>
  <c r="D198" i="92" s="1"/>
  <c r="D204" i="92" s="1"/>
  <c r="D208" i="92" s="1"/>
  <c r="D209" i="92" s="1"/>
  <c r="D210" i="92" s="1"/>
  <c r="D211" i="92" s="1"/>
  <c r="D212" i="92" s="1"/>
  <c r="D213" i="92" s="1"/>
  <c r="D214" i="92" s="1"/>
  <c r="D215" i="92" s="1"/>
  <c r="D216" i="92" s="1"/>
  <c r="D217" i="92" s="1"/>
  <c r="D218" i="92" s="1"/>
  <c r="D219" i="92" s="1"/>
  <c r="D220" i="92" s="1"/>
  <c r="D221" i="92" s="1"/>
  <c r="D222" i="92" s="1"/>
  <c r="D223" i="92" s="1"/>
  <c r="D224" i="92" s="1"/>
  <c r="D225" i="92" s="1"/>
  <c r="D226" i="92" s="1"/>
  <c r="D227" i="92" s="1"/>
  <c r="D228" i="92" s="1"/>
  <c r="D229" i="92" s="1"/>
  <c r="D230" i="92" s="1"/>
  <c r="D231" i="92" s="1"/>
  <c r="D232" i="92" s="1"/>
  <c r="D233" i="92" s="1"/>
  <c r="D234" i="92" s="1"/>
  <c r="D235" i="92" s="1"/>
  <c r="D236" i="92" s="1"/>
  <c r="D237" i="92" s="1"/>
  <c r="D238" i="92" s="1"/>
  <c r="D239" i="92" s="1"/>
  <c r="D240" i="92" s="1"/>
  <c r="D241" i="92" s="1"/>
  <c r="D242" i="92" s="1"/>
  <c r="D243" i="92" s="1"/>
  <c r="D244" i="92" s="1"/>
  <c r="D245" i="92" s="1"/>
  <c r="D246" i="92" s="1"/>
  <c r="D247" i="92" s="1"/>
  <c r="D248" i="92" s="1"/>
  <c r="D249" i="92" s="1"/>
  <c r="D250" i="92" s="1"/>
  <c r="D251" i="92" s="1"/>
  <c r="D252" i="92" s="1"/>
  <c r="D253" i="92" s="1"/>
  <c r="D257" i="92" s="1"/>
  <c r="D258" i="92" s="1"/>
  <c r="D259" i="92" s="1"/>
  <c r="D260" i="92" s="1"/>
  <c r="D261" i="92" s="1"/>
  <c r="D262" i="92" s="1"/>
  <c r="D263" i="92" s="1"/>
  <c r="D264" i="92" s="1"/>
  <c r="D265" i="92" s="1"/>
  <c r="D266" i="92" s="1"/>
  <c r="D267" i="92" s="1"/>
  <c r="D268" i="92" s="1"/>
  <c r="D269" i="92" s="1"/>
  <c r="D270" i="92" s="1"/>
  <c r="D271" i="92" s="1"/>
  <c r="D272" i="92" s="1"/>
  <c r="D273" i="92" s="1"/>
  <c r="D274" i="92" s="1"/>
  <c r="D278" i="92" s="1"/>
  <c r="D279" i="92" s="1"/>
  <c r="D280" i="92" s="1"/>
  <c r="D281" i="92" s="1"/>
  <c r="D282" i="92" s="1"/>
  <c r="D283" i="92" s="1"/>
  <c r="D284" i="92" s="1"/>
  <c r="D285" i="92" s="1"/>
  <c r="D286" i="92" s="1"/>
  <c r="D287" i="92" s="1"/>
  <c r="D288" i="92" s="1"/>
  <c r="D289" i="92" s="1"/>
  <c r="D290" i="92" s="1"/>
  <c r="D291" i="92" s="1"/>
  <c r="D292" i="92" s="1"/>
  <c r="D293" i="92" s="1"/>
  <c r="D294" i="92" s="1"/>
  <c r="D295" i="92" s="1"/>
  <c r="D296" i="92" s="1"/>
  <c r="D297" i="92" s="1"/>
  <c r="D298" i="92" s="1"/>
  <c r="D299" i="92" s="1"/>
  <c r="D300" i="92" s="1"/>
  <c r="D301" i="92" s="1"/>
  <c r="D302" i="92" s="1"/>
  <c r="D303" i="92" s="1"/>
  <c r="D304" i="92" s="1"/>
  <c r="D305" i="92" s="1"/>
  <c r="D306" i="92" s="1"/>
  <c r="D307" i="92" s="1"/>
  <c r="D308" i="92" s="1"/>
  <c r="D309" i="92" s="1"/>
  <c r="D310" i="92" s="1"/>
  <c r="D314" i="92" s="1"/>
  <c r="D315" i="92" s="1"/>
  <c r="D316" i="92" s="1"/>
  <c r="D317" i="92" s="1"/>
  <c r="D318" i="92" s="1"/>
  <c r="D319" i="92" s="1"/>
  <c r="D320" i="92" s="1"/>
  <c r="D321" i="92" s="1"/>
  <c r="D322" i="92" s="1"/>
  <c r="D323" i="92" s="1"/>
  <c r="D324" i="92" s="1"/>
  <c r="D325" i="92" s="1"/>
  <c r="D326" i="92" s="1"/>
  <c r="D327" i="92" s="1"/>
  <c r="D328" i="92" s="1"/>
  <c r="D329" i="92" s="1"/>
  <c r="D330" i="92" s="1"/>
  <c r="D331" i="92" s="1"/>
  <c r="D332" i="92" s="1"/>
  <c r="D333" i="92" s="1"/>
  <c r="D334" i="92" s="1"/>
  <c r="D335" i="92" s="1"/>
  <c r="D336" i="92" s="1"/>
  <c r="D337" i="92" s="1"/>
  <c r="D338" i="92" s="1"/>
  <c r="D339" i="92" s="1"/>
  <c r="D340" i="92" s="1"/>
  <c r="D341" i="92" s="1"/>
  <c r="D342" i="92" s="1"/>
  <c r="D343" i="92" s="1"/>
  <c r="D344" i="92" s="1"/>
  <c r="D345" i="92" s="1"/>
  <c r="D346" i="92" s="1"/>
  <c r="D347" i="92" s="1"/>
  <c r="D348" i="92" s="1"/>
  <c r="D349" i="92" s="1"/>
  <c r="D358" i="92" s="1"/>
  <c r="D359" i="92" s="1"/>
  <c r="D360" i="92" s="1"/>
  <c r="D361" i="92" s="1"/>
  <c r="D362" i="92" s="1"/>
  <c r="D363" i="92" s="1"/>
  <c r="D364" i="92" s="1"/>
  <c r="D365" i="92" s="1"/>
  <c r="D366" i="92" s="1"/>
  <c r="D367" i="92" s="1"/>
  <c r="D368" i="92" s="1"/>
  <c r="D369" i="92" s="1"/>
  <c r="D374" i="92" s="1"/>
  <c r="D375" i="92" s="1"/>
  <c r="D376" i="92" s="1"/>
  <c r="D377" i="92" s="1"/>
  <c r="D378" i="92" s="1"/>
  <c r="D379" i="92" s="1"/>
  <c r="D380" i="92" s="1"/>
  <c r="D381" i="92" s="1"/>
  <c r="D382" i="92" s="1"/>
  <c r="D383" i="92" s="1"/>
  <c r="D384" i="92" s="1"/>
  <c r="D385" i="92" s="1"/>
  <c r="D386" i="92" s="1"/>
  <c r="D387" i="92" s="1"/>
  <c r="D388" i="92" s="1"/>
  <c r="D389" i="92" s="1"/>
  <c r="D390" i="92" s="1"/>
  <c r="D392" i="92" s="1"/>
  <c r="D393" i="92" s="1"/>
  <c r="D395" i="92" s="1"/>
  <c r="D396" i="92" s="1"/>
  <c r="D397" i="92" s="1"/>
  <c r="D398" i="92" s="1"/>
  <c r="D399" i="92" s="1"/>
  <c r="D400" i="92" s="1"/>
  <c r="D402" i="92" s="1"/>
  <c r="D403" i="92" s="1"/>
  <c r="D405" i="92" s="1"/>
  <c r="D406" i="92" s="1"/>
  <c r="D407" i="92" s="1"/>
  <c r="D409" i="92" s="1"/>
  <c r="D410" i="92" s="1"/>
  <c r="D412" i="92" s="1"/>
  <c r="D413" i="92" s="1"/>
  <c r="D414" i="92" s="1"/>
  <c r="D415" i="92" s="1"/>
  <c r="D416" i="92" s="1"/>
  <c r="D418" i="92" s="1"/>
  <c r="D419" i="92" s="1"/>
  <c r="D420" i="92" s="1"/>
  <c r="D421" i="92" s="1"/>
  <c r="D422" i="92" s="1"/>
  <c r="D22" i="92" s="1"/>
  <c r="D23" i="92" s="1"/>
  <c r="D32" i="92" s="1"/>
  <c r="D33" i="92" s="1"/>
  <c r="D34" i="92" s="1"/>
  <c r="D35" i="92" s="1"/>
  <c r="D36" i="92" s="1"/>
  <c r="D37" i="92" s="1"/>
  <c r="D38" i="92" s="1"/>
  <c r="D39" i="92" s="1"/>
  <c r="D40" i="92" s="1"/>
  <c r="D41" i="92" s="1"/>
  <c r="D42" i="92" s="1"/>
  <c r="D43" i="92" s="1"/>
  <c r="D44" i="92" s="1"/>
  <c r="D45" i="92" s="1"/>
  <c r="D46" i="92" s="1"/>
  <c r="D47" i="92" s="1"/>
  <c r="D52" i="92" s="1"/>
  <c r="D53" i="92" s="1"/>
  <c r="D73" i="92" s="1"/>
  <c r="D74" i="92" s="1"/>
  <c r="D83" i="92" s="1"/>
  <c r="D84" i="92" s="1"/>
  <c r="D92" i="92" s="1"/>
  <c r="D93" i="92" s="1"/>
  <c r="D94" i="92" s="1"/>
  <c r="D95" i="92" s="1"/>
  <c r="D135" i="92" s="1"/>
  <c r="D140" i="92" s="1"/>
  <c r="D141" i="92" s="1"/>
  <c r="D148" i="92" s="1"/>
  <c r="D149" i="92" s="1"/>
  <c r="D150" i="92" s="1"/>
  <c r="D151" i="92" s="1"/>
  <c r="D152" i="92" s="1"/>
  <c r="D186" i="92" s="1"/>
  <c r="D195" i="92" s="1"/>
  <c r="D200" i="92" s="1"/>
  <c r="D201" i="92" s="1"/>
  <c r="D202" i="92" s="1"/>
  <c r="D206" i="92" s="1"/>
  <c r="D255" i="92" s="1"/>
  <c r="D276" i="92" s="1"/>
  <c r="D312" i="92" s="1"/>
  <c r="D351" i="92" s="1"/>
  <c r="D352" i="92" s="1"/>
  <c r="D353" i="92" s="1"/>
  <c r="D354" i="92" s="1"/>
  <c r="D355" i="92" s="1"/>
  <c r="D356" i="92" s="1"/>
  <c r="D371" i="92" s="1"/>
  <c r="D372" i="92" s="1"/>
  <c r="D437" i="92" s="1"/>
  <c r="D438" i="92" s="1"/>
  <c r="D439" i="92" s="1"/>
  <c r="D440" i="92" s="1"/>
  <c r="D441" i="92" s="1"/>
  <c r="D442" i="92" s="1"/>
  <c r="D443" i="92" s="1"/>
  <c r="D444" i="92" s="1"/>
  <c r="D445" i="92" s="1"/>
  <c r="D446" i="92" s="1"/>
  <c r="D447" i="92" s="1"/>
  <c r="D448" i="92" s="1"/>
  <c r="D453" i="92" s="1"/>
  <c r="D454" i="92" s="1"/>
  <c r="D455" i="92" s="1"/>
  <c r="D456" i="92" s="1"/>
  <c r="D457" i="92" s="1"/>
  <c r="D462" i="92" s="1"/>
  <c r="D463" i="92" s="1"/>
  <c r="D464" i="92" s="1"/>
  <c r="D468" i="92" s="1"/>
  <c r="D469" i="92" s="1"/>
  <c r="D470" i="92" s="1"/>
  <c r="D471" i="92" s="1"/>
  <c r="D472" i="92" s="1"/>
  <c r="D473" i="92" s="1"/>
  <c r="D474" i="92" s="1"/>
  <c r="D475" i="92" s="1"/>
  <c r="D476" i="92" s="1"/>
  <c r="D477" i="92" s="1"/>
  <c r="D478" i="92" s="1"/>
  <c r="D479" i="92" s="1"/>
  <c r="D480" i="92" s="1"/>
  <c r="D481" i="92" s="1"/>
  <c r="D482" i="92" s="1"/>
  <c r="D483" i="92" s="1"/>
  <c r="D484" i="92" s="1"/>
  <c r="D485" i="92" s="1"/>
  <c r="D486" i="92" s="1"/>
  <c r="D487" i="92" s="1"/>
  <c r="D488" i="92" s="1"/>
  <c r="D489" i="92" s="1"/>
  <c r="D490" i="92" s="1"/>
  <c r="D491" i="92" s="1"/>
  <c r="D492" i="92" s="1"/>
  <c r="D493" i="92" s="1"/>
  <c r="D494" i="92" s="1"/>
  <c r="D495" i="92" s="1"/>
  <c r="D496" i="92" s="1"/>
  <c r="D497" i="92" s="1"/>
  <c r="D498" i="92" s="1"/>
  <c r="D499" i="92" s="1"/>
  <c r="D500" i="92" s="1"/>
  <c r="D501" i="92" s="1"/>
  <c r="D502" i="92" s="1"/>
  <c r="D503" i="92" s="1"/>
  <c r="D510" i="92" s="1"/>
  <c r="D511" i="92" s="1"/>
  <c r="O12" i="71"/>
  <c r="O30" i="71" s="1"/>
  <c r="D524" i="92" l="1"/>
  <c r="D512" i="92"/>
  <c r="D513" i="92" s="1"/>
  <c r="D514" i="92" s="1"/>
  <c r="D515" i="92" s="1"/>
  <c r="D516" i="92" s="1"/>
  <c r="D517" i="92" s="1"/>
  <c r="O28" i="71"/>
  <c r="D531" i="92" l="1"/>
  <c r="D532" i="92" s="1"/>
  <c r="D533" i="92" s="1"/>
  <c r="D534" i="92" s="1"/>
  <c r="D535" i="92" s="1"/>
  <c r="D536" i="92" s="1"/>
  <c r="D537" i="92" s="1"/>
  <c r="D538" i="92" s="1"/>
  <c r="D539" i="92" s="1"/>
  <c r="D540" i="92" s="1"/>
  <c r="D541" i="92" s="1"/>
  <c r="D542" i="92" s="1"/>
  <c r="D543" i="92" s="1"/>
  <c r="D544" i="92" s="1"/>
  <c r="D545" i="92" s="1"/>
  <c r="D546" i="92" s="1"/>
  <c r="D547" i="92" s="1"/>
  <c r="D548" i="92" s="1"/>
  <c r="D549" i="92" s="1"/>
  <c r="D550" i="92" s="1"/>
  <c r="D551" i="92" s="1"/>
  <c r="D552" i="92" s="1"/>
  <c r="D553" i="92" s="1"/>
  <c r="D554" i="92" s="1"/>
  <c r="D555" i="92" s="1"/>
  <c r="D556" i="92" s="1"/>
  <c r="D557" i="92" s="1"/>
  <c r="D558" i="92" s="1"/>
  <c r="D559" i="92" s="1"/>
  <c r="D560" i="92" s="1"/>
  <c r="D561" i="92" s="1"/>
  <c r="D562" i="92" s="1"/>
  <c r="D563" i="92" s="1"/>
  <c r="D564" i="92" s="1"/>
  <c r="D565" i="92" s="1"/>
  <c r="D566" i="92" s="1"/>
  <c r="D567" i="92" s="1"/>
  <c r="D571" i="92"/>
  <c r="D572" i="92" s="1"/>
  <c r="D573" i="92" s="1"/>
  <c r="D574" i="92" s="1"/>
  <c r="D575" i="92" s="1"/>
  <c r="D576" i="92" s="1"/>
  <c r="D577" i="92" s="1"/>
  <c r="D578" i="92" s="1"/>
  <c r="D579" i="92" s="1"/>
  <c r="D580" i="92" s="1"/>
  <c r="D584" i="92"/>
  <c r="D588" i="92"/>
  <c r="D589" i="92" s="1"/>
  <c r="D590" i="92" s="1"/>
  <c r="D591" i="92" s="1"/>
  <c r="D592" i="92" s="1"/>
  <c r="D593" i="92" s="1"/>
  <c r="D594" i="92" s="1"/>
  <c r="D595" i="92" s="1"/>
  <c r="D596" i="92" s="1"/>
  <c r="D597" i="92" s="1"/>
  <c r="D598" i="92" s="1"/>
  <c r="D599" i="92" s="1"/>
  <c r="D600" i="92" s="1"/>
  <c r="D601" i="92" s="1"/>
  <c r="D602" i="92" s="1"/>
  <c r="D603" i="92" s="1"/>
  <c r="D604" i="92" s="1"/>
  <c r="D605" i="92" s="1"/>
  <c r="D606" i="92" s="1"/>
  <c r="D607" i="92" s="1"/>
  <c r="D608" i="92" s="1"/>
  <c r="D609" i="92" s="1"/>
  <c r="D610" i="92" s="1"/>
  <c r="D611" i="92" s="1"/>
  <c r="D612" i="92" s="1"/>
  <c r="D613" i="92" s="1"/>
  <c r="D614" i="92" s="1"/>
  <c r="D615" i="92" s="1"/>
  <c r="D620" i="92"/>
  <c r="D621" i="92" s="1"/>
  <c r="D622" i="92" s="1"/>
  <c r="D626" i="92"/>
  <c r="D627" i="92" s="1"/>
  <c r="D631" i="92"/>
  <c r="D635" i="92"/>
  <c r="D636" i="92" s="1"/>
  <c r="D637" i="92" s="1"/>
  <c r="D638" i="92" s="1"/>
  <c r="D639" i="92" s="1"/>
  <c r="D640" i="92" s="1"/>
  <c r="D641" i="92" s="1"/>
  <c r="D642" i="92" s="1"/>
  <c r="D643" i="92" s="1"/>
  <c r="D647" i="92"/>
  <c r="D648" i="92" s="1"/>
  <c r="D649" i="92" s="1"/>
  <c r="D650" i="92" s="1"/>
  <c r="D651" i="92" s="1"/>
  <c r="D655" i="92"/>
  <c r="D656" i="92" s="1"/>
  <c r="D657" i="92" s="1"/>
  <c r="D658" i="92" s="1"/>
  <c r="D659" i="92" s="1"/>
  <c r="D660" i="92" s="1"/>
  <c r="D661" i="92" s="1"/>
  <c r="D662" i="92" s="1"/>
  <c r="D663" i="92" s="1"/>
  <c r="D664" i="92" s="1"/>
  <c r="D665" i="92" s="1"/>
  <c r="D666" i="92" s="1"/>
  <c r="D667" i="92" s="1"/>
  <c r="D668" i="92" s="1"/>
  <c r="D669" i="92" s="1"/>
  <c r="D670" i="92" s="1"/>
  <c r="D671" i="92" s="1"/>
  <c r="D672" i="92" s="1"/>
  <c r="D673" i="92" s="1"/>
  <c r="D674" i="92" s="1"/>
  <c r="D675" i="92" s="1"/>
  <c r="D676" i="92" s="1"/>
  <c r="D677" i="92" s="1"/>
  <c r="D678" i="92" s="1"/>
  <c r="D679" i="92" s="1"/>
  <c r="D680" i="92" s="1"/>
  <c r="D681" i="92" s="1"/>
  <c r="D682" i="92" s="1"/>
  <c r="D683" i="92" s="1"/>
  <c r="D684" i="92" s="1"/>
  <c r="D685" i="92" s="1"/>
  <c r="D686" i="92" s="1"/>
  <c r="D687" i="92" s="1"/>
  <c r="D688" i="92" s="1"/>
  <c r="D689" i="92" s="1"/>
  <c r="D690" i="92" s="1"/>
  <c r="D691" i="92" s="1"/>
  <c r="D695" i="92"/>
  <c r="D696" i="92" s="1"/>
  <c r="D697" i="92" s="1"/>
  <c r="D698" i="92" s="1"/>
  <c r="D699" i="92" s="1"/>
  <c r="D701" i="92"/>
  <c r="D702" i="92" s="1"/>
  <c r="D703" i="92" s="1"/>
  <c r="D704" i="92" s="1"/>
  <c r="D705" i="92" s="1"/>
  <c r="D706" i="92" s="1"/>
  <c r="D707" i="92" s="1"/>
  <c r="D709" i="92"/>
  <c r="D710" i="92" s="1"/>
  <c r="D711" i="92" s="1"/>
  <c r="D712" i="92" s="1"/>
  <c r="D713" i="92" s="1"/>
  <c r="D714" i="92" s="1"/>
  <c r="D715" i="92" s="1"/>
  <c r="D716" i="92" s="1"/>
  <c r="D717" i="92" s="1"/>
  <c r="D719" i="92"/>
  <c r="D720" i="92" s="1"/>
  <c r="D722" i="92"/>
  <c r="D723" i="92" s="1"/>
  <c r="D725" i="92"/>
  <c r="D726" i="92" s="1"/>
  <c r="D727" i="92" s="1"/>
  <c r="D728" i="92" s="1"/>
  <c r="D729" i="92" s="1"/>
  <c r="D731" i="92"/>
  <c r="D732" i="92" s="1"/>
  <c r="D733" i="92" s="1"/>
  <c r="D734" i="92" s="1"/>
  <c r="D735" i="92" s="1"/>
  <c r="D737" i="92"/>
  <c r="D738" i="92" s="1"/>
  <c r="D740" i="92"/>
  <c r="D741" i="92" s="1"/>
  <c r="D742" i="92" s="1"/>
  <c r="D743" i="92" s="1"/>
  <c r="D744" i="92" s="1"/>
  <c r="D745" i="92" s="1"/>
  <c r="D746" i="92" s="1"/>
  <c r="D747" i="92" s="1"/>
  <c r="D748" i="92" s="1"/>
  <c r="D749" i="92" s="1"/>
  <c r="D750" i="92" s="1"/>
  <c r="D751" i="92" s="1"/>
  <c r="D752" i="92" s="1"/>
  <c r="D753" i="92" s="1"/>
  <c r="D754" i="92" s="1"/>
  <c r="D755" i="92" s="1"/>
  <c r="D756" i="92" s="1"/>
  <c r="D758" i="92"/>
  <c r="D759" i="92" s="1"/>
  <c r="D450" i="92"/>
  <c r="D451" i="92" s="1"/>
  <c r="D459" i="92"/>
  <c r="D460" i="92" s="1"/>
  <c r="D466" i="92"/>
  <c r="D505" i="92"/>
  <c r="D506" i="92" s="1"/>
  <c r="D507" i="92" s="1"/>
  <c r="D508" i="92" s="1"/>
  <c r="D519" i="92"/>
  <c r="D525" i="92" s="1"/>
  <c r="D527" i="92"/>
  <c r="D528" i="92" s="1"/>
  <c r="D529" i="92" s="1"/>
  <c r="D569" i="92"/>
  <c r="D582" i="92"/>
  <c r="D586" i="92"/>
  <c r="D617" i="92"/>
  <c r="D618" i="92" s="1"/>
  <c r="D624" i="92"/>
  <c r="D629" i="92"/>
  <c r="D633" i="92"/>
  <c r="D645" i="92"/>
  <c r="D653" i="92"/>
  <c r="D693" i="92"/>
  <c r="D520" i="92" l="1"/>
  <c r="D521" i="92" s="1"/>
  <c r="D522" i="92" s="1"/>
</calcChain>
</file>

<file path=xl/sharedStrings.xml><?xml version="1.0" encoding="utf-8"?>
<sst xmlns="http://schemas.openxmlformats.org/spreadsheetml/2006/main" count="17923" uniqueCount="3831">
  <si>
    <t xml:space="preserve">8.7.5 </t>
  </si>
  <si>
    <t>Alterations to Special Application Elevators</t>
  </si>
  <si>
    <t xml:space="preserve">8.7.5.1 </t>
  </si>
  <si>
    <t>Inclined Elevators</t>
  </si>
  <si>
    <t xml:space="preserve">8.7.5.2 </t>
  </si>
  <si>
    <t>Limited Use/Limited Application Elevators</t>
  </si>
  <si>
    <t xml:space="preserve">8.7.5.5 </t>
  </si>
  <si>
    <t>Power Sidewalk Elevators</t>
  </si>
  <si>
    <t xml:space="preserve">8.7.5.5.1 </t>
  </si>
  <si>
    <t>Changes in Electrical Wiring or Electrical Equipment</t>
  </si>
  <si>
    <t xml:space="preserve">8.7.5.5.2 </t>
  </si>
  <si>
    <t>Sidewalk Door</t>
  </si>
  <si>
    <t xml:space="preserve">8.7.5.5.3 </t>
  </si>
  <si>
    <t>Change in Car Enclosure, Car Doors, and Gates</t>
  </si>
  <si>
    <t xml:space="preserve">8.7.5.5.4 </t>
  </si>
  <si>
    <t>Bow-Irons and Stanchions</t>
  </si>
  <si>
    <t xml:space="preserve">8.7.5.5.5 </t>
  </si>
  <si>
    <t xml:space="preserve">8.7.5.5.6 </t>
  </si>
  <si>
    <t xml:space="preserve">8.7.5.5.7 </t>
  </si>
  <si>
    <t>Existing Driving Machine</t>
  </si>
  <si>
    <t xml:space="preserve">8.7.5.5.8 </t>
  </si>
  <si>
    <t>Change in Type of Operating Devices and/or Control Equipment</t>
  </si>
  <si>
    <t xml:space="preserve">8.7.5.6 </t>
  </si>
  <si>
    <t>Rooftop Elevators</t>
  </si>
  <si>
    <t xml:space="preserve">8.7.6.1 </t>
  </si>
  <si>
    <t>Escalators</t>
  </si>
  <si>
    <t xml:space="preserve">8.7.6.1.4 </t>
  </si>
  <si>
    <t>Protection of Trusses and Machinery Spaces Against Fire</t>
  </si>
  <si>
    <t xml:space="preserve">8.7.6.1.6 </t>
  </si>
  <si>
    <t>Handrails</t>
  </si>
  <si>
    <t xml:space="preserve">8.7.6.1.7 </t>
  </si>
  <si>
    <t xml:space="preserve">8.7.6.1.8 </t>
  </si>
  <si>
    <t>Combplates</t>
  </si>
  <si>
    <t xml:space="preserve">8.7.6.1.9 </t>
  </si>
  <si>
    <t>Trusses and Girders</t>
  </si>
  <si>
    <t xml:space="preserve">8.7.6.1.10 </t>
  </si>
  <si>
    <t>Step Wheel Tracks</t>
  </si>
  <si>
    <t xml:space="preserve">8.7.6.1.11 </t>
  </si>
  <si>
    <t>Rated Load and Speed</t>
  </si>
  <si>
    <t xml:space="preserve">8.7.6.1.13 </t>
  </si>
  <si>
    <t>Controller - Installed as part of an alteration</t>
  </si>
  <si>
    <t>Operating and Safety Devices</t>
  </si>
  <si>
    <t xml:space="preserve">8.7.6.1.14 </t>
  </si>
  <si>
    <t>Lighting, Access, and Electrical Work</t>
  </si>
  <si>
    <t>8.7.6.1.15</t>
  </si>
  <si>
    <t xml:space="preserve">8.7.6.2 </t>
  </si>
  <si>
    <t>Moving Walks</t>
  </si>
  <si>
    <t xml:space="preserve">8.7.6.2.2 </t>
  </si>
  <si>
    <t>Relocation of Moving Walk</t>
  </si>
  <si>
    <t xml:space="preserve">8.7.6.2.4 </t>
  </si>
  <si>
    <t xml:space="preserve">8.7.6.2.5 </t>
  </si>
  <si>
    <t xml:space="preserve">8.7.6.2.6 </t>
  </si>
  <si>
    <t xml:space="preserve">8.7.6.2.7 </t>
  </si>
  <si>
    <t>Treadway System</t>
  </si>
  <si>
    <t xml:space="preserve">8.7.6.2.8 </t>
  </si>
  <si>
    <t xml:space="preserve">8.7.6.2.9 </t>
  </si>
  <si>
    <t xml:space="preserve">8.7.6.2.10 </t>
  </si>
  <si>
    <t>Track System</t>
  </si>
  <si>
    <t xml:space="preserve">8.7.6.2.11 </t>
  </si>
  <si>
    <t xml:space="preserve">8.7.6.2.12 </t>
  </si>
  <si>
    <t xml:space="preserve">8.7.6.2.13 </t>
  </si>
  <si>
    <t>8.7.6.2.14</t>
  </si>
  <si>
    <t xml:space="preserve">8.7.7 </t>
  </si>
  <si>
    <t>Alterations to Dumbwaiters and Material Lifts</t>
  </si>
  <si>
    <t xml:space="preserve">8.7.7.1 </t>
  </si>
  <si>
    <t>8.7.7.1.1</t>
  </si>
  <si>
    <t>8.7.7.1.2</t>
  </si>
  <si>
    <t xml:space="preserve">8.7.7.2 </t>
  </si>
  <si>
    <t>Addition of Automatic Transfer Device</t>
  </si>
  <si>
    <t>Change in Location of Hydraulic Jack</t>
  </si>
  <si>
    <t>General</t>
  </si>
  <si>
    <t>Entrance and Egress</t>
  </si>
  <si>
    <t>Machinery &amp; Sheave Beams, Supports, Foundation</t>
  </si>
  <si>
    <t>H/W Door Combination Mechanical Locks &amp; Contacts</t>
  </si>
  <si>
    <t>Closing Limitations for Power Operated HS Doors &amp; Gates</t>
  </si>
  <si>
    <t>Reopening Device for Power Operated Car Doors or Gates</t>
  </si>
  <si>
    <t>Car: Enclosure, Doors, Gates, Illumination</t>
  </si>
  <si>
    <t>Use of Partitions for Reducing Inside Net Platform Area</t>
  </si>
  <si>
    <t>Positively Opened Contacts</t>
  </si>
  <si>
    <t>Top Clearances</t>
  </si>
  <si>
    <t>Extension of Guide Rails at Top &amp; Bottom of H/W</t>
  </si>
  <si>
    <t>Distinction Between Comb and Step</t>
  </si>
  <si>
    <t>-</t>
  </si>
  <si>
    <t>Major</t>
  </si>
  <si>
    <t>Minor B</t>
  </si>
  <si>
    <t>Minor A</t>
  </si>
  <si>
    <t>see below</t>
  </si>
  <si>
    <t>if FEO provided, door opening &amp; closing to PHI &amp;II at time of install</t>
  </si>
  <si>
    <t>Alteration to existing Car or Counterweight Safeties</t>
  </si>
  <si>
    <t>8.7.2.22.2</t>
  </si>
  <si>
    <t>B44.1 certified</t>
  </si>
  <si>
    <t>2.26.4.1 &amp; 2</t>
  </si>
  <si>
    <t xml:space="preserve">8.7.5.7 </t>
  </si>
  <si>
    <t>Special Purpose Personnel Elevators</t>
  </si>
  <si>
    <t>see CAN/CSA B311</t>
  </si>
  <si>
    <t>Relocation of Escalator</t>
  </si>
  <si>
    <t>Single failure does not render In-Car Stop Sw ineffective</t>
  </si>
  <si>
    <t>8.7.6.1.3</t>
  </si>
  <si>
    <t>Protection of Floor Openings</t>
  </si>
  <si>
    <t>Skirt Deflector Devices</t>
  </si>
  <si>
    <t>Dynamic Skirt Panel Loaded Gap</t>
  </si>
  <si>
    <t>6.1.3.3.1</t>
  </si>
  <si>
    <t>Construction</t>
  </si>
  <si>
    <t>6.1.3.3.2</t>
  </si>
  <si>
    <t>Strength</t>
  </si>
  <si>
    <t>6.1.3.3.3</t>
  </si>
  <si>
    <t>Use of Glass or Plastic</t>
  </si>
  <si>
    <t>6.1.3.3.4</t>
  </si>
  <si>
    <t>Interior Low Deck</t>
  </si>
  <si>
    <t>Loaded Gap between Skirt &amp; Step</t>
  </si>
  <si>
    <t>6.1.3.3.6</t>
  </si>
  <si>
    <t>6.1.3.3.7</t>
  </si>
  <si>
    <t>6.1.3.3.8</t>
  </si>
  <si>
    <t>Dynamic Skirt Panels</t>
  </si>
  <si>
    <t>Step/Skirt Performance Index</t>
  </si>
  <si>
    <t>Specific Equipment in Elevator Car</t>
  </si>
  <si>
    <t>Side Emergency Exits - Secured Shut</t>
  </si>
  <si>
    <t>Change in Type of Service:  Passenger to Freight  OR  Freight to Passenger</t>
  </si>
  <si>
    <t>Change in Class of Loading:  [from any class to any other class ie A, B, C1, C2, C3]</t>
  </si>
  <si>
    <t>Change in Type of Motion Control - AC, VVVF, DC, SCR</t>
  </si>
  <si>
    <t>Change in Type of Operation Control - CPPB, AUTOMATIC</t>
  </si>
  <si>
    <t>Change in Type of Service:  Passenger to Freight OR Freight to Passenger</t>
  </si>
  <si>
    <t>Change in Class of Loading:  [A, B, C1, C2, C3]</t>
  </si>
  <si>
    <t>2.14.1.7.1</t>
  </si>
  <si>
    <t>Car Ventilation</t>
  </si>
  <si>
    <t>General Alterations other than 8.7.7.1.2</t>
  </si>
  <si>
    <t>N/A</t>
  </si>
  <si>
    <t>Material Lift or Dumbwaiter w/ Transfer Device Altered to a D/W</t>
  </si>
  <si>
    <t>Conforms to B44
 Mark with 'X'</t>
  </si>
  <si>
    <t>Partitions Installed in Elevator Cars</t>
  </si>
  <si>
    <t>Speed Governor</t>
  </si>
  <si>
    <t>Terminal Stopping Devices</t>
  </si>
  <si>
    <t>Counterweights - Alteration of</t>
  </si>
  <si>
    <t>See 8.7.2.22</t>
  </si>
  <si>
    <t>8.7.3.29</t>
  </si>
  <si>
    <t>8.7.3.31.3</t>
  </si>
  <si>
    <t xml:space="preserve">Alteration to </t>
  </si>
  <si>
    <t>Control Valves</t>
  </si>
  <si>
    <t>8.7.3.31.5</t>
  </si>
  <si>
    <t xml:space="preserve">8.7.3.31.8(a) </t>
  </si>
  <si>
    <t>8.7.3.31.8(b)</t>
  </si>
  <si>
    <t xml:space="preserve">8.7.3.31.8(c) </t>
  </si>
  <si>
    <t>See Electric or Hydraulic Elevator</t>
  </si>
  <si>
    <t>8.7.6.1.5(a)</t>
  </si>
  <si>
    <t>8.7.6.1.5(b)</t>
  </si>
  <si>
    <t xml:space="preserve">8.7.6.1.5(c)  </t>
  </si>
  <si>
    <t xml:space="preserve">8.7.6.1.12(a) </t>
  </si>
  <si>
    <t>8.7.6.1.12(b)</t>
  </si>
  <si>
    <t xml:space="preserve">8.7.6.1.12(c) </t>
  </si>
  <si>
    <t>Hanger Tracks, and Track Supports</t>
  </si>
  <si>
    <r>
      <t xml:space="preserve">ò </t>
    </r>
    <r>
      <rPr>
        <sz val="8"/>
        <rFont val="Arial"/>
        <family val="2"/>
      </rPr>
      <t>See Below</t>
    </r>
    <r>
      <rPr>
        <sz val="8"/>
        <rFont val="Wingdings"/>
        <charset val="2"/>
      </rPr>
      <t xml:space="preserve"> ò</t>
    </r>
  </si>
  <si>
    <t>hanger /track (b)</t>
  </si>
  <si>
    <t>Fire Protection Rating not less then existing entrance</t>
  </si>
  <si>
    <t>Access Switches and Unlocking Devices</t>
  </si>
  <si>
    <t>Alteration to Existing Cars</t>
  </si>
  <si>
    <t>2.14.1.8.1</t>
  </si>
  <si>
    <t>Enclosures include glass</t>
  </si>
  <si>
    <t>2.14.1.8.2</t>
  </si>
  <si>
    <t>2.14.1.8.3</t>
  </si>
  <si>
    <t>Lining of Walls or Ceilings include glass</t>
  </si>
  <si>
    <t>Marking of each Glazing Panel</t>
  </si>
  <si>
    <t>secured to 2.14.1.2</t>
  </si>
  <si>
    <t>material to 2.14.2.1</t>
  </si>
  <si>
    <t>heating or cooling equipment</t>
  </si>
  <si>
    <t xml:space="preserve">Car Illumination </t>
  </si>
  <si>
    <t>Horizontal Slide-Type Entrances - new entrance and components to meet:</t>
  </si>
  <si>
    <t>Vertical-Slide-Type Entrances - new entrance and components to meet:</t>
  </si>
  <si>
    <t>Swing-Type Entrances - new entrance and components to meet:</t>
  </si>
  <si>
    <r>
      <t xml:space="preserve"> </t>
    </r>
    <r>
      <rPr>
        <sz val="8"/>
        <rFont val="Wingdings"/>
        <charset val="2"/>
      </rPr>
      <t xml:space="preserve">« </t>
    </r>
    <r>
      <rPr>
        <sz val="8"/>
        <rFont val="Arial"/>
        <family val="2"/>
      </rPr>
      <t>Removing Service To a Floor</t>
    </r>
  </si>
  <si>
    <t>Hoistway Door Unlocking Devices (n/a for column 5,6)</t>
  </si>
  <si>
    <t>Hoistway Access Switches (n/a for column 5,6)</t>
  </si>
  <si>
    <t>8.7.2.11.4 (a)</t>
  </si>
  <si>
    <t>Addition of Unlocking Devices</t>
  </si>
  <si>
    <t>8.7.2.11.4 (b)</t>
  </si>
  <si>
    <t>Addition of Access Switches</t>
  </si>
  <si>
    <r>
      <t>«</t>
    </r>
    <r>
      <rPr>
        <sz val="8"/>
        <rFont val="Arial"/>
        <family val="2"/>
      </rPr>
      <t xml:space="preserve"> Door Safety Retainers </t>
    </r>
  </si>
  <si>
    <r>
      <t>«</t>
    </r>
    <r>
      <rPr>
        <sz val="8"/>
        <rFont val="Arial"/>
        <family val="2"/>
      </rPr>
      <t xml:space="preserve"> </t>
    </r>
  </si>
  <si>
    <r>
      <t>«</t>
    </r>
    <r>
      <rPr>
        <sz val="8"/>
        <rFont val="Arial"/>
        <family val="2"/>
      </rPr>
      <t xml:space="preserve"> Replacement of Door Operator</t>
    </r>
  </si>
  <si>
    <r>
      <t>«</t>
    </r>
    <r>
      <rPr>
        <sz val="8"/>
        <rFont val="Arial"/>
        <family val="2"/>
      </rPr>
      <t xml:space="preserve"> video cameras / surveillance equipment / video monitors</t>
    </r>
  </si>
  <si>
    <r>
      <t>«</t>
    </r>
    <r>
      <rPr>
        <sz val="8"/>
        <rFont val="Arial"/>
        <family val="2"/>
      </rPr>
      <t xml:space="preserve"> Relocation of Elevator License to remote location</t>
    </r>
  </si>
  <si>
    <r>
      <t xml:space="preserve">Car Frames &amp; Platforms - </t>
    </r>
    <r>
      <rPr>
        <sz val="8"/>
        <rFont val="Wingdings"/>
        <charset val="2"/>
      </rPr>
      <t>«</t>
    </r>
    <r>
      <rPr>
        <sz val="8"/>
        <rFont val="Arial"/>
        <family val="2"/>
      </rPr>
      <t>apron guard to ED CAD/as pit permits</t>
    </r>
  </si>
  <si>
    <r>
      <t>ò</t>
    </r>
    <r>
      <rPr>
        <sz val="8"/>
        <rFont val="Arial"/>
        <family val="2"/>
      </rPr>
      <t xml:space="preserve">See Below </t>
    </r>
    <r>
      <rPr>
        <sz val="8"/>
        <rFont val="Wingdings"/>
        <charset val="2"/>
      </rPr>
      <t>ò</t>
    </r>
  </si>
  <si>
    <r>
      <t>«</t>
    </r>
    <r>
      <rPr>
        <sz val="8"/>
        <rFont val="Arial"/>
        <family val="2"/>
      </rPr>
      <t xml:space="preserve"> Replacement of worm and/or gear (specify make)</t>
    </r>
  </si>
  <si>
    <r>
      <t>«</t>
    </r>
    <r>
      <rPr>
        <sz val="8"/>
        <rFont val="Arial"/>
        <family val="2"/>
      </rPr>
      <t xml:space="preserve"> Addition of Wander Patient Feature - Change in Operation Control</t>
    </r>
  </si>
  <si>
    <r>
      <t>«</t>
    </r>
    <r>
      <rPr>
        <sz val="8"/>
        <rFont val="Arial"/>
        <family val="2"/>
      </rPr>
      <t xml:space="preserve"> Addition of Restricted Access - Security / Floor Lock Out</t>
    </r>
  </si>
  <si>
    <t>OBC-3.2.6.5(4)</t>
  </si>
  <si>
    <t xml:space="preserve"> - shall not prevent floor access when on FEO</t>
  </si>
  <si>
    <r>
      <t>«</t>
    </r>
    <r>
      <rPr>
        <sz val="8"/>
        <rFont val="Arial"/>
        <family val="2"/>
      </rPr>
      <t xml:space="preserve"> Emerg. Recall Upgrade  - from Manual to Automatic &amp; matching code at time of install</t>
    </r>
  </si>
  <si>
    <r>
      <t>«</t>
    </r>
    <r>
      <rPr>
        <sz val="8"/>
        <rFont val="Arial"/>
        <family val="2"/>
      </rPr>
      <t xml:space="preserve"> Door By-Pass Switches</t>
    </r>
  </si>
  <si>
    <r>
      <t>«</t>
    </r>
    <r>
      <rPr>
        <sz val="8"/>
        <rFont val="Arial"/>
        <family val="2"/>
      </rPr>
      <t xml:space="preserve"> Addition of Power Efficiency Increasing Device</t>
    </r>
  </si>
  <si>
    <t xml:space="preserve"> - shall not prevent floor access When on FEO</t>
  </si>
  <si>
    <r>
      <t>«</t>
    </r>
    <r>
      <rPr>
        <sz val="8"/>
        <rFont val="Arial"/>
        <family val="2"/>
      </rPr>
      <t xml:space="preserve"> Repositioning of Escalator (within the same building)</t>
    </r>
  </si>
  <si>
    <t>Handrails or Handrail System</t>
  </si>
  <si>
    <t>Step System - any alteration to the step system</t>
  </si>
  <si>
    <t>8.7.7.3.1</t>
  </si>
  <si>
    <t xml:space="preserve">8.7.7.3.2 </t>
  </si>
  <si>
    <t xml:space="preserve">8.7.7.3.3 </t>
  </si>
  <si>
    <t xml:space="preserve">8.7.7.3.4 </t>
  </si>
  <si>
    <t>sills (a)</t>
  </si>
  <si>
    <t>frame (c)</t>
  </si>
  <si>
    <t>hangers (d)</t>
  </si>
  <si>
    <t>panels (e)</t>
  </si>
  <si>
    <t>retainers (f)</t>
  </si>
  <si>
    <t>frames (b)</t>
  </si>
  <si>
    <t>rails (c)</t>
  </si>
  <si>
    <t xml:space="preserve"> panels (d)</t>
  </si>
  <si>
    <t>guides (e)</t>
  </si>
  <si>
    <t>sill guard (f)</t>
  </si>
  <si>
    <t>straps (g)</t>
  </si>
  <si>
    <t>panels (c)</t>
  </si>
  <si>
    <t>hinges (d)</t>
  </si>
  <si>
    <t xml:space="preserve">Bolt entrances shut </t>
  </si>
  <si>
    <t>Type of Submission Required</t>
  </si>
  <si>
    <t>Remove COP Floor Button</t>
  </si>
  <si>
    <t>Cannot Lock Out Top/Btm, Designated/Alternate, All Landing in Phase II</t>
  </si>
  <si>
    <t>&amp; testing to</t>
  </si>
  <si>
    <t>Different
Make/Model</t>
  </si>
  <si>
    <t>(a) voltage, frequency or # of phases or</t>
  </si>
  <si>
    <t>(b) AC to DC , DC to AC or</t>
  </si>
  <si>
    <t>(c) combination of DC &amp; AC, then</t>
  </si>
  <si>
    <t>electrical to:</t>
  </si>
  <si>
    <t>brakes to:</t>
  </si>
  <si>
    <t>winding drum to:</t>
  </si>
  <si>
    <t xml:space="preserve">Electrical Equipment and Wiring </t>
  </si>
  <si>
    <t>adequacy of building structure verified by P.Eng.</t>
  </si>
  <si>
    <t>Operating and Safety Devices (for that device)</t>
  </si>
  <si>
    <t>6.2.3.11.1</t>
  </si>
  <si>
    <t>Pallet Factor of Safety</t>
  </si>
  <si>
    <t>Belt Factor of Safety</t>
  </si>
  <si>
    <t>Trusses &amp; Supports based on max static load</t>
  </si>
  <si>
    <t>6.2.3.11.2</t>
  </si>
  <si>
    <t>6.2.3.11.3</t>
  </si>
  <si>
    <t>Factor of Safety for Drive Machine Parts</t>
  </si>
  <si>
    <t>Factor of Safety for Power Transmission members</t>
  </si>
  <si>
    <t>New</t>
  </si>
  <si>
    <t>2.1.1</t>
  </si>
  <si>
    <t>2.1.5</t>
  </si>
  <si>
    <t>2.1.6</t>
  </si>
  <si>
    <t>2.5.</t>
  </si>
  <si>
    <t>2.7.3.4.2</t>
  </si>
  <si>
    <t>2.8.</t>
  </si>
  <si>
    <t>8.7.2.10</t>
  </si>
  <si>
    <t>2.11.1</t>
  </si>
  <si>
    <t>2.1.2.1</t>
  </si>
  <si>
    <t>2.1.2.2</t>
  </si>
  <si>
    <t>2.1.3</t>
  </si>
  <si>
    <t>8.7.2.4</t>
  </si>
  <si>
    <t>2.1.2.3</t>
  </si>
  <si>
    <t>2.2.</t>
  </si>
  <si>
    <t>2.1.4</t>
  </si>
  <si>
    <t>Strength of Pit Floor</t>
  </si>
  <si>
    <t>Entrances and Emergency Doors Required</t>
  </si>
  <si>
    <t>Construction at Top of the Hoistway</t>
  </si>
  <si>
    <t>Construction at Bottom of the Hoistway</t>
  </si>
  <si>
    <t>2.2.5</t>
  </si>
  <si>
    <t>2.2.3</t>
  </si>
  <si>
    <t>Guards Between Adjacent Pits</t>
  </si>
  <si>
    <t>Illumination of Pits</t>
  </si>
  <si>
    <t>Stop Switches</t>
  </si>
  <si>
    <t>2.2.6</t>
  </si>
  <si>
    <t>2.7.4</t>
  </si>
  <si>
    <t>Temperature &amp; Humidity</t>
  </si>
  <si>
    <t>2.3.</t>
  </si>
  <si>
    <t>2.5.1.2</t>
  </si>
  <si>
    <t>2.6.</t>
  </si>
  <si>
    <t>2.4.</t>
  </si>
  <si>
    <t>2.7.3.1</t>
  </si>
  <si>
    <t>2.7.3.2</t>
  </si>
  <si>
    <t>2.7.3.3</t>
  </si>
  <si>
    <t>Access Across Roofs</t>
  </si>
  <si>
    <t>2.7.3.4</t>
  </si>
  <si>
    <t>2.7.3.5</t>
  </si>
  <si>
    <t>2.9.</t>
  </si>
  <si>
    <t>Hoistway Door-Locking Devices, Access Switches &amp; Parking Devices</t>
  </si>
  <si>
    <t>2.12.1</t>
  </si>
  <si>
    <t>2.12.2</t>
  </si>
  <si>
    <t>2.12.4</t>
  </si>
  <si>
    <t>Listing/Certification Locking Devices</t>
  </si>
  <si>
    <t>2.12.6</t>
  </si>
  <si>
    <t>2.12.7</t>
  </si>
  <si>
    <t>Hoistway Door Unlocking Devices</t>
  </si>
  <si>
    <t>Hoistway Access Switches</t>
  </si>
  <si>
    <t>Pit Drains</t>
  </si>
  <si>
    <t>2.2.2.</t>
  </si>
  <si>
    <t>2.12.3</t>
  </si>
  <si>
    <t>2.24.8</t>
  </si>
  <si>
    <t>2.26.1.4</t>
  </si>
  <si>
    <r>
      <t>O.Reg.</t>
    </r>
    <r>
      <rPr>
        <sz val="7"/>
        <rFont val="Arial"/>
        <family val="2"/>
      </rPr>
      <t>209/01s30</t>
    </r>
  </si>
  <si>
    <t>Projections, Recesses, and Setbacks in H/W</t>
  </si>
  <si>
    <t>Electrical Equipment, Wiring, Pipes, and Ducts in H/W's &amp;M/C Rooms</t>
  </si>
  <si>
    <t>8.7.2.10.1</t>
  </si>
  <si>
    <t>8.7.2.10.2</t>
  </si>
  <si>
    <t>8.7.2.10.3</t>
  </si>
  <si>
    <t>8.7.2.10.5</t>
  </si>
  <si>
    <t>2.13.4</t>
  </si>
  <si>
    <t>2.13.5</t>
  </si>
  <si>
    <t xml:space="preserve">8.7.2.14.1 </t>
  </si>
  <si>
    <t>2.15.</t>
  </si>
  <si>
    <t>2.16.</t>
  </si>
  <si>
    <t>2.14.</t>
  </si>
  <si>
    <t>8.7.2.15.1</t>
  </si>
  <si>
    <t xml:space="preserve">8.7.2.14.2(a) </t>
  </si>
  <si>
    <t xml:space="preserve">8.7.2.14.2(b) </t>
  </si>
  <si>
    <t xml:space="preserve">8.7.2.14.2(c) </t>
  </si>
  <si>
    <t>Installation of Glass</t>
  </si>
  <si>
    <t xml:space="preserve">8.7.2.14.2(d) </t>
  </si>
  <si>
    <t xml:space="preserve">8.7.2.14.2(e) </t>
  </si>
  <si>
    <t>Electrical Equipment Clearances</t>
  </si>
  <si>
    <t>Enclosures - other than specifics of 8.7.2.7.2 to 8.7.2.7.7</t>
  </si>
  <si>
    <t>See 8.7.2.11</t>
  </si>
  <si>
    <t xml:space="preserve">Hoistway Door-Locking Devices </t>
  </si>
  <si>
    <t>see 8.7.2.1</t>
  </si>
  <si>
    <t xml:space="preserve">Hoistway Enclosures </t>
  </si>
  <si>
    <t>see 8.7.2.7</t>
  </si>
  <si>
    <t>8.7.3.23.1</t>
  </si>
  <si>
    <t>8.7.3.23.3</t>
  </si>
  <si>
    <t>Cylinder is Sleeved</t>
  </si>
  <si>
    <t>Cylinder is Altered</t>
  </si>
  <si>
    <t xml:space="preserve">8.7.2.14.2(f) </t>
  </si>
  <si>
    <t xml:space="preserve">8.7.2.14.2(g) </t>
  </si>
  <si>
    <t xml:space="preserve">8.7.2.14.2(h) </t>
  </si>
  <si>
    <t>2.14.1.2</t>
  </si>
  <si>
    <t>Securing of Enclosures</t>
  </si>
  <si>
    <t>2.14.1.5</t>
  </si>
  <si>
    <t>2.14.1.8</t>
  </si>
  <si>
    <t>2.14.1.9</t>
  </si>
  <si>
    <t>2.14.2.3</t>
  </si>
  <si>
    <t>2.14.7</t>
  </si>
  <si>
    <t>2.16.1.2</t>
  </si>
  <si>
    <t xml:space="preserve">8.7.2.14.4 </t>
  </si>
  <si>
    <t>2.15.9</t>
  </si>
  <si>
    <t>2.17.</t>
  </si>
  <si>
    <t>2.18.</t>
  </si>
  <si>
    <t>2.20.</t>
  </si>
  <si>
    <t>2.23.</t>
  </si>
  <si>
    <t>8.7.2.9</t>
  </si>
  <si>
    <t>Car Frames &amp; Platforms</t>
  </si>
  <si>
    <t>Same</t>
  </si>
  <si>
    <t>except as permitted 8.7.2.17.2(c)</t>
  </si>
  <si>
    <t>2.7.9.2</t>
  </si>
  <si>
    <t>include testing procedure</t>
  </si>
  <si>
    <t>Capacity &amp; Loading</t>
  </si>
  <si>
    <t>Car &amp; Cwt Safeties</t>
  </si>
  <si>
    <t>Speed Governors</t>
  </si>
  <si>
    <t>2.11.2</t>
  </si>
  <si>
    <t>2.11.3</t>
  </si>
  <si>
    <t>2.11.5</t>
  </si>
  <si>
    <t>2.11.6</t>
  </si>
  <si>
    <t xml:space="preserve">Installation of  </t>
  </si>
  <si>
    <t>2.11.8</t>
  </si>
  <si>
    <t>2.12.</t>
  </si>
  <si>
    <t>2.13.</t>
  </si>
  <si>
    <t>2.22 (*)</t>
  </si>
  <si>
    <t>2.24.(*)</t>
  </si>
  <si>
    <t>Driving Machines &amp; Sheaves</t>
  </si>
  <si>
    <t>2.22.(*)</t>
  </si>
  <si>
    <t>Buffers &amp; Bumpers</t>
  </si>
  <si>
    <t>2.21.(*)</t>
  </si>
  <si>
    <t>2.11.7</t>
  </si>
  <si>
    <t>2.15.(*)</t>
  </si>
  <si>
    <t>2.18.(*)</t>
  </si>
  <si>
    <t>2.25.</t>
  </si>
  <si>
    <t>2.27.</t>
  </si>
  <si>
    <t>2.26.</t>
  </si>
  <si>
    <t>2.19.</t>
  </si>
  <si>
    <t>2.16.2</t>
  </si>
  <si>
    <t>8.7.2.16.4</t>
  </si>
  <si>
    <t>2.16.4</t>
  </si>
  <si>
    <t>2.14.4</t>
  </si>
  <si>
    <t>2.14.5</t>
  </si>
  <si>
    <t>2.14.6</t>
  </si>
  <si>
    <t>2.24.</t>
  </si>
  <si>
    <t>2.26.1.5</t>
  </si>
  <si>
    <t>2.26.5</t>
  </si>
  <si>
    <t>2.4.(*)</t>
  </si>
  <si>
    <t>2.2.4</t>
  </si>
  <si>
    <t xml:space="preserve">8.7.2.17.2(c) </t>
  </si>
  <si>
    <t>2.4.2</t>
  </si>
  <si>
    <t>2.4.3</t>
  </si>
  <si>
    <t>2.4.4</t>
  </si>
  <si>
    <t>2.4.5</t>
  </si>
  <si>
    <t>2.4.6</t>
  </si>
  <si>
    <t>2.4.7</t>
  </si>
  <si>
    <t>2.4.8</t>
  </si>
  <si>
    <t>2.4.9</t>
  </si>
  <si>
    <t>2.26.(*)</t>
  </si>
  <si>
    <t>2.18.2</t>
  </si>
  <si>
    <t>2.26.4.1</t>
  </si>
  <si>
    <t>2.26.4.2</t>
  </si>
  <si>
    <t>2.26.4.3</t>
  </si>
  <si>
    <t>2.17.15</t>
  </si>
  <si>
    <t>Change in Material / Grade of Ropes</t>
  </si>
  <si>
    <t>2.20.5</t>
  </si>
  <si>
    <t>2.21.</t>
  </si>
  <si>
    <t>2.21.2.1</t>
  </si>
  <si>
    <t>2.21.2.3</t>
  </si>
  <si>
    <t>2.21.1.2</t>
  </si>
  <si>
    <t xml:space="preserve">Car Emergency Signaling Devices </t>
  </si>
  <si>
    <t>Car and counterweight safeties</t>
  </si>
  <si>
    <t>8.7.3.15.1</t>
  </si>
  <si>
    <t>8.7.3.15.2</t>
  </si>
  <si>
    <t>8.7.3.15.3</t>
  </si>
  <si>
    <t>Car and counterweight safeties and plunger gripper</t>
  </si>
  <si>
    <t>Relocation of</t>
  </si>
  <si>
    <t>Electrical testing as per the original design submission tests</t>
  </si>
  <si>
    <t>Elevator Controller (if control wiring disconnected - reconnected)</t>
  </si>
  <si>
    <t>2.8.2</t>
  </si>
  <si>
    <t>Controller (if control wiring disconnected - reconnected)</t>
  </si>
  <si>
    <t>3.17(*)</t>
  </si>
  <si>
    <t>2.10.1</t>
  </si>
  <si>
    <t>2.26.8</t>
  </si>
  <si>
    <t>2.24.2.3</t>
  </si>
  <si>
    <t>Part 2</t>
  </si>
  <si>
    <t>2.26.1.6</t>
  </si>
  <si>
    <t>2.26.1.1</t>
  </si>
  <si>
    <t>2.26.1.2</t>
  </si>
  <si>
    <t>2.26.1.3</t>
  </si>
  <si>
    <t>2.26.2</t>
  </si>
  <si>
    <t>2.26.6</t>
  </si>
  <si>
    <t>2.26.7</t>
  </si>
  <si>
    <t>2.26.9</t>
  </si>
  <si>
    <t>2.26.10</t>
  </si>
  <si>
    <t>2.25.3.5</t>
  </si>
  <si>
    <t>2.26.4</t>
  </si>
  <si>
    <t>2.27.2</t>
  </si>
  <si>
    <t>2.27.3</t>
  </si>
  <si>
    <t>2.27.4</t>
  </si>
  <si>
    <t>2.27.5</t>
  </si>
  <si>
    <t>2.27.6</t>
  </si>
  <si>
    <t>2.27.7</t>
  </si>
  <si>
    <t>2.27.8</t>
  </si>
  <si>
    <t>2.11.4</t>
  </si>
  <si>
    <t>2.11.9</t>
  </si>
  <si>
    <t>2.11.10</t>
  </si>
  <si>
    <t>2.11.11</t>
  </si>
  <si>
    <t>2.11.12</t>
  </si>
  <si>
    <t>2.11.13</t>
  </si>
  <si>
    <t>2.14.(*)</t>
  </si>
  <si>
    <t>2.27.1</t>
  </si>
  <si>
    <t>Emergency or Standby Power</t>
  </si>
  <si>
    <t>Firefighter's Emergency Operation</t>
  </si>
  <si>
    <t>3.5.</t>
  </si>
  <si>
    <t>3.4.</t>
  </si>
  <si>
    <t>3.6.</t>
  </si>
  <si>
    <t>8.7.3.10</t>
  </si>
  <si>
    <t>3.15.</t>
  </si>
  <si>
    <t>3.17.1</t>
  </si>
  <si>
    <t>3.23.</t>
  </si>
  <si>
    <t>3.28.</t>
  </si>
  <si>
    <t>3.22.2</t>
  </si>
  <si>
    <t>3.14.</t>
  </si>
  <si>
    <t>3.17.</t>
  </si>
  <si>
    <t>3.21.</t>
  </si>
  <si>
    <t>3.16.</t>
  </si>
  <si>
    <t>3.18.</t>
  </si>
  <si>
    <t>3.19.</t>
  </si>
  <si>
    <t>3.20.</t>
  </si>
  <si>
    <t>3.24.</t>
  </si>
  <si>
    <t>3.25.</t>
  </si>
  <si>
    <t>3.27.</t>
  </si>
  <si>
    <t>3.26.</t>
  </si>
  <si>
    <t>3.22.</t>
  </si>
  <si>
    <t>3.4.1</t>
  </si>
  <si>
    <t>3.4.2</t>
  </si>
  <si>
    <t>3.4.3</t>
  </si>
  <si>
    <t>3.18.2</t>
  </si>
  <si>
    <t>3.17.(*)</t>
  </si>
  <si>
    <t>3.26.1</t>
  </si>
  <si>
    <t>3.26.2</t>
  </si>
  <si>
    <t>3.26.3</t>
  </si>
  <si>
    <t>3.26.4</t>
  </si>
  <si>
    <t>3.26.5</t>
  </si>
  <si>
    <t>3.26.6</t>
  </si>
  <si>
    <t>3.18.1.2</t>
  </si>
  <si>
    <t>3.18.3</t>
  </si>
  <si>
    <t>3.18.4.1</t>
  </si>
  <si>
    <t>Increase in Working Pressure &gt;5%</t>
  </si>
  <si>
    <t>3.24.1</t>
  </si>
  <si>
    <t>3.24.2</t>
  </si>
  <si>
    <t>3.24.3</t>
  </si>
  <si>
    <t>3.24.4</t>
  </si>
  <si>
    <t>3.18.(*)</t>
  </si>
  <si>
    <t>3.19.(*)</t>
  </si>
  <si>
    <t>Part 3</t>
  </si>
  <si>
    <t>3.26.8</t>
  </si>
  <si>
    <t>3.17.2</t>
  </si>
  <si>
    <t>8.7.3.3</t>
  </si>
  <si>
    <t>Counterweights - Addition of</t>
  </si>
  <si>
    <t>3.22.2(*)</t>
  </si>
  <si>
    <t>3.26.3.2</t>
  </si>
  <si>
    <t>3.26.3.1</t>
  </si>
  <si>
    <t>3.26.6(*)</t>
  </si>
  <si>
    <t>3.26.10</t>
  </si>
  <si>
    <t>3.26.(*)</t>
  </si>
  <si>
    <t>3.12.1</t>
  </si>
  <si>
    <t>3.13.</t>
  </si>
  <si>
    <t>3.14.(*)</t>
  </si>
  <si>
    <t>Car Emergency Signaling Devices</t>
  </si>
  <si>
    <t>4.1.</t>
  </si>
  <si>
    <t>4.2.</t>
  </si>
  <si>
    <t>4.3.1</t>
  </si>
  <si>
    <t>4.3.4</t>
  </si>
  <si>
    <t>4.3.3</t>
  </si>
  <si>
    <t>4.3.6</t>
  </si>
  <si>
    <t>4.3.7</t>
  </si>
  <si>
    <t>4.3.8</t>
  </si>
  <si>
    <t>4.3.9</t>
  </si>
  <si>
    <t>4.3.11</t>
  </si>
  <si>
    <t>4.3.12</t>
  </si>
  <si>
    <t>4.3.13</t>
  </si>
  <si>
    <t>4.3.16</t>
  </si>
  <si>
    <t>4.3.14.1</t>
  </si>
  <si>
    <t>4.3.14.2</t>
  </si>
  <si>
    <t>4.3.19.1</t>
  </si>
  <si>
    <t>4.3.19.2</t>
  </si>
  <si>
    <t>4.3.3.1</t>
  </si>
  <si>
    <t>4.3.3.2</t>
  </si>
  <si>
    <t>4.3.15</t>
  </si>
  <si>
    <t>4.3.18.1</t>
  </si>
  <si>
    <t>4.3.18.2</t>
  </si>
  <si>
    <t>4.3.18.3</t>
  </si>
  <si>
    <t>4.3.5.1</t>
  </si>
  <si>
    <t>4.3.5.2</t>
  </si>
  <si>
    <t>5.1.</t>
  </si>
  <si>
    <t>5.5.1.8</t>
  </si>
  <si>
    <t>5.5.1.11.2</t>
  </si>
  <si>
    <t>5.5.1.11.3</t>
  </si>
  <si>
    <t>5.5.1.11.4</t>
  </si>
  <si>
    <t>5.5.1.14</t>
  </si>
  <si>
    <t>5.5.1.15.2</t>
  </si>
  <si>
    <t>5.5.1.16</t>
  </si>
  <si>
    <t>5.5.1.18</t>
  </si>
  <si>
    <t>5.5.1.21</t>
  </si>
  <si>
    <t>5.5.1.25.4</t>
  </si>
  <si>
    <t>5.5.1.15</t>
  </si>
  <si>
    <t>5.5.1.19</t>
  </si>
  <si>
    <t>5.5.1.22</t>
  </si>
  <si>
    <t>5.5.1.9</t>
  </si>
  <si>
    <t>5.5.1.23</t>
  </si>
  <si>
    <t>5.5.1.25</t>
  </si>
  <si>
    <t>5.6.</t>
  </si>
  <si>
    <t>6.1.</t>
  </si>
  <si>
    <t>6.1.2.1</t>
  </si>
  <si>
    <t>6.1.3.2</t>
  </si>
  <si>
    <t>6.1.3.3</t>
  </si>
  <si>
    <t>6.1.3.2.2</t>
  </si>
  <si>
    <t>6.1.3.4.1</t>
  </si>
  <si>
    <t>6.1.3.4.4</t>
  </si>
  <si>
    <t>6.1.3.4.6</t>
  </si>
  <si>
    <t>6.1.6.3.12</t>
  </si>
  <si>
    <t>6.1.6.4</t>
  </si>
  <si>
    <t>6.1.3.3.5</t>
  </si>
  <si>
    <t>Pit Drains &amp; Sumps</t>
  </si>
  <si>
    <t>Pit Guards</t>
  </si>
  <si>
    <t>Pit Illumination</t>
  </si>
  <si>
    <t>Pit Stop Switches</t>
  </si>
  <si>
    <t>Minor B†</t>
  </si>
  <si>
    <t>8.7.2.25.1</t>
  </si>
  <si>
    <t>Installation of New Car Enclosure</t>
  </si>
  <si>
    <t>8.7.2.10.5(a)</t>
  </si>
  <si>
    <t>8.7.2.25.1(a)</t>
  </si>
  <si>
    <t>Emergency or Standby Power systems</t>
  </si>
  <si>
    <t>8.7.2.27.4(a)</t>
  </si>
  <si>
    <t>see Electric Elevators</t>
  </si>
  <si>
    <t>6.1.3.5 (*)</t>
  </si>
  <si>
    <t>6.1.3.8</t>
  </si>
  <si>
    <t>6.1.3.9.4</t>
  </si>
  <si>
    <t>6.1.3.10.4</t>
  </si>
  <si>
    <t>6.1.3.11</t>
  </si>
  <si>
    <t>6.1.6.3.3</t>
  </si>
  <si>
    <t>6.1.6.3.9</t>
  </si>
  <si>
    <t>6.1.6.3.11</t>
  </si>
  <si>
    <t>6.1.6.3.14</t>
  </si>
  <si>
    <t>6.1.6.5</t>
  </si>
  <si>
    <t>8.7.1.4</t>
  </si>
  <si>
    <t>6.1.3.7</t>
  </si>
  <si>
    <t>6.1.3.10.1</t>
  </si>
  <si>
    <t xml:space="preserve">New Escalator into Existing Trusses </t>
  </si>
  <si>
    <t>6.1.3.9.2</t>
  </si>
  <si>
    <t>6.1.3.10.3</t>
  </si>
  <si>
    <t>6.1.4.1</t>
  </si>
  <si>
    <t>6.1.5.1</t>
  </si>
  <si>
    <t>6.1.5.2</t>
  </si>
  <si>
    <t>6.1.5.3.1</t>
  </si>
  <si>
    <t>6.1.5.3.2</t>
  </si>
  <si>
    <t>6.1.6.3.4</t>
  </si>
  <si>
    <t>6.1.6.3.8</t>
  </si>
  <si>
    <t>Driving Machine</t>
  </si>
  <si>
    <t>Driving Motor</t>
  </si>
  <si>
    <t>6.1.6.3.2</t>
  </si>
  <si>
    <t>Remove Interlock From Safety String</t>
  </si>
  <si>
    <t>2.11.6.2</t>
  </si>
  <si>
    <t>6.1.6.3.10</t>
  </si>
  <si>
    <t>Machine Brake</t>
  </si>
  <si>
    <t>6.1.3.9.3</t>
  </si>
  <si>
    <t>6.1.3.10.2</t>
  </si>
  <si>
    <t>6.1.6</t>
  </si>
  <si>
    <t>6.1.7</t>
  </si>
  <si>
    <t>6.1.3.6.1</t>
  </si>
  <si>
    <t>6.1.3.6.2</t>
  </si>
  <si>
    <t>6.1.3.6.3</t>
  </si>
  <si>
    <t>6.1.3.6.4</t>
  </si>
  <si>
    <t>6.2.</t>
  </si>
  <si>
    <t>6.2.3.2</t>
  </si>
  <si>
    <t>6.2.3.3</t>
  </si>
  <si>
    <t>6.2.3.2.3</t>
  </si>
  <si>
    <t>6.2.3.4</t>
  </si>
  <si>
    <t>6.2.6.3.10</t>
  </si>
  <si>
    <t>6.2.6.4</t>
  </si>
  <si>
    <t>6.2.3.3.5</t>
  </si>
  <si>
    <t>6.2.3.3.6</t>
  </si>
  <si>
    <t>6.2.3.5</t>
  </si>
  <si>
    <t>6.2.3.6(*)</t>
  </si>
  <si>
    <t>6.2.3.8</t>
  </si>
  <si>
    <t>6.2.3.9</t>
  </si>
  <si>
    <t>6.2.3.10</t>
  </si>
  <si>
    <t>6.2.6.3.3</t>
  </si>
  <si>
    <t>6.2.6.3.11</t>
  </si>
  <si>
    <t>6.2.3.10.1</t>
  </si>
  <si>
    <t>New Moving Walk into Existing Truss</t>
  </si>
  <si>
    <t>6.2.3.10.2</t>
  </si>
  <si>
    <t>6.2.3.14</t>
  </si>
  <si>
    <t>6.2.3.15</t>
  </si>
  <si>
    <t>6.2.4</t>
  </si>
  <si>
    <t>6.2.5.1</t>
  </si>
  <si>
    <t>6.2.5.3.1</t>
  </si>
  <si>
    <t>6.2.5.3.2</t>
  </si>
  <si>
    <t>6.2.6.3.4</t>
  </si>
  <si>
    <t>6.2.6.3.8</t>
  </si>
  <si>
    <t>Drive Motor</t>
  </si>
  <si>
    <t>6.2.5.2</t>
  </si>
  <si>
    <t>6.2.3.10.3</t>
  </si>
  <si>
    <t>6.2.6</t>
  </si>
  <si>
    <t>6.2.7</t>
  </si>
  <si>
    <t>Part 7</t>
  </si>
  <si>
    <t>7.2.(*)</t>
  </si>
  <si>
    <t>7.3.(*)</t>
  </si>
  <si>
    <t>Material Lifts and Dumbwaiters With Automatic Transfer Devices</t>
  </si>
  <si>
    <t>7.4.</t>
  </si>
  <si>
    <t xml:space="preserve">8.7.2.17.2(a) </t>
  </si>
  <si>
    <t>Increase in Rated Speed on a Winding Drum machine</t>
  </si>
  <si>
    <t xml:space="preserve">8.7.2.17.2(b) </t>
  </si>
  <si>
    <t>new spd &lt;1 w/spring buffer, 2.18.2.1&amp;.2</t>
  </si>
  <si>
    <t>2.18.2.1</t>
  </si>
  <si>
    <t>2.18.2.2</t>
  </si>
  <si>
    <t>Car speed governors</t>
  </si>
  <si>
    <t>counterweight speed governors</t>
  </si>
  <si>
    <t xml:space="preserve">General Requirements </t>
  </si>
  <si>
    <t xml:space="preserve">8.7.2.11.4 </t>
  </si>
  <si>
    <t>8.7.2.14.2</t>
  </si>
  <si>
    <t>8.7.2.22.1</t>
  </si>
  <si>
    <t>Alteration to any part of a cwt except guiding members</t>
  </si>
  <si>
    <t>8.7.2.22.3</t>
  </si>
  <si>
    <t>Roller or similar guide shoes added</t>
  </si>
  <si>
    <t>safety jaws cannot touch rails if not activated</t>
  </si>
  <si>
    <t>8.7.2.25.2</t>
  </si>
  <si>
    <t xml:space="preserve">Change in Location of Driving Machine </t>
  </si>
  <si>
    <t>8.7.2.27.4</t>
  </si>
  <si>
    <t>Controllers</t>
  </si>
  <si>
    <t>New doors/gates to: Car: Enclosure, Doors, Gates, Illumination</t>
  </si>
  <si>
    <t>see other alterations below for non Major Alterations</t>
  </si>
  <si>
    <t>2.7. (&amp; 3.7.)</t>
  </si>
  <si>
    <t>8.7.3.31.5(a)</t>
  </si>
  <si>
    <t>8.7.3.31.5(b)</t>
  </si>
  <si>
    <t xml:space="preserve">8.7.3.31.8 </t>
  </si>
  <si>
    <t>Floor Over Hoistways</t>
  </si>
  <si>
    <t>8.7.6.1.5</t>
  </si>
  <si>
    <t>Construction Requirements</t>
  </si>
  <si>
    <t>8.7.6.1.12</t>
  </si>
  <si>
    <t>Driving Machine, Motor, and Brake</t>
  </si>
  <si>
    <t>Material Lifts and Dumbwaiters  - remove Transfer Device</t>
  </si>
  <si>
    <t>Material Lifts altered to an Elevator</t>
  </si>
  <si>
    <t>7.1.</t>
  </si>
  <si>
    <t>7.2.</t>
  </si>
  <si>
    <t>7.3.</t>
  </si>
  <si>
    <t>Vertical Car &amp; Cwt Clearances &amp; Runbys</t>
  </si>
  <si>
    <t>Between Car &amp; Cwt and Cwt Guard</t>
  </si>
  <si>
    <t>Protection of Space below H/W</t>
  </si>
  <si>
    <t>Vertical Clearances &amp; Runbys for Cars &amp; Cwts</t>
  </si>
  <si>
    <t>2.11.</t>
  </si>
  <si>
    <t>General Requirements - All New Entrances</t>
  </si>
  <si>
    <t>General Requirements - New Entrances w/Existing Entrances</t>
  </si>
  <si>
    <t>General Requirements - Alteration to H/W Entrance</t>
  </si>
  <si>
    <t xml:space="preserve">8.7.2.10.1(a) </t>
  </si>
  <si>
    <t xml:space="preserve">8.7.2.10.1(b) </t>
  </si>
  <si>
    <t xml:space="preserve">8.7.2.10.1(c) </t>
  </si>
  <si>
    <t>2.11.1.4</t>
  </si>
  <si>
    <t xml:space="preserve">8.7.2.10.1(d) </t>
  </si>
  <si>
    <t xml:space="preserve">8.7.2.10.1(e) </t>
  </si>
  <si>
    <t>Entrances &amp; H/W Openings - General Req'mts</t>
  </si>
  <si>
    <t>2.11.10.1</t>
  </si>
  <si>
    <t>2.11.11.1</t>
  </si>
  <si>
    <t>2.11.11.6</t>
  </si>
  <si>
    <t>2.11.11.2</t>
  </si>
  <si>
    <t>2.11.11.3</t>
  </si>
  <si>
    <t>2.11.11.5.1</t>
  </si>
  <si>
    <t>2.11.11.5.2</t>
  </si>
  <si>
    <t>2.11.11.5.3</t>
  </si>
  <si>
    <t>2.11.11.4</t>
  </si>
  <si>
    <t>2.11.11.7</t>
  </si>
  <si>
    <t>2.11.11.5(*)</t>
  </si>
  <si>
    <t>2.11.11.8</t>
  </si>
  <si>
    <t>2.11.10.3</t>
  </si>
  <si>
    <t>2.11.12.1</t>
  </si>
  <si>
    <t>2.11.12.2</t>
  </si>
  <si>
    <t>2.11.12.3</t>
  </si>
  <si>
    <t>Alterations to Hydraulic Elevator &amp; as modified in Section 5.2</t>
  </si>
  <si>
    <t>Alterations to Electric Elevator &amp; as modified in Section 5.2</t>
  </si>
  <si>
    <t>2.11.12.4</t>
  </si>
  <si>
    <t>2.11.12.5</t>
  </si>
  <si>
    <t>2.11.12.6</t>
  </si>
  <si>
    <t>2.11.12.8</t>
  </si>
  <si>
    <t>2.11.12.7</t>
  </si>
  <si>
    <t>2.11.13.1</t>
  </si>
  <si>
    <t>2.11.13.2</t>
  </si>
  <si>
    <t>2.11.13.4</t>
  </si>
  <si>
    <t>2.11.13.3</t>
  </si>
  <si>
    <t>2.11.13.5</t>
  </si>
  <si>
    <t>Protection of H/W Openings</t>
  </si>
  <si>
    <t>H/W-Door Locking Devices, Elec. Contacts, H/W Access</t>
  </si>
  <si>
    <t>Types of Entrances</t>
  </si>
  <si>
    <t>Location of Horizontally Sliding or Swinging H/W Doors</t>
  </si>
  <si>
    <t>Projection of Entrances &amp; Equip. Beyond Land'g Sills</t>
  </si>
  <si>
    <t>Opening of Hoistway Doors</t>
  </si>
  <si>
    <t>Glass in Hoistway Doors</t>
  </si>
  <si>
    <t>Weights for Closing or Balancing Doors</t>
  </si>
  <si>
    <t>verify inspection operation 'if provided'</t>
  </si>
  <si>
    <t>Guarding of Equipment</t>
  </si>
  <si>
    <t>Access Opening for Cleaning of Car &amp; H/W Enclosure</t>
  </si>
  <si>
    <t>Landing Sill: Guards, Illumination, hinged sills, Tracks</t>
  </si>
  <si>
    <t>Landing-Sill Guards</t>
  </si>
  <si>
    <t>Hinged Hoistway Landing Sills</t>
  </si>
  <si>
    <t>Entrances, Horizontal Slide Type</t>
  </si>
  <si>
    <t>Landing Sills</t>
  </si>
  <si>
    <t>Hangers</t>
  </si>
  <si>
    <t>Panels</t>
  </si>
  <si>
    <t>Panel Overlap</t>
  </si>
  <si>
    <t>Panel Gaps Clearances</t>
  </si>
  <si>
    <t>Pockets in Strike Jamb</t>
  </si>
  <si>
    <t>Bottom Guides</t>
  </si>
  <si>
    <t>Multipanel Entrances</t>
  </si>
  <si>
    <t>Hoistway Door Safety Retainers</t>
  </si>
  <si>
    <t>Entrances, Vertical Slide Type</t>
  </si>
  <si>
    <t>Entrances Frames</t>
  </si>
  <si>
    <t>Rails</t>
  </si>
  <si>
    <t>Guides</t>
  </si>
  <si>
    <t>Counterweighting or Counterbalancing</t>
  </si>
  <si>
    <t>Sill Guards</t>
  </si>
  <si>
    <t>Pull Straps</t>
  </si>
  <si>
    <t>Entrances, Swing Type</t>
  </si>
  <si>
    <t>Entrance Frames</t>
  </si>
  <si>
    <t>Hinges</t>
  </si>
  <si>
    <t>Marking</t>
  </si>
  <si>
    <t>Closing of Hoistway Doors</t>
  </si>
  <si>
    <t>Hoistway Door Locking Devices &amp; Power Operation</t>
  </si>
  <si>
    <t>Top Emergency Exits</t>
  </si>
  <si>
    <t>Glass in Elevator Cars</t>
  </si>
  <si>
    <t>Equipment Inside Cars</t>
  </si>
  <si>
    <t>Illumination of Cars and Lighting Fixtures</t>
  </si>
  <si>
    <t>Minimum Rated Load for Freight Elevators</t>
  </si>
  <si>
    <t>Governor Rope Releasing Carriers</t>
  </si>
  <si>
    <t>Tripping Speeds for Speed Governors</t>
  </si>
  <si>
    <t>2c</t>
  </si>
  <si>
    <t>Ascending Car Overspeed &amp; Unintended Car Movement Protection</t>
  </si>
  <si>
    <t>Access to Pits</t>
  </si>
  <si>
    <t>Retention of Weight Sections</t>
  </si>
  <si>
    <t>Material - Cwt Frames &amp; Rods</t>
  </si>
  <si>
    <t>Factor of Safety</t>
  </si>
  <si>
    <t>Car &amp; Cwt Guides Rails, Guide Rail Support, Fastenings</t>
  </si>
  <si>
    <t>Traction</t>
  </si>
  <si>
    <t>Braking Systems &amp; Driving Machine Brakes</t>
  </si>
  <si>
    <t>Additional Req'mts for Winding Drum Machines</t>
  </si>
  <si>
    <t>Types of Operation</t>
  </si>
  <si>
    <t>For Car-Switch Operation Elevators</t>
  </si>
  <si>
    <t>Add'l Operating Devices for Elevators carrying 1pc.  load &gt; than Rated</t>
  </si>
  <si>
    <t>Inspection Operation</t>
  </si>
  <si>
    <t>Inspection Operation with Open Door Circuits</t>
  </si>
  <si>
    <t>Operation in Leveling or Truck Zone</t>
  </si>
  <si>
    <t>8.6.12.4.1.1 Replacement parts or components</t>
  </si>
  <si>
    <t>Moving Walk Manual Reset</t>
  </si>
  <si>
    <t>CSA Labeling (or equivalent)</t>
  </si>
  <si>
    <t>rated load not less than required by 2.16.1</t>
  </si>
  <si>
    <t>D.O. Button Remain Operative Under non FEO Conditions, Door Closed When not in Use</t>
  </si>
  <si>
    <t>Cannot Lock Out Top&amp; Btm, Designated &amp; Alternate or All Landings in Phase II</t>
  </si>
  <si>
    <r>
      <t xml:space="preserve">« </t>
    </r>
    <r>
      <rPr>
        <sz val="8"/>
        <rFont val="Arial"/>
        <family val="2"/>
      </rPr>
      <t>Addition of Oil Cooler</t>
    </r>
  </si>
  <si>
    <r>
      <t>«</t>
    </r>
    <r>
      <rPr>
        <sz val="8"/>
        <rFont val="Arial"/>
        <family val="2"/>
      </rPr>
      <t xml:space="preserve"> Addition of Soft Start</t>
    </r>
  </si>
  <si>
    <t>Extension Beyond Combplate</t>
  </si>
  <si>
    <t>Occurrence of a single ground</t>
  </si>
  <si>
    <t>Electric and Hand Dumbwaiters</t>
  </si>
  <si>
    <t>Mechanical Locks and Electric Contacts</t>
  </si>
  <si>
    <r>
      <t>«</t>
    </r>
    <r>
      <rPr>
        <sz val="8"/>
        <rFont val="Arial"/>
        <family val="2"/>
      </rPr>
      <t xml:space="preserve"> Car operating station</t>
    </r>
  </si>
  <si>
    <t>8.7.2.17.1</t>
  </si>
  <si>
    <t>8.7.2.17.2</t>
  </si>
  <si>
    <t>8.7.3.22.1</t>
  </si>
  <si>
    <t>8.7.3.22.2</t>
  </si>
  <si>
    <t>8.6.12.4.1.2 Quality of Work</t>
  </si>
  <si>
    <t xml:space="preserve">8.7.6.2.3 </t>
  </si>
  <si>
    <t>also installation of Monitoring Equipment, HVAC</t>
  </si>
  <si>
    <t>Absorption of Regenerated Power</t>
  </si>
  <si>
    <t>Electrical Protective Devices</t>
  </si>
  <si>
    <t>Electrical Equipment and Wiring</t>
  </si>
  <si>
    <t>Drive Machine Controllers for Stopping/Starting/Controlling</t>
  </si>
  <si>
    <t>Phase Protection of Motors</t>
  </si>
  <si>
    <t>Installation of Capacitors/Devices Making EPD's Ineffective</t>
  </si>
  <si>
    <t>Release and Application of Driving-Machine Brakes</t>
  </si>
  <si>
    <t>Control &amp; Operating Circuits</t>
  </si>
  <si>
    <t>Emergency Operation &amp; Signaling Devices</t>
  </si>
  <si>
    <t>Firefighters' Emergency Operation - Automatic Elevators</t>
  </si>
  <si>
    <t>Equipment on Top of Car Not Permitted to Strike O/H</t>
  </si>
  <si>
    <t>Minimum Bottom Runby for Counterweighted Elevators</t>
  </si>
  <si>
    <t>Minimum Bottom Runby for Uncounterweighted Elevators</t>
  </si>
  <si>
    <t>Maximum Bottom Runby</t>
  </si>
  <si>
    <t>Counterweight Runby Data Plate</t>
  </si>
  <si>
    <t>Car Safeties</t>
  </si>
  <si>
    <t>Counterweight Safeties</t>
  </si>
  <si>
    <t>Hydraulic Jacks</t>
  </si>
  <si>
    <t>Roped-Hydraulic Elevator</t>
  </si>
  <si>
    <t>Metal Stops and/or Other Means</t>
  </si>
  <si>
    <t>Ropes and Rope Connections</t>
  </si>
  <si>
    <t>Buffers and Bumpers</t>
  </si>
  <si>
    <t>Counterweight Buffers</t>
  </si>
  <si>
    <t>Guide Rails, Guide-Rail Supports, and Fastenings</t>
  </si>
  <si>
    <t>Hydraulic Machines and Tanks</t>
  </si>
  <si>
    <t>Marking Plates</t>
  </si>
  <si>
    <t>Modification
Change</t>
  </si>
  <si>
    <t>Addition</t>
  </si>
  <si>
    <t>6.1.3.5.4</t>
  </si>
  <si>
    <t>6.1.3.5.5</t>
  </si>
  <si>
    <t>Slotting of Steps and Treads</t>
  </si>
  <si>
    <t>Clearance between Steps</t>
  </si>
  <si>
    <t>6.1.3.5.6</t>
  </si>
  <si>
    <t>Step Demarcation</t>
  </si>
  <si>
    <t>Replacement with</t>
  </si>
  <si>
    <t>8.7.2.19</t>
  </si>
  <si>
    <t>Alteration</t>
  </si>
  <si>
    <t>2a</t>
  </si>
  <si>
    <t>2b</t>
  </si>
  <si>
    <t>Alterations to Elevators w/other Types of Driving Machines</t>
  </si>
  <si>
    <t>Alterations to Escalators</t>
  </si>
  <si>
    <t>Alterations to Moving Walks</t>
  </si>
  <si>
    <t>8.7.2.16</t>
  </si>
  <si>
    <t>8.7.2.28</t>
  </si>
  <si>
    <t>Atmosphere Storage and Discharge Tanks</t>
  </si>
  <si>
    <t>Welding</t>
  </si>
  <si>
    <t>Anti-Creep and Leveling Operation</t>
  </si>
  <si>
    <t>Anti-Creep Operation</t>
  </si>
  <si>
    <t>Phase-Reversal and Failure Protection</t>
  </si>
  <si>
    <t>Control and Operating Circuits</t>
  </si>
  <si>
    <t>Pressure Switch</t>
  </si>
  <si>
    <t>Layout Data</t>
  </si>
  <si>
    <t>Bottom and Top Clearances and Runbys for Cars and Cwts</t>
  </si>
  <si>
    <t>Bottom Car Clearance</t>
  </si>
  <si>
    <t>Minimum Bottom and Top Car Runby</t>
  </si>
  <si>
    <t>Car Top and Bottom Maximum Runby</t>
  </si>
  <si>
    <t>Horizontal car and Counterweight Clearances</t>
  </si>
  <si>
    <t>Protection of Spaces below Hoistway</t>
  </si>
  <si>
    <t>Hoistways, H/W Enclosures, and Related Construction</t>
  </si>
  <si>
    <t>Car Compartments</t>
  </si>
  <si>
    <t>Pit Access</t>
  </si>
  <si>
    <t>2.2.7</t>
  </si>
  <si>
    <t>2.2.8</t>
  </si>
  <si>
    <t>Minimum Pit Depths Required</t>
  </si>
  <si>
    <t>Access to Underside of Car</t>
  </si>
  <si>
    <t>Pit Depth</t>
  </si>
  <si>
    <t>Increase or Decrease in Rise</t>
  </si>
  <si>
    <t>Change in Location of Driving Machine</t>
  </si>
  <si>
    <t>Stop Switch for Machinery Space or Control Spaces</t>
  </si>
  <si>
    <t>Cars Counterbalancing One Another</t>
  </si>
  <si>
    <t>Minimum Rated Load</t>
  </si>
  <si>
    <t>Capacity Plate</t>
  </si>
  <si>
    <t>Suspension Means</t>
  </si>
  <si>
    <t>Guide Rails - Material and Finish</t>
  </si>
  <si>
    <t>Strength of Rails and Fastenings</t>
  </si>
  <si>
    <t>Drive Machine &amp; Sheaves - Factors or Safety</t>
  </si>
  <si>
    <t>Driving-Machines</t>
  </si>
  <si>
    <t>Top Car Clearances</t>
  </si>
  <si>
    <t>Top Counterweight Clearance</t>
  </si>
  <si>
    <t>Enclosures for Machines and Control Equipment</t>
  </si>
  <si>
    <t>Access to Machines and Sheaves</t>
  </si>
  <si>
    <t>Hoistway Gates for Landing Openings</t>
  </si>
  <si>
    <t>Hoistway-Door &amp; Hoistway Gate Locking Devices</t>
  </si>
  <si>
    <t>Horizontal Openings in Sidewalks and Exterior Areas</t>
  </si>
  <si>
    <t>Hinged Type Swing Sidewalk Doors</t>
  </si>
  <si>
    <t>Vertical Lifting Sidewalk Covers</t>
  </si>
  <si>
    <t>Car Enclosure, Car Doors and Gates, Illumination</t>
  </si>
  <si>
    <t>Suspension Ropes</t>
  </si>
  <si>
    <t>Guide Rails</t>
  </si>
  <si>
    <t>6.1.3.9.1</t>
  </si>
  <si>
    <t>Maximum Rated Speed</t>
  </si>
  <si>
    <t>Equipment in Hoistways &amp; Machine Rooms</t>
  </si>
  <si>
    <t>Protection Required</t>
  </si>
  <si>
    <t>Factor of Safety - Trusses and Supporting Structures</t>
  </si>
  <si>
    <t>Factor of Safety - Driving Machine Parts</t>
  </si>
  <si>
    <t>Factor of Safety - Power Transmission Parts</t>
  </si>
  <si>
    <t>Factor of Safety - Steps</t>
  </si>
  <si>
    <t>Chains</t>
  </si>
  <si>
    <t>Geometry</t>
  </si>
  <si>
    <t>Geometry - Handrail</t>
  </si>
  <si>
    <t>variance</t>
  </si>
  <si>
    <t>compliance to specific 5.1 sections based on alteration scope</t>
  </si>
  <si>
    <t>Balustrades</t>
  </si>
  <si>
    <t>Loaded Gap Between Skirt &amp; Step</t>
  </si>
  <si>
    <t>Handrails - Type Required</t>
  </si>
  <si>
    <t>Handrails - Splicing</t>
  </si>
  <si>
    <t>Handrail Clearance</t>
  </si>
  <si>
    <t>Steps</t>
  </si>
  <si>
    <t>Entrance and Egress Ends</t>
  </si>
  <si>
    <t>Adjacent Floor Surfaces</t>
  </si>
  <si>
    <t>Safety Zone</t>
  </si>
  <si>
    <t>Trusses of Girders</t>
  </si>
  <si>
    <t xml:space="preserve">Machinery </t>
  </si>
  <si>
    <t>Brake</t>
  </si>
  <si>
    <t>Step</t>
  </si>
  <si>
    <t>Limits of Speed</t>
  </si>
  <si>
    <t>Escalator Driving-Machine Brake</t>
  </si>
  <si>
    <t>Main Drive Shaft Brake</t>
  </si>
  <si>
    <t>Disconnected Motor Safety Device</t>
  </si>
  <si>
    <t>Step Level Device</t>
  </si>
  <si>
    <t>Handrail Entry Device</t>
  </si>
  <si>
    <t>Comb-Step Impact Devices</t>
  </si>
  <si>
    <t>Step Lateral Displacement Device</t>
  </si>
  <si>
    <t>Broken Step-Chain Device</t>
  </si>
  <si>
    <t>Broken Drive-Chain Device</t>
  </si>
  <si>
    <t>reversal Stop Device</t>
  </si>
  <si>
    <t>Step Upthrust Device</t>
  </si>
  <si>
    <t>Handrail Speed Monitoring Device</t>
  </si>
  <si>
    <t>Missing Step Device</t>
  </si>
  <si>
    <t>6.2.2.1</t>
  </si>
  <si>
    <t>Protection of Supports - Protection Required</t>
  </si>
  <si>
    <t>Rated Load</t>
  </si>
  <si>
    <t>Structural Load</t>
  </si>
  <si>
    <t>Machinery Load</t>
  </si>
  <si>
    <t>V-Belt Drives</t>
  </si>
  <si>
    <t>Skirtless Balustrade</t>
  </si>
  <si>
    <t>Skirt Panels</t>
  </si>
  <si>
    <t>Pallet-Type Treadway</t>
  </si>
  <si>
    <t>Belt-Type Treadway</t>
  </si>
  <si>
    <t>Supporting Structure</t>
  </si>
  <si>
    <t>Rated Speed</t>
  </si>
  <si>
    <t>Connection Between Driving Machine and Main Drive Shaft</t>
  </si>
  <si>
    <t>Moving Walk Driving-Machine Brakes</t>
  </si>
  <si>
    <t>Comb-Pallet Impact Devices</t>
  </si>
  <si>
    <t>6.2.6.3.2</t>
  </si>
  <si>
    <t>Broken Treadway Device</t>
  </si>
  <si>
    <t>6.2.6.3.7</t>
  </si>
  <si>
    <t>Reversal Stop Device</t>
  </si>
  <si>
    <t>8.7.2.7.6</t>
  </si>
  <si>
    <t>Building reactions increased by more than 5%</t>
  </si>
  <si>
    <t>New/Relocated  Machinery &amp; Sheave Beams, Supports, Foundation</t>
  </si>
  <si>
    <t>Power and Hand Dumbwaiters w/Auto Transfer Devices</t>
  </si>
  <si>
    <t>Electric and Hand Dumbwaiters w/o Transfer Devices</t>
  </si>
  <si>
    <t>6.1.6.3.13</t>
  </si>
  <si>
    <t>Hydraulic Dumbwaiters w/o Transfer Devices</t>
  </si>
  <si>
    <t>Material Lifts w/o Transfer Devices</t>
  </si>
  <si>
    <t>Vertical Slide-Type Entrances</t>
  </si>
  <si>
    <t>Machinery and Sheave Beams, Supports, Foundations</t>
  </si>
  <si>
    <t>Hydraulic Elevators</t>
  </si>
  <si>
    <t>Car or Cwt (plunger gripper see 8.7.3.23.7)</t>
  </si>
  <si>
    <t>Electric Elevators</t>
  </si>
  <si>
    <t>Dumbwaiters and Material Lifts</t>
  </si>
  <si>
    <t xml:space="preserve">8.7.2 </t>
  </si>
  <si>
    <t>Alterations to Electric Elevators</t>
  </si>
  <si>
    <t xml:space="preserve">8.7.2.1 </t>
  </si>
  <si>
    <t>Hoistway Enclosures</t>
  </si>
  <si>
    <t xml:space="preserve">8.7.2.1.1 </t>
  </si>
  <si>
    <t>Hoistway Enclosure Walls</t>
  </si>
  <si>
    <t xml:space="preserve">8.7.2.1.2 </t>
  </si>
  <si>
    <t>Addition of Elevator to Existing Hoistway</t>
  </si>
  <si>
    <t xml:space="preserve">8.7.2.1.3 </t>
  </si>
  <si>
    <t>Construction at Top of Hoistway</t>
  </si>
  <si>
    <t xml:space="preserve">8.7.2.1.4 </t>
  </si>
  <si>
    <t>Construction at Bottom of Hoistway</t>
  </si>
  <si>
    <t xml:space="preserve">8.7.2.1.5 </t>
  </si>
  <si>
    <t>Control of Smoke and Hot Gases</t>
  </si>
  <si>
    <t xml:space="preserve">8.7.2.2 </t>
  </si>
  <si>
    <t>Pits</t>
  </si>
  <si>
    <t xml:space="preserve">8.7.2.3 </t>
  </si>
  <si>
    <t>Location and Guarding of Counterweights</t>
  </si>
  <si>
    <t xml:space="preserve">8.7.2.4 </t>
  </si>
  <si>
    <t xml:space="preserve">8.7.2.5 </t>
  </si>
  <si>
    <t>Horizontal Car and Counterweight Clearances</t>
  </si>
  <si>
    <t xml:space="preserve">8.7.2.6 </t>
  </si>
  <si>
    <t>Protection of Spaces Below Hoistways</t>
  </si>
  <si>
    <t xml:space="preserve">8.7.2.7 </t>
  </si>
  <si>
    <t>Machine Rooms and Machinery Spaces</t>
  </si>
  <si>
    <t xml:space="preserve">8.7.2.7.1 </t>
  </si>
  <si>
    <t xml:space="preserve">8.7.2.7.2 </t>
  </si>
  <si>
    <t>Means of Access</t>
  </si>
  <si>
    <t xml:space="preserve">8.7.2.7.3 </t>
  </si>
  <si>
    <t>Access Doors and Openings</t>
  </si>
  <si>
    <t xml:space="preserve">8.7.2.7.4 </t>
  </si>
  <si>
    <t>Headroom</t>
  </si>
  <si>
    <t xml:space="preserve">8.7.2.7.5 </t>
  </si>
  <si>
    <t>Windows and Skylights</t>
  </si>
  <si>
    <t>Lighting</t>
  </si>
  <si>
    <t xml:space="preserve">8.7.2.7.7 </t>
  </si>
  <si>
    <t>Ventilation</t>
  </si>
  <si>
    <t xml:space="preserve">8.7.2.8 </t>
  </si>
  <si>
    <t xml:space="preserve">8.7.2.9 </t>
  </si>
  <si>
    <t>Machinery and Sheave Beams, Supports, and Foundations</t>
  </si>
  <si>
    <t xml:space="preserve">8.7.2.10 </t>
  </si>
  <si>
    <t>Entrances and Hoistway Openings</t>
  </si>
  <si>
    <t>General Requirements</t>
  </si>
  <si>
    <t xml:space="preserve">8.7.2.10.2 </t>
  </si>
  <si>
    <t>Horizontal Slide-Type Entrances</t>
  </si>
  <si>
    <t xml:space="preserve">8.7.2.10.3 </t>
  </si>
  <si>
    <t xml:space="preserve">8.7.2.10.4 </t>
  </si>
  <si>
    <t xml:space="preserve">8.7.2.10.5 </t>
  </si>
  <si>
    <t>Marking of Entrance Assemblies</t>
  </si>
  <si>
    <t xml:space="preserve">8.7.2.11 </t>
  </si>
  <si>
    <t xml:space="preserve">8.7.2.11.1 </t>
  </si>
  <si>
    <t>Interlocks</t>
  </si>
  <si>
    <t xml:space="preserve">8.7.2.11.2 </t>
  </si>
  <si>
    <t xml:space="preserve">8.7.2.11.3 </t>
  </si>
  <si>
    <t>Parking Devices</t>
  </si>
  <si>
    <t xml:space="preserve">8.7.2.11.5 </t>
  </si>
  <si>
    <t xml:space="preserve">8.7.2.12 </t>
  </si>
  <si>
    <t xml:space="preserve">8.7.2.13 </t>
  </si>
  <si>
    <t xml:space="preserve">8.7.2.14 </t>
  </si>
  <si>
    <t>Car Enclosures, Car Doors and Gates, and Car Illumination</t>
  </si>
  <si>
    <t xml:space="preserve">8.7.2.15 </t>
  </si>
  <si>
    <t>Car Frames and Platforms</t>
  </si>
  <si>
    <t xml:space="preserve">8.7.2.15.1 </t>
  </si>
  <si>
    <t>Alterations to Car Frames and Platforms</t>
  </si>
  <si>
    <t xml:space="preserve">8.7.2.15.2 </t>
  </si>
  <si>
    <t>Capacity, Loading, and Classification</t>
  </si>
  <si>
    <t xml:space="preserve">8.7.2.16.1 </t>
  </si>
  <si>
    <t xml:space="preserve">8.7.2.16.2 </t>
  </si>
  <si>
    <t xml:space="preserve">8.7.2.16.3 </t>
  </si>
  <si>
    <t>Carrying of Passengers on Freight Elevators</t>
  </si>
  <si>
    <t xml:space="preserve">8.7.2.16.4 </t>
  </si>
  <si>
    <t>3.16.3(b)</t>
  </si>
  <si>
    <t>Capacity &amp; data plates</t>
  </si>
  <si>
    <t>Deflector Devices</t>
  </si>
  <si>
    <t>Increase in Rated Load</t>
  </si>
  <si>
    <t xml:space="preserve">8.7.2.17 </t>
  </si>
  <si>
    <t xml:space="preserve">8.7.2.17.1 </t>
  </si>
  <si>
    <t xml:space="preserve">8.7.2.17.2 </t>
  </si>
  <si>
    <t>Increase in Rated Speed</t>
  </si>
  <si>
    <t xml:space="preserve">8.7.2.17.3 </t>
  </si>
  <si>
    <t>Decrease in Rated Speed</t>
  </si>
  <si>
    <t>Car and Counterweight Safeties</t>
  </si>
  <si>
    <t>Speed Governors and Governor Ropes</t>
  </si>
  <si>
    <t xml:space="preserve">8.7.2.20 </t>
  </si>
  <si>
    <t xml:space="preserve">8.7.2.21 </t>
  </si>
  <si>
    <t>8.7.3.31.11</t>
  </si>
  <si>
    <t>8.7.2</t>
  </si>
  <si>
    <t>8.7.3</t>
  </si>
  <si>
    <t xml:space="preserve">8.7.6.1.1 </t>
  </si>
  <si>
    <t>Change to component parts</t>
  </si>
  <si>
    <t>Addition of Components or Devices</t>
  </si>
  <si>
    <t xml:space="preserve">8.7.6.1.5(d)  </t>
  </si>
  <si>
    <t>6.1.3.4.2</t>
  </si>
  <si>
    <t>Guards (hand or finger)</t>
  </si>
  <si>
    <t>8.7.6.1.16</t>
  </si>
  <si>
    <t>Controller</t>
  </si>
  <si>
    <t>6.1.6.10</t>
  </si>
  <si>
    <t>6.1.6.11</t>
  </si>
  <si>
    <t>6.1.6.12</t>
  </si>
  <si>
    <t>6.1.6.13</t>
  </si>
  <si>
    <t>6.1.6.14</t>
  </si>
  <si>
    <t>6.1.6.15</t>
  </si>
  <si>
    <t>Electrically Power Safety Devices</t>
  </si>
  <si>
    <t>Installation of Capacitors.. To Make EPD's Ineffective</t>
  </si>
  <si>
    <t>Completion of Maintenance Circuits</t>
  </si>
  <si>
    <t>Escalator Manual Reset</t>
  </si>
  <si>
    <t>Contractors and Relays for Use in Critical Operating Circuits</t>
  </si>
  <si>
    <t xml:space="preserve">8.7.6.2.1 </t>
  </si>
  <si>
    <t>6.2.6.10</t>
  </si>
  <si>
    <t>6.2.6.11</t>
  </si>
  <si>
    <t>6.2.6.12</t>
  </si>
  <si>
    <t>6.2.6.13</t>
  </si>
  <si>
    <t>6.2.6.14</t>
  </si>
  <si>
    <t>Alterations to Freight Platform Lifts</t>
  </si>
  <si>
    <t>7.5.</t>
  </si>
  <si>
    <t>7.6.</t>
  </si>
  <si>
    <t>as applicable to Material Lifts Type 'B'</t>
  </si>
  <si>
    <t>Power and Hand Dumbwaiters</t>
  </si>
  <si>
    <t>Hydraulic Dumbwaiters</t>
  </si>
  <si>
    <t>Alteration to a Material Lifts</t>
  </si>
  <si>
    <t>Alteration to a Power and Hand Dumbwaiters</t>
  </si>
  <si>
    <t>Material Lifts</t>
  </si>
  <si>
    <t>Electric Material Lifts</t>
  </si>
  <si>
    <t>Hydraulic Material Lifts</t>
  </si>
  <si>
    <t>exempt if requirements of CAD 2.3(j) are met</t>
  </si>
  <si>
    <t>for Dumbwaiters</t>
  </si>
  <si>
    <t>7.1. to 7.3.</t>
  </si>
  <si>
    <t>2.18.6 Design Gov'r Rope Retarding Means for Type B Safeties</t>
  </si>
  <si>
    <r>
      <t xml:space="preserve">Car Frames &amp; Platforms - </t>
    </r>
    <r>
      <rPr>
        <sz val="8"/>
        <rFont val="Wingdings"/>
        <charset val="2"/>
      </rPr>
      <t>«</t>
    </r>
    <r>
      <rPr>
        <sz val="8"/>
        <rFont val="Arial Narrow"/>
        <family val="2"/>
      </rPr>
      <t>apron guard to ED CAD/as pit permits</t>
    </r>
  </si>
  <si>
    <t>2.7.2</t>
  </si>
  <si>
    <t>Maintenance Path and Clearance</t>
  </si>
  <si>
    <t>6.1.7.4</t>
  </si>
  <si>
    <t>6.1.6.10.1</t>
  </si>
  <si>
    <t>6.1.6.10.2</t>
  </si>
  <si>
    <t>6.1.6.10.3</t>
  </si>
  <si>
    <t>Redundancy to be checked</t>
  </si>
  <si>
    <t>Motors with Static control</t>
  </si>
  <si>
    <t>for control systems built to B44-00 and later</t>
  </si>
  <si>
    <t xml:space="preserve">for control systems built prior to B44-00 </t>
  </si>
  <si>
    <t>8.7.6.2.15</t>
  </si>
  <si>
    <t>Suspension Ropes and Their Connections</t>
  </si>
  <si>
    <t xml:space="preserve">8.7.2.21.1 </t>
  </si>
  <si>
    <t xml:space="preserve">8.7.2.21.2 </t>
  </si>
  <si>
    <t>Addition of Rope Equalizers</t>
  </si>
  <si>
    <t xml:space="preserve">8.7.2.21.3 </t>
  </si>
  <si>
    <t xml:space="preserve">8.7.2.22 </t>
  </si>
  <si>
    <t>Counterweights</t>
  </si>
  <si>
    <t xml:space="preserve">8.7.2.23 </t>
  </si>
  <si>
    <t>DW &amp; Mat'l Lifts 8.7.7</t>
  </si>
  <si>
    <t xml:space="preserve">8.7.2.24 </t>
  </si>
  <si>
    <t xml:space="preserve">8.7.2.25 </t>
  </si>
  <si>
    <t>Driving Machines and Sheaves</t>
  </si>
  <si>
    <t xml:space="preserve">8.7.2.26 </t>
  </si>
  <si>
    <t>Terminal-Stopping Devices</t>
  </si>
  <si>
    <t xml:space="preserve">8.7.2.27 </t>
  </si>
  <si>
    <t>Operating Devices and Control Equipment</t>
  </si>
  <si>
    <t>Top-of-Car Operating Devices</t>
  </si>
  <si>
    <t xml:space="preserve">8.7.2.27.2 </t>
  </si>
  <si>
    <t>Car-Leveling or Truck-Zoning Devices</t>
  </si>
  <si>
    <t xml:space="preserve">8.7.2.27.3 </t>
  </si>
  <si>
    <t>Change in Power Supply</t>
  </si>
  <si>
    <t xml:space="preserve">8.7.2.27.5 </t>
  </si>
  <si>
    <t>Change in Type of Motion Control</t>
  </si>
  <si>
    <t xml:space="preserve">8.7.2.27.6 </t>
  </si>
  <si>
    <t xml:space="preserve">8.7.3 </t>
  </si>
  <si>
    <t>Alterations to Hydraulic Elevators</t>
  </si>
  <si>
    <t xml:space="preserve">8.7.3.1 </t>
  </si>
  <si>
    <t>8.7.3.2</t>
  </si>
  <si>
    <t xml:space="preserve">8.7.3.3 </t>
  </si>
  <si>
    <t>8.7.3.4</t>
  </si>
  <si>
    <t xml:space="preserve">8.7.3.5 </t>
  </si>
  <si>
    <t xml:space="preserve">8.7.3.6 </t>
  </si>
  <si>
    <t xml:space="preserve">8.7.3.7 </t>
  </si>
  <si>
    <t xml:space="preserve">8.7.3.8 </t>
  </si>
  <si>
    <t>Electrical Wiring, Pipes, and Ducts in Hoistways and Machine Rooms</t>
  </si>
  <si>
    <t xml:space="preserve">8.7.3.9 </t>
  </si>
  <si>
    <t>Machinery and Sheave Beams, Supports and Foundations</t>
  </si>
  <si>
    <t xml:space="preserve">8.7.3.10 </t>
  </si>
  <si>
    <t>Hoistway Entrances and Openings</t>
  </si>
  <si>
    <t xml:space="preserve">8.7.3.11 </t>
  </si>
  <si>
    <t xml:space="preserve">8.7.3.12 </t>
  </si>
  <si>
    <t xml:space="preserve">8.7.3.13 </t>
  </si>
  <si>
    <t>Car Enclosures</t>
  </si>
  <si>
    <t xml:space="preserve">8.7.3.14 </t>
  </si>
  <si>
    <t xml:space="preserve">8.7.3.15 </t>
  </si>
  <si>
    <t>Safeties</t>
  </si>
  <si>
    <t xml:space="preserve">8.7.3.16 </t>
  </si>
  <si>
    <t>Governors and Governor Ropes</t>
  </si>
  <si>
    <t xml:space="preserve">8.7.3.17 </t>
  </si>
  <si>
    <t xml:space="preserve">8.7.3.18 </t>
  </si>
  <si>
    <t xml:space="preserve">8.7.3.19 </t>
  </si>
  <si>
    <t xml:space="preserve">8.7.3.20 </t>
  </si>
  <si>
    <t xml:space="preserve">8.7.3.21 </t>
  </si>
  <si>
    <t xml:space="preserve">8.7.3.22 </t>
  </si>
  <si>
    <t xml:space="preserve">8.7.3.22.1 </t>
  </si>
  <si>
    <t xml:space="preserve">8.7.3.22.2 </t>
  </si>
  <si>
    <t xml:space="preserve">8.7.3.22.3 </t>
  </si>
  <si>
    <t xml:space="preserve">8.7.3.23 </t>
  </si>
  <si>
    <t>Hydraulic Equipment</t>
  </si>
  <si>
    <t>Removal of emergency stop switch on passenger elevators</t>
  </si>
  <si>
    <t>8.7.3.31.10</t>
  </si>
  <si>
    <t>remove all related markings / engravings &amp; provide an in-car stop switch to:</t>
  </si>
  <si>
    <t>3.26.4.2</t>
  </si>
  <si>
    <t>deceleration rate &lt;1g, anticreep must still function</t>
  </si>
  <si>
    <t>Ascending Car Overspeed and Unintended Car Movement Protection (ACO &amp; UCM)</t>
  </si>
  <si>
    <t xml:space="preserve">8.7.3.23.2 </t>
  </si>
  <si>
    <t>Plungers</t>
  </si>
  <si>
    <t>Cylinders</t>
  </si>
  <si>
    <t>8.7.3.23.4</t>
  </si>
  <si>
    <t>Increase in Working Pressure</t>
  </si>
  <si>
    <t>8.7.3.23.5</t>
  </si>
  <si>
    <t xml:space="preserve">8.7.3.23.6 </t>
  </si>
  <si>
    <t>Relocation of Hydraulic Machine (Power Unit)</t>
  </si>
  <si>
    <t>Valves, Pressure Piping, and Fittings</t>
  </si>
  <si>
    <t xml:space="preserve">8.7.3.25 </t>
  </si>
  <si>
    <t xml:space="preserve">8.7.3.25.1 </t>
  </si>
  <si>
    <t xml:space="preserve">8.7.3.25.2 </t>
  </si>
  <si>
    <t xml:space="preserve">8.7.3.26 </t>
  </si>
  <si>
    <t xml:space="preserve">8.7.3.27 </t>
  </si>
  <si>
    <t xml:space="preserve">8.7.3.28 </t>
  </si>
  <si>
    <t>Tanks</t>
  </si>
  <si>
    <t xml:space="preserve">8.7.3.30 </t>
  </si>
  <si>
    <t xml:space="preserve">8.7.3.31 </t>
  </si>
  <si>
    <t xml:space="preserve">8.7.3.31.2 </t>
  </si>
  <si>
    <t>Anti-Creep Leveling Device</t>
  </si>
  <si>
    <t xml:space="preserve">8.7.3.31.4 </t>
  </si>
  <si>
    <t xml:space="preserve">8.7.3.31.6 </t>
  </si>
  <si>
    <t xml:space="preserve">8.7.3.31.7 </t>
  </si>
  <si>
    <t>Emergency Operation and Signaling Devices</t>
  </si>
  <si>
    <t xml:space="preserve">8.7.3.31.9 </t>
  </si>
  <si>
    <t>Auxiliary Power Lowering Operation</t>
  </si>
  <si>
    <t xml:space="preserve">8.7.4 </t>
  </si>
  <si>
    <t xml:space="preserve">8.7.4.1 </t>
  </si>
  <si>
    <t>Rack and Pinion Elevators</t>
  </si>
  <si>
    <t xml:space="preserve">8.7.4.2 </t>
  </si>
  <si>
    <t>Screw-Column Elevators</t>
  </si>
  <si>
    <t xml:space="preserve">8.7.4.3 </t>
  </si>
  <si>
    <t>Hand Elevators</t>
  </si>
  <si>
    <t xml:space="preserve">8.7.4.3.1 </t>
  </si>
  <si>
    <t>Hoistway Enclosures and Machinery Space</t>
  </si>
  <si>
    <t xml:space="preserve">8.7.4.3.2 </t>
  </si>
  <si>
    <t>Car Enclosure - Securing of Enclosures</t>
  </si>
  <si>
    <t>Increase in Deadweight of Car (Car Wt+Rated Load &gt;5%)</t>
  </si>
  <si>
    <t xml:space="preserve">8.7.2.25.2(a) </t>
  </si>
  <si>
    <t xml:space="preserve">8.7.2.25.2(b) </t>
  </si>
  <si>
    <t>PEO to certify retained sheaves w/different ropes are satisfactory</t>
  </si>
  <si>
    <t>conformance to auto recall based on F.S. at time of install</t>
  </si>
  <si>
    <t xml:space="preserve">Section 8.7 </t>
  </si>
  <si>
    <t>Alterations</t>
  </si>
  <si>
    <t>8.7.2.27.4(b)</t>
  </si>
  <si>
    <t>6.1.3.3.9</t>
  </si>
  <si>
    <t>Guard at ceiling intersection</t>
  </si>
  <si>
    <t>6.1.3.3.10</t>
  </si>
  <si>
    <t>Deck Barricades</t>
  </si>
  <si>
    <t>6.1.3.4.3</t>
  </si>
  <si>
    <t>Guards</t>
  </si>
  <si>
    <t>6.1.3.12</t>
  </si>
  <si>
    <t>Power Operation of Hoistway Doors and Car Doors</t>
  </si>
  <si>
    <t>«</t>
  </si>
  <si>
    <t>n/a</t>
  </si>
  <si>
    <t>Driving Machine Components - affected component complies w/</t>
  </si>
  <si>
    <t xml:space="preserve"> - permit travel to all landings when on PH II</t>
  </si>
  <si>
    <r>
      <t xml:space="preserve">Alterations to </t>
    </r>
    <r>
      <rPr>
        <b/>
        <sz val="9"/>
        <color indexed="62"/>
        <rFont val="Arial"/>
        <family val="2"/>
      </rPr>
      <t>Electric</t>
    </r>
    <r>
      <rPr>
        <b/>
        <sz val="9"/>
        <color indexed="12"/>
        <rFont val="Arial"/>
        <family val="2"/>
      </rPr>
      <t xml:space="preserve"> Elevators</t>
    </r>
  </si>
  <si>
    <r>
      <t xml:space="preserve">Alterations to </t>
    </r>
    <r>
      <rPr>
        <b/>
        <sz val="9"/>
        <color indexed="62"/>
        <rFont val="Arial"/>
        <family val="2"/>
      </rPr>
      <t>Hydraulic</t>
    </r>
    <r>
      <rPr>
        <b/>
        <sz val="9"/>
        <color indexed="12"/>
        <rFont val="Arial"/>
        <family val="2"/>
      </rPr>
      <t xml:space="preserve"> Elevators</t>
    </r>
  </si>
  <si>
    <r>
      <t xml:space="preserve">Alterations to Elevators with </t>
    </r>
    <r>
      <rPr>
        <b/>
        <sz val="9"/>
        <color indexed="62"/>
        <rFont val="Arial"/>
        <family val="2"/>
      </rPr>
      <t>Other Types</t>
    </r>
    <r>
      <rPr>
        <b/>
        <sz val="9"/>
        <color indexed="12"/>
        <rFont val="Arial"/>
        <family val="2"/>
      </rPr>
      <t xml:space="preserve"> of Driving Machines</t>
    </r>
  </si>
  <si>
    <r>
      <t xml:space="preserve">Alterations to </t>
    </r>
    <r>
      <rPr>
        <b/>
        <sz val="9"/>
        <color indexed="62"/>
        <rFont val="Arial"/>
        <family val="2"/>
      </rPr>
      <t>Special Application</t>
    </r>
    <r>
      <rPr>
        <b/>
        <sz val="9"/>
        <color indexed="12"/>
        <rFont val="Arial"/>
        <family val="2"/>
      </rPr>
      <t xml:space="preserve"> Elevators</t>
    </r>
  </si>
  <si>
    <r>
      <t xml:space="preserve">Alterations to </t>
    </r>
    <r>
      <rPr>
        <b/>
        <sz val="9"/>
        <color indexed="62"/>
        <rFont val="Arial"/>
        <family val="2"/>
      </rPr>
      <t>Escalators</t>
    </r>
  </si>
  <si>
    <r>
      <t xml:space="preserve">Alterations to </t>
    </r>
    <r>
      <rPr>
        <b/>
        <sz val="9"/>
        <color indexed="62"/>
        <rFont val="Arial"/>
        <family val="2"/>
      </rPr>
      <t>Moving Walks</t>
    </r>
  </si>
  <si>
    <r>
      <t xml:space="preserve">Alterations to </t>
    </r>
    <r>
      <rPr>
        <b/>
        <sz val="9"/>
        <color indexed="62"/>
        <rFont val="Arial"/>
        <family val="2"/>
      </rPr>
      <t>Dumbwaiters and Material Lifts</t>
    </r>
  </si>
  <si>
    <t>mrr</t>
  </si>
  <si>
    <t xml:space="preserve">Job Reference: </t>
  </si>
  <si>
    <t>(a)</t>
  </si>
  <si>
    <t>(b)</t>
  </si>
  <si>
    <t>fastening devices for protective linings</t>
  </si>
  <si>
    <t>(c)</t>
  </si>
  <si>
    <t>(d)</t>
  </si>
  <si>
    <t>(e)</t>
  </si>
  <si>
    <t>conveyor tracks in freights</t>
  </si>
  <si>
    <t>Variance</t>
  </si>
  <si>
    <t>2.26.2.21</t>
  </si>
  <si>
    <t>In-car stop switch</t>
  </si>
  <si>
    <t>2.16.4.1</t>
  </si>
  <si>
    <t>not accessible to general public</t>
  </si>
  <si>
    <t>2.16.4.2</t>
  </si>
  <si>
    <t>2.16.4.3</t>
  </si>
  <si>
    <t>2.16.4.4</t>
  </si>
  <si>
    <t>2.16.4.5</t>
  </si>
  <si>
    <t>2.16.4.6</t>
  </si>
  <si>
    <t>2.16.4.7</t>
  </si>
  <si>
    <t>2.16.4.8</t>
  </si>
  <si>
    <t>car doors to 2.14.5 Passenger Car Doors</t>
  </si>
  <si>
    <t>car enclosure openings to 2.14.2.2 Prohibited Openings</t>
  </si>
  <si>
    <t>Fs for suspension ropes to Table 2.20.3</t>
  </si>
  <si>
    <t>2.16.4.9</t>
  </si>
  <si>
    <t>apron guard to ED CAD or extent pit permits</t>
  </si>
  <si>
    <t xml:space="preserve">8.7.2.19 </t>
  </si>
  <si>
    <t>conforms to 2.16.8 Passenger Overload in Down Direction</t>
  </si>
  <si>
    <t>2.16.5 Signs Required in Freight Elevator Cars</t>
  </si>
  <si>
    <t>2.17.3 Function and Stopping Distances of Safeties</t>
  </si>
  <si>
    <t>2.18.7 Traction between Speed Governor Rope &amp; Sheave</t>
  </si>
  <si>
    <t>verify stop sw</t>
  </si>
  <si>
    <t>2.14.2.4</t>
  </si>
  <si>
    <t>Headroom in Elevator Cars</t>
  </si>
  <si>
    <t>2.14.1.2.3</t>
  </si>
  <si>
    <t>securing of enclosure equipment</t>
  </si>
  <si>
    <t>electrical equipment &amp; wiring</t>
  </si>
  <si>
    <t>ceiling mounted hooks/tracks</t>
  </si>
  <si>
    <t xml:space="preserve">8.7.3.23.7 </t>
  </si>
  <si>
    <t>Plunger Gripper</t>
  </si>
  <si>
    <t>3.17.3</t>
  </si>
  <si>
    <t>3.1.1(b)</t>
  </si>
  <si>
    <t>strength of pit floor</t>
  </si>
  <si>
    <t>3.22.1</t>
  </si>
  <si>
    <t>no strike when buffers compressed</t>
  </si>
  <si>
    <t>8.7.2.18.1</t>
  </si>
  <si>
    <t>8.7.2.18</t>
  </si>
  <si>
    <t>New Car Safeties</t>
  </si>
  <si>
    <t>New Cwt Safeties</t>
  </si>
  <si>
    <t>Existing Car Safeties</t>
  </si>
  <si>
    <t>Existing Cwt Safeties</t>
  </si>
  <si>
    <t>8.7.2.18.3</t>
  </si>
  <si>
    <t>8.7.2.18.2</t>
  </si>
  <si>
    <t>2.17.(*)</t>
  </si>
  <si>
    <t>H/W entrances to 2.12.1.1 &amp; 2.11.2.1 or 2.11.2.2(e)</t>
  </si>
  <si>
    <t>conforms to  2.12.5 Restricted Opening of H/W or Car Door</t>
  </si>
  <si>
    <t>Car doors  or gates shall be provided at all car entrances</t>
  </si>
  <si>
    <t>retain drum m/c, travel increase &lt; 4570mm</t>
  </si>
  <si>
    <t>8.7.2.27.7</t>
  </si>
  <si>
    <t>2.11.3.2</t>
  </si>
  <si>
    <t>2.27.3.1.6(l)</t>
  </si>
  <si>
    <t xml:space="preserve"> - shall not prevent PHI</t>
  </si>
  <si>
    <t xml:space="preserve"> - door time out</t>
  </si>
  <si>
    <t xml:space="preserve"> - doors closed when not in use</t>
  </si>
  <si>
    <t>2.27.3.3.1(i)</t>
  </si>
  <si>
    <t>Governor Ropes of different material or Construction to:</t>
  </si>
  <si>
    <t>2.18.6 Design of Gov'r Rope Retarding Means for Type B Safeties</t>
  </si>
  <si>
    <t>8.7.2.25.1(b)</t>
  </si>
  <si>
    <t>2.24.2</t>
  </si>
  <si>
    <t>2.24.3</t>
  </si>
  <si>
    <t>2.24.4</t>
  </si>
  <si>
    <t>2.24.5</t>
  </si>
  <si>
    <t>2.24.6</t>
  </si>
  <si>
    <t>2.24.7</t>
  </si>
  <si>
    <t>2.24.9</t>
  </si>
  <si>
    <t>Sheaves and Drums</t>
  </si>
  <si>
    <t>Factor of Safety for Driving Machines and Sheaves</t>
  </si>
  <si>
    <t>Fasteners Transmitting Load</t>
  </si>
  <si>
    <t>Shafts Fillets and Keys</t>
  </si>
  <si>
    <t>Friction Gearing and Clutches</t>
  </si>
  <si>
    <t>Cast-Iron Worms and Worm Gears</t>
  </si>
  <si>
    <t>Indirect-Driving Machines</t>
  </si>
  <si>
    <t>Change of</t>
  </si>
  <si>
    <t>Driving Machine Sheave</t>
  </si>
  <si>
    <t>8.7.2.25.1(c)</t>
  </si>
  <si>
    <r>
      <t xml:space="preserve">Car Frames &amp; Platforms- </t>
    </r>
    <r>
      <rPr>
        <sz val="8"/>
        <rFont val="Wingdings"/>
        <charset val="2"/>
      </rPr>
      <t>«</t>
    </r>
    <r>
      <rPr>
        <sz val="8"/>
        <rFont val="Arial"/>
        <family val="2"/>
      </rPr>
      <t>apron guard to ED CAD/as pit permits</t>
    </r>
  </si>
  <si>
    <t>2.2.4 Access to Pits</t>
  </si>
  <si>
    <t>2.2.5 Illumination of Pits</t>
  </si>
  <si>
    <t>2.2.6 Stop Switches</t>
  </si>
  <si>
    <t>If decrease in rise is at lowest end then;</t>
  </si>
  <si>
    <t>Increase in Rated Speed of a winding drum m/c prohibited</t>
  </si>
  <si>
    <t>new spd &lt;.75 for type A safeties</t>
  </si>
  <si>
    <t>8.7.2.27.3</t>
  </si>
  <si>
    <t>2.16.3(*)</t>
  </si>
  <si>
    <t>Capacity and Data Plates</t>
  </si>
  <si>
    <t>8.7.2.3</t>
  </si>
  <si>
    <t>Rod Type Counterweights</t>
  </si>
  <si>
    <t>Suspension rods:</t>
  </si>
  <si>
    <t>Tie Rods:</t>
  </si>
  <si>
    <t>8.7.2.5</t>
  </si>
  <si>
    <t>new / modified equipment and wiring to:</t>
  </si>
  <si>
    <r>
      <t xml:space="preserve">see </t>
    </r>
    <r>
      <rPr>
        <u/>
        <sz val="8"/>
        <color indexed="12"/>
        <rFont val="Arial"/>
        <family val="2"/>
      </rPr>
      <t>8.7.2.17.2(b)</t>
    </r>
    <r>
      <rPr>
        <sz val="8"/>
        <rFont val="Arial"/>
        <family val="2"/>
      </rPr>
      <t xml:space="preserve"> Increase in Rated Speed</t>
    </r>
  </si>
  <si>
    <t>3.16.4</t>
  </si>
  <si>
    <t>2.16.4 except 2.16.4.3</t>
  </si>
  <si>
    <t>8.7.2.27.8</t>
  </si>
  <si>
    <t xml:space="preserve">8.7.2.27.8 </t>
  </si>
  <si>
    <t>Alteration or Addition of an Electrical Protective Device</t>
  </si>
  <si>
    <t>Electrical Protective Devices - for specified device</t>
  </si>
  <si>
    <t>if device meets 2.26.4.3.2 (PES)</t>
  </si>
  <si>
    <t>if device meets 2.26.4.3.1</t>
  </si>
  <si>
    <t xml:space="preserve">Alteration or Addition of an Electrical Protective Device </t>
  </si>
  <si>
    <r>
      <t xml:space="preserve">Hoistway Entrances and Openings - see </t>
    </r>
    <r>
      <rPr>
        <u/>
        <sz val="8"/>
        <color indexed="12"/>
        <rFont val="Arial"/>
        <family val="2"/>
      </rPr>
      <t>8.7.2.10</t>
    </r>
  </si>
  <si>
    <r>
      <t xml:space="preserve">see </t>
    </r>
    <r>
      <rPr>
        <u/>
        <sz val="8"/>
        <color indexed="12"/>
        <rFont val="Arial"/>
        <family val="2"/>
      </rPr>
      <t>8.7.2.10</t>
    </r>
  </si>
  <si>
    <r>
      <t xml:space="preserve">See </t>
    </r>
    <r>
      <rPr>
        <u/>
        <sz val="8"/>
        <color indexed="12"/>
        <rFont val="Arial"/>
        <family val="2"/>
      </rPr>
      <t>8.7.2.13</t>
    </r>
  </si>
  <si>
    <r>
      <t xml:space="preserve">See </t>
    </r>
    <r>
      <rPr>
        <u/>
        <sz val="8"/>
        <color indexed="12"/>
        <rFont val="Arial"/>
        <family val="2"/>
      </rPr>
      <t>8.7.2.14</t>
    </r>
  </si>
  <si>
    <r>
      <t xml:space="preserve">See </t>
    </r>
    <r>
      <rPr>
        <u/>
        <sz val="8"/>
        <color indexed="12"/>
        <rFont val="Arial"/>
        <family val="2"/>
      </rPr>
      <t>8.7.2.19</t>
    </r>
  </si>
  <si>
    <t>Top Car and Counterweight Clearances</t>
  </si>
  <si>
    <t xml:space="preserve">8.7.4.3.3 </t>
  </si>
  <si>
    <t>Hoistway Entrances</t>
  </si>
  <si>
    <t xml:space="preserve">8.7.4.3.4 </t>
  </si>
  <si>
    <t xml:space="preserve">8.7.4.3.5 </t>
  </si>
  <si>
    <t>Car Frame and Platform</t>
  </si>
  <si>
    <t xml:space="preserve">8.7.4.3.6 </t>
  </si>
  <si>
    <t xml:space="preserve">8.7.4.3.7 </t>
  </si>
  <si>
    <t xml:space="preserve">8.7.4.3.8 </t>
  </si>
  <si>
    <t>Guide Rails and Fastenings</t>
  </si>
  <si>
    <t xml:space="preserve">8.7.4.3.9 </t>
  </si>
  <si>
    <t>Overhead Beams and Supports</t>
  </si>
  <si>
    <t xml:space="preserve">8.7.4.3.10 </t>
  </si>
  <si>
    <t>Power Attachments</t>
  </si>
  <si>
    <t>8.7.1.5</t>
  </si>
  <si>
    <t>Design / Weld Engineer</t>
  </si>
  <si>
    <t>8.7.1.2</t>
  </si>
  <si>
    <t>Alterations not specifically covered in 8.7</t>
  </si>
  <si>
    <t>Level of safety shall not be diminished</t>
  </si>
  <si>
    <t>2.7.3.4.6</t>
  </si>
  <si>
    <t>2.7.3.4.7</t>
  </si>
  <si>
    <t>New Installation</t>
  </si>
  <si>
    <r>
      <t xml:space="preserve">Entrances and Hoistway Openings </t>
    </r>
    <r>
      <rPr>
        <sz val="7"/>
        <rFont val="Arial"/>
        <family val="2"/>
      </rPr>
      <t>(if change includes an entrance)</t>
    </r>
  </si>
  <si>
    <r>
      <t xml:space="preserve">Entrances and Emergency Doors Required </t>
    </r>
    <r>
      <rPr>
        <sz val="7"/>
        <rFont val="Arial"/>
        <family val="2"/>
      </rPr>
      <t>(if blind H/W)</t>
    </r>
  </si>
  <si>
    <t>Machinery Spaces, Machine Rooms Control Spaces and Control Rooms</t>
  </si>
  <si>
    <r>
      <t xml:space="preserve">New - </t>
    </r>
    <r>
      <rPr>
        <sz val="8"/>
        <rFont val="Arial Narrow"/>
        <family val="2"/>
      </rPr>
      <t>Machinery Spaces, Machine Rooms Control Spaces &amp; Control Rooms</t>
    </r>
  </si>
  <si>
    <r>
      <t xml:space="preserve">Altered- </t>
    </r>
    <r>
      <rPr>
        <sz val="8"/>
        <rFont val="Arial Narrow"/>
        <family val="2"/>
      </rPr>
      <t>Machinery Spaces, Machine Rooms Control Spaces &amp; Control Rooms</t>
    </r>
  </si>
  <si>
    <r>
      <t xml:space="preserve">Headroom </t>
    </r>
    <r>
      <rPr>
        <sz val="7"/>
        <rFont val="Arial"/>
        <family val="2"/>
      </rPr>
      <t>(no reduction)</t>
    </r>
  </si>
  <si>
    <t>Headroom in Machine Rooms/Spaces, Control Room/Spaces</t>
  </si>
  <si>
    <r>
      <t xml:space="preserve">Lighting </t>
    </r>
    <r>
      <rPr>
        <sz val="7"/>
        <rFont val="Arial"/>
        <family val="2"/>
      </rPr>
      <t>(no reduction)</t>
    </r>
  </si>
  <si>
    <t>2.7.9.1</t>
  </si>
  <si>
    <t>Installation of New (electrical equipment, wiring, raceways, cables, pipes, ducts)</t>
  </si>
  <si>
    <t>Alteration of Existing (electrical equipment, wiring, raceways, cables, pipes, ducts…)</t>
  </si>
  <si>
    <t>2.29.2</t>
  </si>
  <si>
    <t>Identification of Floors</t>
  </si>
  <si>
    <t>Entire installation to meet:</t>
  </si>
  <si>
    <t>General Requirements - Emergency Doors (added or altered)</t>
  </si>
  <si>
    <r>
      <t xml:space="preserve">General Requirements - Access Openings </t>
    </r>
    <r>
      <rPr>
        <sz val="7"/>
        <rFont val="Arial"/>
        <family val="2"/>
      </rPr>
      <t>(installed for cleaning)</t>
    </r>
  </si>
  <si>
    <t>Installed New components to meet:</t>
  </si>
  <si>
    <t>H/W Access Switches - if floor was previously the access location</t>
  </si>
  <si>
    <t>8.7.1.7</t>
  </si>
  <si>
    <t>Repairs and Replacements</t>
  </si>
  <si>
    <t>8.6.2</t>
  </si>
  <si>
    <t>for repairs</t>
  </si>
  <si>
    <t>8.6.3</t>
  </si>
  <si>
    <t>for replacements</t>
  </si>
  <si>
    <t>8.7.2.11.3</t>
  </si>
  <si>
    <t>requirements specified</t>
  </si>
  <si>
    <r>
      <t>Restricted Opening</t>
    </r>
    <r>
      <rPr>
        <sz val="8"/>
        <rFont val="Arial Narrow"/>
        <family val="2"/>
      </rPr>
      <t xml:space="preserve"> of H/W or Car Doors of Passenger Elevators (Restrictors) (Altered or Installed)</t>
    </r>
  </si>
  <si>
    <t>Power Operation of Hoistway Doors (Addition / Alteration to Power Open or Close)</t>
  </si>
  <si>
    <t>Door Reopening Device (Safety Edge) (Altered or Added or replaced)</t>
  </si>
  <si>
    <t>Top Emergency Exit (Altered or Added)</t>
  </si>
  <si>
    <t>verify switches operate as before (eg. FS, FEO, Access)</t>
  </si>
  <si>
    <t>2.8.2.1</t>
  </si>
  <si>
    <t xml:space="preserve">8.7.2.14.2(i) </t>
  </si>
  <si>
    <t>Installation of Car Door or Gate, Installation to meet:</t>
  </si>
  <si>
    <t>Passenger and Freight Car Doors/Gates, General Requirements</t>
  </si>
  <si>
    <t>Passenger Car Doors</t>
  </si>
  <si>
    <t>Freight Elevator Car Doors and Gates</t>
  </si>
  <si>
    <r>
      <t xml:space="preserve">Vertical Car and Counterweight Clearances and Runbys </t>
    </r>
    <r>
      <rPr>
        <sz val="7"/>
        <rFont val="Arial"/>
        <family val="2"/>
      </rPr>
      <t>(no reduction allowed)</t>
    </r>
  </si>
  <si>
    <r>
      <t xml:space="preserve">Horizontal Car and Counterweight Clearances </t>
    </r>
    <r>
      <rPr>
        <sz val="7"/>
        <rFont val="Arial"/>
        <family val="2"/>
      </rPr>
      <t>(no reduction allowed)</t>
    </r>
  </si>
  <si>
    <r>
      <t xml:space="preserve">Alteration to </t>
    </r>
    <r>
      <rPr>
        <b/>
        <sz val="8"/>
        <rFont val="Arial"/>
        <family val="2"/>
      </rPr>
      <t>Car</t>
    </r>
    <r>
      <rPr>
        <sz val="8"/>
        <rFont val="Arial"/>
        <family val="2"/>
      </rPr>
      <t xml:space="preserve"> </t>
    </r>
    <r>
      <rPr>
        <b/>
        <sz val="8"/>
        <rFont val="Arial"/>
        <family val="2"/>
      </rPr>
      <t xml:space="preserve">Enclosure </t>
    </r>
    <r>
      <rPr>
        <sz val="8"/>
        <rFont val="Arial"/>
        <family val="2"/>
      </rPr>
      <t>other than 8.7.2.14.2 - Enclosure Materials</t>
    </r>
  </si>
  <si>
    <t>Power Operated vertical doors to 2.13.3.4</t>
  </si>
  <si>
    <t>Passenger &amp; Frt Car Doors &amp; Gates, General Req'mts</t>
  </si>
  <si>
    <t>Change in Rise or Rated Speed</t>
  </si>
  <si>
    <t>Increase in Rated Speed except as per 8.7.2.17.2(c)</t>
  </si>
  <si>
    <t>Maximum Upward Movement of the Car</t>
  </si>
  <si>
    <t>Top of Car Clearances</t>
  </si>
  <si>
    <t>Top of Counterweight Clearances</t>
  </si>
  <si>
    <t>2.21.4.2</t>
  </si>
  <si>
    <t>Comp Rope Tie Down (if speed &gt; 3.5 m/s)</t>
  </si>
  <si>
    <t>Increase in Rated Speed less than 10% &amp; less than 0.20m/s</t>
  </si>
  <si>
    <t>PEO to certify existing sheaves w/different ropes are satisfactory</t>
  </si>
  <si>
    <t xml:space="preserve">Change in Number of, or Diameter of Ropes </t>
  </si>
  <si>
    <t>Protection Against Traction Loss</t>
  </si>
  <si>
    <t>Broken Suspension Member</t>
  </si>
  <si>
    <t>2.20.8.1</t>
  </si>
  <si>
    <t>2.20.8.2</t>
  </si>
  <si>
    <t>2.20.8.3</t>
  </si>
  <si>
    <t xml:space="preserve">Broken Suspension Means Detection </t>
  </si>
  <si>
    <t>Traction Loss Detection</t>
  </si>
  <si>
    <t>Minimum of 2 suspension and 2 tie rods</t>
  </si>
  <si>
    <t>Rod Type Cwt - can retain if:</t>
  </si>
  <si>
    <t>Guide Rails, Supports, and Fastenings (alteration to, or stress increase &gt;5%)</t>
  </si>
  <si>
    <t>to extent existing installation permits</t>
  </si>
  <si>
    <t>Driving Machine Installed as part of an alteration</t>
  </si>
  <si>
    <t>Change in Location of Driving Machine w/ no change in Rise</t>
  </si>
  <si>
    <t>Change in Location of Driving Machine w/ change in Rise</t>
  </si>
  <si>
    <t xml:space="preserve">specify compliance to the applicable requirements </t>
  </si>
  <si>
    <t>Addition of Elevator Equipment Guarding</t>
  </si>
  <si>
    <t>Size of  doors and openings in cage style enclosures (750x2030)</t>
  </si>
  <si>
    <t>openable/removable only with tools</t>
  </si>
  <si>
    <t>operating/work instruction for accessing equipment</t>
  </si>
  <si>
    <t>clearances in front of electrical control equipment (1000mm)</t>
  </si>
  <si>
    <t>Installation by registered contractor</t>
  </si>
  <si>
    <t>Alteration / Addition of any type of inspection operation</t>
  </si>
  <si>
    <t>2.26.3</t>
  </si>
  <si>
    <t>Contactor and Relays for Use in Critical Operating Circuits</t>
  </si>
  <si>
    <t>System to Monitor &amp; Prevent Automatic Operation w/ Faulty Door Contacts</t>
  </si>
  <si>
    <t>2.26.11</t>
  </si>
  <si>
    <t>Car Platform to Hoistway Door Sills Vertical Distance</t>
  </si>
  <si>
    <t>2.27.3.1 Phase 1 Recall Operation</t>
  </si>
  <si>
    <t>2.27.3.2 Phase 1 Recall Operation by FAID's</t>
  </si>
  <si>
    <t>2.27.3.3 Phase 2 Emergency In-Car Operation</t>
  </si>
  <si>
    <t>2.27.3.4 Interruption of Power</t>
  </si>
  <si>
    <t>2.27.3.5 Multicompartment Elevators</t>
  </si>
  <si>
    <t>2.29.</t>
  </si>
  <si>
    <t>Identification of Equipment and Floors</t>
  </si>
  <si>
    <t xml:space="preserve">Door Controller </t>
  </si>
  <si>
    <t>Electrical testing to verify functionality of rewired equipment</t>
  </si>
  <si>
    <t>8.7.2.27.4(c)</t>
  </si>
  <si>
    <t>Controller for Emergency or Standby Power</t>
  </si>
  <si>
    <t>Controller for FEO Operation</t>
  </si>
  <si>
    <t>2.12.6 Hoistway Door Unlocking Devices</t>
  </si>
  <si>
    <t>2.12.7 Hoistway Access Switches</t>
  </si>
  <si>
    <t>2.27.1 Car Emergency Signalling Devices</t>
  </si>
  <si>
    <t>2.27.3 Firefighters' Emergency Operation: Automatic Elevators</t>
  </si>
  <si>
    <r>
      <t xml:space="preserve">see </t>
    </r>
    <r>
      <rPr>
        <u/>
        <sz val="8"/>
        <color indexed="12"/>
        <rFont val="Arial"/>
        <family val="2"/>
      </rPr>
      <t>8.7.1.2</t>
    </r>
    <r>
      <rPr>
        <sz val="8"/>
        <rFont val="Arial"/>
        <family val="2"/>
      </rPr>
      <t xml:space="preserve"> safety levels shall not be diminished</t>
    </r>
  </si>
  <si>
    <t>2.26.9.3</t>
  </si>
  <si>
    <t>Addition of Elevator to a Group - all elevators to meet:</t>
  </si>
  <si>
    <t>2.27.8 Switch Keys</t>
  </si>
  <si>
    <t>engineering assessment of related items affected by weight change</t>
  </si>
  <si>
    <t>2.12.(*)</t>
  </si>
  <si>
    <t>Power Operation of Hoistway Doors  (Addition / Alteration to Power Open or Close)</t>
  </si>
  <si>
    <t>2.11.1(*)</t>
  </si>
  <si>
    <t>Alter / Install / Replace</t>
  </si>
  <si>
    <t>Alter / Replace</t>
  </si>
  <si>
    <t>Removal of Plunger Gripper</t>
  </si>
  <si>
    <t>3.19.4.7</t>
  </si>
  <si>
    <t>Overspeed Valves</t>
  </si>
  <si>
    <t>3.4.2.1</t>
  </si>
  <si>
    <t>Bottom Car Runby</t>
  </si>
  <si>
    <t xml:space="preserve">Car and Counterweight Buffers and Bumpers </t>
  </si>
  <si>
    <t xml:space="preserve">Car Buffers and Bumpers </t>
  </si>
  <si>
    <t>8.7.3.8</t>
  </si>
  <si>
    <t>Electrical Wiring, Pipes, and Ducts in H/W and M/C rooms</t>
  </si>
  <si>
    <t>3.10.</t>
  </si>
  <si>
    <t>Guarding of Exposed Auxiliary Equipment</t>
  </si>
  <si>
    <t>Install / Replace</t>
  </si>
  <si>
    <t>3.27.1</t>
  </si>
  <si>
    <t>3.27.2</t>
  </si>
  <si>
    <t>3.27.3</t>
  </si>
  <si>
    <t>3.27.4</t>
  </si>
  <si>
    <t>2.27.9</t>
  </si>
  <si>
    <t>Phase 1 Emergency Recall Operation after Device Actuation</t>
  </si>
  <si>
    <t>FEO: Automatic Elevators with Designated-Attendant Operation</t>
  </si>
  <si>
    <t>FEO: Inspection Operation</t>
  </si>
  <si>
    <t>FEO: Automatic Elevators</t>
  </si>
  <si>
    <t>FEO: Non Automatic Elevators</t>
  </si>
  <si>
    <t>FEO: Operating Procedures</t>
  </si>
  <si>
    <t>Switch Keys</t>
  </si>
  <si>
    <t>3.11.1</t>
  </si>
  <si>
    <t>Protection of Hoistway Landing Openings</t>
  </si>
  <si>
    <t>Change in Type of Operation Control - CPPB, Automatic</t>
  </si>
  <si>
    <t>2.26.9.3.1(a)</t>
  </si>
  <si>
    <t>single failure does not render In-Car Stop Switch ineffective</t>
  </si>
  <si>
    <t>Increase in Rise</t>
  </si>
  <si>
    <t>6.1.3.3.11</t>
  </si>
  <si>
    <t>6.1.3.3.12</t>
  </si>
  <si>
    <t>6.1.3.3.13</t>
  </si>
  <si>
    <t>AntiSlide Devices</t>
  </si>
  <si>
    <t>6.1.3.13</t>
  </si>
  <si>
    <t>6.1.7.4.1</t>
  </si>
  <si>
    <t>Electrical equipment</t>
  </si>
  <si>
    <t>6.1.6.9</t>
  </si>
  <si>
    <t>Signs</t>
  </si>
  <si>
    <t>CAD 3.18</t>
  </si>
  <si>
    <t>Repositioning of Escalator</t>
  </si>
  <si>
    <t>Variance to 6.1.6.9.2</t>
  </si>
  <si>
    <t xml:space="preserve">Welding </t>
  </si>
  <si>
    <t>6.2.3.10.4</t>
  </si>
  <si>
    <t>Pallet</t>
  </si>
  <si>
    <t>6.2.3.11.4</t>
  </si>
  <si>
    <t>6.2.3.11.5</t>
  </si>
  <si>
    <t>6.2.3.12</t>
  </si>
  <si>
    <t>Dumbwaiters and Material Lifts Without Automatic Transfer Devices</t>
  </si>
  <si>
    <t>Type of Alteration Work</t>
  </si>
  <si>
    <r>
      <t>«</t>
    </r>
    <r>
      <rPr>
        <sz val="8"/>
        <rFont val="Arial"/>
        <family val="2"/>
      </rPr>
      <t xml:space="preserve"> Emerg. Recall Upgrade to comply with a Fire Code Retrofit Order</t>
    </r>
  </si>
  <si>
    <t>Door Reopening Device (Safety Edge) (Altered or Added or Replaced)</t>
  </si>
  <si>
    <r>
      <rPr>
        <sz val="8"/>
        <rFont val="Arial"/>
        <family val="2"/>
      </rPr>
      <t>see applicable</t>
    </r>
    <r>
      <rPr>
        <sz val="8"/>
        <color indexed="10"/>
        <rFont val="Arial"/>
        <family val="2"/>
      </rPr>
      <t xml:space="preserve"> </t>
    </r>
    <r>
      <rPr>
        <u/>
        <sz val="8"/>
        <color indexed="12"/>
        <rFont val="Arial"/>
        <family val="2"/>
      </rPr>
      <t>8.7.6.1</t>
    </r>
    <r>
      <rPr>
        <sz val="8"/>
        <color indexed="10"/>
        <rFont val="Arial"/>
        <family val="2"/>
      </rPr>
      <t xml:space="preserve"> </t>
    </r>
    <r>
      <rPr>
        <sz val="8"/>
        <rFont val="Arial"/>
        <family val="2"/>
      </rPr>
      <t>requirements for that device</t>
    </r>
  </si>
  <si>
    <r>
      <t>«</t>
    </r>
    <r>
      <rPr>
        <sz val="8"/>
        <rFont val="Arial"/>
        <family val="2"/>
      </rPr>
      <t xml:space="preserve"> Addition of Handrail Advertising</t>
    </r>
  </si>
  <si>
    <r>
      <t xml:space="preserve"> « </t>
    </r>
    <r>
      <rPr>
        <sz val="8"/>
        <rFont val="Arial"/>
        <family val="2"/>
      </rPr>
      <t>Removal of step demarcation lights</t>
    </r>
  </si>
  <si>
    <r>
      <t xml:space="preserve"> « </t>
    </r>
    <r>
      <rPr>
        <sz val="8"/>
        <rFont val="Arial"/>
        <family val="2"/>
      </rPr>
      <t>Controller - Replacement of</t>
    </r>
  </si>
  <si>
    <r>
      <t xml:space="preserve"> « </t>
    </r>
    <r>
      <rPr>
        <sz val="8"/>
        <rFont val="Arial"/>
        <family val="2"/>
      </rPr>
      <t>Addition of Soft start</t>
    </r>
  </si>
  <si>
    <r>
      <rPr>
        <sz val="8"/>
        <rFont val="Arial"/>
        <family val="2"/>
      </rPr>
      <t>see applicable</t>
    </r>
    <r>
      <rPr>
        <sz val="8"/>
        <color indexed="10"/>
        <rFont val="Arial"/>
        <family val="2"/>
      </rPr>
      <t xml:space="preserve"> </t>
    </r>
    <r>
      <rPr>
        <u/>
        <sz val="8"/>
        <color indexed="12"/>
        <rFont val="Arial"/>
        <family val="2"/>
      </rPr>
      <t>8.7.6.2</t>
    </r>
    <r>
      <rPr>
        <sz val="8"/>
        <color indexed="10"/>
        <rFont val="Arial"/>
        <family val="2"/>
      </rPr>
      <t xml:space="preserve"> </t>
    </r>
    <r>
      <rPr>
        <sz val="8"/>
        <rFont val="Arial"/>
        <family val="2"/>
      </rPr>
      <t>requirements for that device</t>
    </r>
  </si>
  <si>
    <r>
      <rPr>
        <sz val="8"/>
        <rFont val="Arial"/>
        <family val="2"/>
      </rPr>
      <t xml:space="preserve">see </t>
    </r>
    <r>
      <rPr>
        <u/>
        <sz val="8"/>
        <color indexed="12"/>
        <rFont val="Arial"/>
        <family val="2"/>
      </rPr>
      <t>8.7.6.2</t>
    </r>
  </si>
  <si>
    <t>7.4. to 7.6</t>
  </si>
  <si>
    <r>
      <t xml:space="preserve">« </t>
    </r>
    <r>
      <rPr>
        <sz val="8"/>
        <rFont val="Arial"/>
        <family val="2"/>
      </rPr>
      <t>Alteration to a Type 'A' Freight Platform Lift</t>
    </r>
  </si>
  <si>
    <r>
      <t xml:space="preserve">as applicable to Material Lifts Type 'B' </t>
    </r>
    <r>
      <rPr>
        <sz val="6"/>
        <rFont val="Wingdings"/>
        <charset val="2"/>
      </rPr>
      <t></t>
    </r>
  </si>
  <si>
    <r>
      <t></t>
    </r>
    <r>
      <rPr>
        <sz val="8"/>
        <rFont val="Arial"/>
        <family val="2"/>
      </rPr>
      <t xml:space="preserve"> excluding requirements related to in-car operating devices &amp; Riders</t>
    </r>
  </si>
  <si>
    <r>
      <t xml:space="preserve">« </t>
    </r>
    <r>
      <rPr>
        <sz val="8"/>
        <rFont val="Arial"/>
        <family val="2"/>
      </rPr>
      <t>Alteration to a Type 'B' Freight Platform Lift</t>
    </r>
  </si>
  <si>
    <t>2.27.3 FEO: Automatic Elevators</t>
  </si>
  <si>
    <t>2.27.4 FEO: Non-Automatic Elevators</t>
  </si>
  <si>
    <t>2.27.5 FEO: Automatic Elevators w/Attendant</t>
  </si>
  <si>
    <t>2.27.6 FEO: Inspection Operation</t>
  </si>
  <si>
    <t>2.27.7 FEO: Operating Procedures</t>
  </si>
  <si>
    <t>FEO: Non-Automatic Elevators</t>
  </si>
  <si>
    <t>FEO: Automatic Elevators w/Attendant</t>
  </si>
  <si>
    <t>3.27.1 PHI Emergency Recall Operation After Device Actuation</t>
  </si>
  <si>
    <t>(a) low oil protection</t>
  </si>
  <si>
    <t>(b) plunger follower guide protection</t>
  </si>
  <si>
    <t>(c) auxiliary power lowering</t>
  </si>
  <si>
    <t>(d) oil tank temperature shutdown</t>
  </si>
  <si>
    <t>2.27 Emergency Operation &amp; Signaling Devices</t>
  </si>
  <si>
    <t xml:space="preserve">8.7.3.31.1 </t>
  </si>
  <si>
    <t>2.16.8(*)</t>
  </si>
  <si>
    <t>2.27.4 FEO: Non Automatic Elevators</t>
  </si>
  <si>
    <t>2.27.5 FEO: Automatic Elevators with Designated-Attendant Operation</t>
  </si>
  <si>
    <t>OESC</t>
  </si>
  <si>
    <t>OESC, CSA C22.1 &amp; B44.1 certified</t>
  </si>
  <si>
    <t>OESC, CSA C22.1 as required</t>
  </si>
  <si>
    <t>see</t>
  </si>
  <si>
    <t>8.6.3.6</t>
  </si>
  <si>
    <t>8.6.3.8</t>
  </si>
  <si>
    <t>see 8.6.3.9</t>
  </si>
  <si>
    <t>see 8.6.3.10.1</t>
  </si>
  <si>
    <t>see 8.6.3.10.2</t>
  </si>
  <si>
    <t>see 8.6.3.10.4</t>
  </si>
  <si>
    <t>see 8.6.3.10.5</t>
  </si>
  <si>
    <t>see 8.6.3.11</t>
  </si>
  <si>
    <t>levelling accuracy to 13mm (0.5 in.)</t>
  </si>
  <si>
    <t>If FEO NOT previously present or required by OBC;</t>
  </si>
  <si>
    <r>
      <t>see</t>
    </r>
    <r>
      <rPr>
        <sz val="8"/>
        <color indexed="12"/>
        <rFont val="Arial"/>
        <family val="2"/>
      </rPr>
      <t xml:space="preserve"> </t>
    </r>
    <r>
      <rPr>
        <u/>
        <sz val="8"/>
        <color indexed="12"/>
        <rFont val="Arial"/>
        <family val="2"/>
      </rPr>
      <t>8.7.6.1</t>
    </r>
  </si>
  <si>
    <t>Sheet Tab</t>
  </si>
  <si>
    <t>(f )</t>
  </si>
  <si>
    <t xml:space="preserve">      or clearance required at time of original control installation</t>
  </si>
  <si>
    <t>access in front of / space to operate main disconnect (1000mm),</t>
  </si>
  <si>
    <t>(f)</t>
  </si>
  <si>
    <t>(g)</t>
  </si>
  <si>
    <t xml:space="preserve">      or (750mm) if permitted at time of original installation</t>
  </si>
  <si>
    <t>(h)</t>
  </si>
  <si>
    <t>(i)</t>
  </si>
  <si>
    <t>designed to be handled by one person</t>
  </si>
  <si>
    <t>8.7.2.8</t>
  </si>
  <si>
    <t>FEO operation to 8.7.2.28 or code at time of installation or alteration</t>
  </si>
  <si>
    <t>8.7.3.24 (a)</t>
  </si>
  <si>
    <t xml:space="preserve">8.7.3.24 (b) </t>
  </si>
  <si>
    <t>8.7.6.1.2 (a)</t>
  </si>
  <si>
    <t>8.7.6.1.2 (b)</t>
  </si>
  <si>
    <t xml:space="preserve">Controller </t>
  </si>
  <si>
    <t>Alteration - Hydraulic to Electric Elevator</t>
  </si>
  <si>
    <t>Where a hydraulic elevator operated in an existing hoistway and a new electric elevator will be installed in its place, the following conditions will apply:</t>
  </si>
  <si>
    <t>Electric Elevators, except:</t>
  </si>
  <si>
    <t>- pit depth</t>
  </si>
  <si>
    <t>- no pit drain</t>
  </si>
  <si>
    <r>
      <rPr>
        <b/>
        <sz val="8"/>
        <color indexed="10"/>
        <rFont val="Arial"/>
        <family val="2"/>
      </rPr>
      <t>Existing building conditions</t>
    </r>
    <r>
      <rPr>
        <sz val="8"/>
        <color indexed="10"/>
        <rFont val="Arial"/>
        <family val="2"/>
      </rPr>
      <t xml:space="preserve"> not in full conformance with current requirements may be retained. Identify each deviation in the submission (box 4000)  ie.</t>
    </r>
  </si>
  <si>
    <t>A New Installation Number will be issued</t>
  </si>
  <si>
    <t>- collapsible / telescopic / folding design utilized</t>
  </si>
  <si>
    <t>Apron plate length per 2.15.9 or</t>
  </si>
  <si>
    <t>CAD 3.9.2</t>
  </si>
  <si>
    <t>7.4.14*</t>
  </si>
  <si>
    <t>Hoistway Door Locking Devices</t>
  </si>
  <si>
    <r>
      <rPr>
        <sz val="8"/>
        <color indexed="10"/>
        <rFont val="Calibri"/>
        <family val="2"/>
      </rPr>
      <t>CAD</t>
    </r>
    <r>
      <rPr>
        <sz val="8"/>
        <color indexed="10"/>
        <rFont val="Arial"/>
        <family val="2"/>
      </rPr>
      <t xml:space="preserve"> 3.9.2</t>
    </r>
  </si>
  <si>
    <t>Lock and Contact upgrade to Interlock</t>
  </si>
  <si>
    <t>CAD 3.20</t>
  </si>
  <si>
    <t>Fire Code Retrofits</t>
  </si>
  <si>
    <r>
      <t>«</t>
    </r>
    <r>
      <rPr>
        <sz val="8"/>
        <rFont val="Arial"/>
        <family val="2"/>
      </rPr>
      <t xml:space="preserve"> Addition of Destination Dispatch</t>
    </r>
  </si>
  <si>
    <t>Date of Alteration</t>
  </si>
  <si>
    <t>Wt of complete car (kg)</t>
  </si>
  <si>
    <t>Rated Load (kg)</t>
  </si>
  <si>
    <t>Speed (m/s)</t>
  </si>
  <si>
    <t>Type of suspension</t>
  </si>
  <si>
    <t>No. of suspemsion members</t>
  </si>
  <si>
    <t>Req'd strength per member (kN)</t>
  </si>
  <si>
    <t>Rail lubrication instructions are…</t>
  </si>
  <si>
    <t>SAMPLE: Original Cross Head Data Plate</t>
  </si>
  <si>
    <t>Dia. or Width/Thickness of members (mm)</t>
  </si>
  <si>
    <t>Percent Counterweight overbalance range</t>
  </si>
  <si>
    <t>Max. cwt overbalance %</t>
  </si>
  <si>
    <t>Min. cwt overbalance %</t>
  </si>
  <si>
    <t>2.16.3.2.2(c)</t>
  </si>
  <si>
    <t>+</t>
  </si>
  <si>
    <t>Weight change to CAR (kg)</t>
  </si>
  <si>
    <t>Weight change to CWT (kg)</t>
  </si>
  <si>
    <t>New Final Weight of complete CAR (kg)</t>
  </si>
  <si>
    <t>New Final Weight of complete CWT (kg)</t>
  </si>
  <si>
    <t>New CWT% overbalance</t>
  </si>
  <si>
    <t>Contactor Name</t>
  </si>
  <si>
    <t>SAMPLE: Alteration Wt. change Aux Tag</t>
  </si>
  <si>
    <t>weight of counterweight is (kg)</t>
  </si>
  <si>
    <t>Example: assumed CWT overbalance</t>
  </si>
  <si>
    <t>overbalance wt (kg)</t>
  </si>
  <si>
    <t>Sample: % CWT Overbalance Data Plate 2.24.2.3.5</t>
  </si>
  <si>
    <t>Code Data Plate</t>
  </si>
  <si>
    <t>8.6.1.5</t>
  </si>
  <si>
    <t>code data plate</t>
  </si>
  <si>
    <t xml:space="preserve">code in effect at installation </t>
  </si>
  <si>
    <t>8.7.1.8</t>
  </si>
  <si>
    <t>applicable alteration scopes</t>
  </si>
  <si>
    <t>8.7.1.9</t>
  </si>
  <si>
    <t>Alterations Involving SIL Rated Device(s)</t>
  </si>
  <si>
    <t>identify scope and impact of proposed SIL alteration</t>
  </si>
  <si>
    <t>8.7.1.10</t>
  </si>
  <si>
    <t>Executable Software Verification and Witness Test</t>
  </si>
  <si>
    <t>(a) working areas in the pit</t>
  </si>
  <si>
    <t>(b) hoistway access switches</t>
  </si>
  <si>
    <t>(c) power operation of h/w and car doors</t>
  </si>
  <si>
    <t>(d) protection against traction loss</t>
  </si>
  <si>
    <t>(e) broken member suspension</t>
  </si>
  <si>
    <t>(g) normal terminal stopping means</t>
  </si>
  <si>
    <t>(h) emergency terminal stopping means</t>
  </si>
  <si>
    <t>(i) operating devices and control equipment</t>
  </si>
  <si>
    <t>(j) emergency communication</t>
  </si>
  <si>
    <t>(k) emergency or standby power</t>
  </si>
  <si>
    <t>(l) FEO: automatic elevators (2.27.3 though 2.27.6)</t>
  </si>
  <si>
    <t>(m) occupant evacuation operation</t>
  </si>
  <si>
    <t>B44-2019</t>
  </si>
  <si>
    <r>
      <t xml:space="preserve">For inspection and test requirements, see </t>
    </r>
    <r>
      <rPr>
        <b/>
        <sz val="8"/>
        <color rgb="FF0000FF"/>
        <rFont val="Arial"/>
        <family val="2"/>
      </rPr>
      <t>8.10.2.3.2(x)</t>
    </r>
  </si>
  <si>
    <t>8.7.2.1.2</t>
  </si>
  <si>
    <t>Alteration to Pits</t>
  </si>
  <si>
    <t>8.7.2.2.2</t>
  </si>
  <si>
    <t>Addition of surface-mounted sump pump</t>
  </si>
  <si>
    <t>2.4.1</t>
  </si>
  <si>
    <t>bottom clearances maintained</t>
  </si>
  <si>
    <t>not restrict pit access</t>
  </si>
  <si>
    <t>2.2.2.4</t>
  </si>
  <si>
    <t>2.2.2.5</t>
  </si>
  <si>
    <r>
      <t xml:space="preserve">For inspection and test requirements, see </t>
    </r>
    <r>
      <rPr>
        <b/>
        <sz val="8"/>
        <color rgb="FF0000FF"/>
        <rFont val="Arial"/>
        <family val="2"/>
      </rPr>
      <t>8.10.2.3.2(cc)</t>
    </r>
  </si>
  <si>
    <t>2.14.5.7</t>
  </si>
  <si>
    <t>Restricted Opening of Car Doors (Interlock or Restrictor)</t>
  </si>
  <si>
    <r>
      <t xml:space="preserve">For inspection and test requirements, see </t>
    </r>
    <r>
      <rPr>
        <b/>
        <sz val="8"/>
        <color rgb="FF0000FF"/>
        <rFont val="Arial"/>
        <family val="2"/>
      </rPr>
      <t>8.10.2.3.2(o)</t>
    </r>
  </si>
  <si>
    <r>
      <t xml:space="preserve">Marking of Entrance Assemblies (Alteration to an Entrance </t>
    </r>
    <r>
      <rPr>
        <sz val="8"/>
        <color rgb="FFFF0000"/>
        <rFont val="Arial"/>
        <family val="2"/>
      </rPr>
      <t xml:space="preserve">or </t>
    </r>
    <r>
      <rPr>
        <sz val="8"/>
        <rFont val="Arial"/>
        <family val="2"/>
      </rPr>
      <t>Door Panel)</t>
    </r>
  </si>
  <si>
    <t>labeled per NBCC requirements</t>
  </si>
  <si>
    <t>2.24.8.3</t>
  </si>
  <si>
    <t>Driving-Machine Brake</t>
  </si>
  <si>
    <r>
      <t xml:space="preserve">For inspection and test requirements, see </t>
    </r>
    <r>
      <rPr>
        <b/>
        <sz val="8"/>
        <color rgb="FF0000FF"/>
        <rFont val="Arial"/>
        <family val="2"/>
      </rPr>
      <t>8.10.2.3.2(dd)</t>
    </r>
  </si>
  <si>
    <t>Braking System and Driving-Machine Brake</t>
  </si>
  <si>
    <t>Installed New or Modified components and wiring to meet:</t>
  </si>
  <si>
    <t>Listed/Certified and Labeled/Marked B44.1/A17.5 if New</t>
  </si>
  <si>
    <r>
      <t xml:space="preserve">For inspection and test requirements, see </t>
    </r>
    <r>
      <rPr>
        <b/>
        <sz val="8"/>
        <color rgb="FF0000FF"/>
        <rFont val="Arial"/>
        <family val="2"/>
      </rPr>
      <t>8.10.2.3.2(a)</t>
    </r>
  </si>
  <si>
    <r>
      <t xml:space="preserve">For inspection and test requirements, see </t>
    </r>
    <r>
      <rPr>
        <b/>
        <sz val="8"/>
        <color rgb="FF0000FF"/>
        <rFont val="Arial"/>
        <family val="2"/>
      </rPr>
      <t>8.10.2.3.2(ee)</t>
    </r>
  </si>
  <si>
    <r>
      <t xml:space="preserve">For inspection and test requirements, see </t>
    </r>
    <r>
      <rPr>
        <b/>
        <sz val="8"/>
        <color rgb="FF0000FF"/>
        <rFont val="Arial"/>
        <family val="2"/>
      </rPr>
      <t>8.10.2.3.2(ff)</t>
    </r>
  </si>
  <si>
    <t>2.14.*</t>
  </si>
  <si>
    <t>picture frames display boards, plaques</t>
  </si>
  <si>
    <t>protrusion  &lt;38mm</t>
  </si>
  <si>
    <t>if max size to accommodate &lt;=  A3 paper (11"x17")</t>
  </si>
  <si>
    <t>mrr (not Minor B)</t>
  </si>
  <si>
    <r>
      <t>«</t>
    </r>
    <r>
      <rPr>
        <sz val="8"/>
        <color rgb="FFFF0000"/>
        <rFont val="Arial"/>
        <family val="2"/>
      </rPr>
      <t xml:space="preserve"> touchless or handsfree call activation</t>
    </r>
  </si>
  <si>
    <t>Electrical Equipment, Wiring</t>
  </si>
  <si>
    <t>Disabled during FEO operation (per risk assessment)</t>
  </si>
  <si>
    <t>2.4.7 Top-of-Car Clearances</t>
  </si>
  <si>
    <t>if dimensions impact overhead clearances;</t>
  </si>
  <si>
    <r>
      <t>«</t>
    </r>
    <r>
      <rPr>
        <sz val="8"/>
        <color rgb="FFFF0000"/>
        <rFont val="Arial"/>
        <family val="2"/>
      </rPr>
      <t xml:space="preserve"> Partitions in Elevators for High Risk Occupants</t>
    </r>
  </si>
  <si>
    <t>Identification of need</t>
  </si>
  <si>
    <t>Identification of recall level during FEO</t>
  </si>
  <si>
    <t>Safe egress of occupants during FEO</t>
  </si>
  <si>
    <t>2.14.5*</t>
  </si>
  <si>
    <t>2.14.2.1.2</t>
  </si>
  <si>
    <t>2.14.2.1.3</t>
  </si>
  <si>
    <t>2.14.2.1.4</t>
  </si>
  <si>
    <t xml:space="preserve">flame and smoke levels </t>
  </si>
  <si>
    <t>padded protective linings</t>
  </si>
  <si>
    <t>List of items excluded from 2.14.2.1 compliance</t>
  </si>
  <si>
    <r>
      <rPr>
        <sz val="7"/>
        <rFont val="Calibri"/>
        <family val="2"/>
      </rPr>
      <t xml:space="preserve"> </t>
    </r>
    <r>
      <rPr>
        <sz val="8"/>
        <rFont val="Arial"/>
        <family val="2"/>
      </rPr>
      <t>8.7.2.10</t>
    </r>
    <r>
      <rPr>
        <sz val="8"/>
        <rFont val="Wingdings"/>
        <charset val="2"/>
      </rPr>
      <t>«</t>
    </r>
    <r>
      <rPr>
        <sz val="8"/>
        <rFont val="Arial"/>
        <family val="2"/>
      </rPr>
      <t>2</t>
    </r>
  </si>
  <si>
    <t>ventilation</t>
  </si>
  <si>
    <t xml:space="preserve">Data sheets to reflect conformance to flame and smoke levels </t>
  </si>
  <si>
    <r>
      <t>«</t>
    </r>
    <r>
      <rPr>
        <sz val="8"/>
        <color rgb="FFFF0000"/>
        <rFont val="Arial"/>
        <family val="2"/>
      </rPr>
      <t xml:space="preserve"> Installation of Vinyl Graphics - Car Interiors</t>
    </r>
  </si>
  <si>
    <t xml:space="preserve"> 8.7.2.14.5</t>
  </si>
  <si>
    <t>Addition of Car Top Railing</t>
  </si>
  <si>
    <t>8.7.2.14.5.1</t>
  </si>
  <si>
    <t>8.7.2.14.5.2</t>
  </si>
  <si>
    <t>2.14.1.7</t>
  </si>
  <si>
    <t>Installation of a Standard Railing</t>
  </si>
  <si>
    <t>Railing and Equipment on Car Enclosure Top</t>
  </si>
  <si>
    <t>Stowable, Foldable, Collapsible</t>
  </si>
  <si>
    <t>(a) when stowed operation in any mode except inspection</t>
  </si>
  <si>
    <t>(c) no operation if between stowed and extended</t>
  </si>
  <si>
    <t>(d) positively opening switch when leaving stowed position</t>
  </si>
  <si>
    <t>(e) positively opening switch when leaving extended position</t>
  </si>
  <si>
    <t>(f) single failure protection</t>
  </si>
  <si>
    <t>(g) means to prevent upward movement beyond allowed point</t>
  </si>
  <si>
    <t>(h) when extended railing meets 2.01.2</t>
  </si>
  <si>
    <t>(i) force to retract not to exceed 220N (50 lbf)</t>
  </si>
  <si>
    <r>
      <t xml:space="preserve">For inspection and test requirements, see </t>
    </r>
    <r>
      <rPr>
        <b/>
        <sz val="8"/>
        <color rgb="FF0000FF"/>
        <rFont val="Arial"/>
        <family val="2"/>
      </rPr>
      <t>8.10.2.3.2(rr)</t>
    </r>
  </si>
  <si>
    <r>
      <t>«</t>
    </r>
    <r>
      <rPr>
        <sz val="8"/>
        <rFont val="Arial"/>
        <family val="2"/>
      </rPr>
      <t xml:space="preserve"> Installation of other equipment</t>
    </r>
  </si>
  <si>
    <r>
      <t xml:space="preserve">For inspection and test requirements, see </t>
    </r>
    <r>
      <rPr>
        <b/>
        <sz val="8"/>
        <color rgb="FF0000FF"/>
        <rFont val="Arial"/>
        <family val="2"/>
      </rPr>
      <t>8.10.2.3.2(qq)</t>
    </r>
  </si>
  <si>
    <t>2.16.3.2.2</t>
  </si>
  <si>
    <t>Data Plates shall indicate</t>
  </si>
  <si>
    <t>(a) weight of complete car</t>
  </si>
  <si>
    <t>(b) rated load and rated speed</t>
  </si>
  <si>
    <t>(c) suspension means data of 2.20.2.1</t>
  </si>
  <si>
    <t>(d) manufacturer name or trademark and YEAR of manufacture</t>
  </si>
  <si>
    <t xml:space="preserve">(e) rail lube instructions </t>
  </si>
  <si>
    <t>(f) percent overbalance range (Min - Max) 2.24.2.3.5</t>
  </si>
  <si>
    <t>(a) cars weighed prior to alteration</t>
  </si>
  <si>
    <t>(b) In/Out weights recorded or cars weighed after alteration</t>
  </si>
  <si>
    <t>(d) Auxiliary data tag</t>
  </si>
  <si>
    <t>(1) date of alteration</t>
  </si>
  <si>
    <t>(2) weight added or removed from car</t>
  </si>
  <si>
    <t>(3) weight added or removed from cwt</t>
  </si>
  <si>
    <t>(4) name of alteration contractor</t>
  </si>
  <si>
    <t>(6) new percent counterweight overbalance value</t>
  </si>
  <si>
    <t>(e) testing prior to operation to ensure security of interior finishes</t>
  </si>
  <si>
    <r>
      <t>«</t>
    </r>
    <r>
      <rPr>
        <b/>
        <sz val="8"/>
        <rFont val="Arial"/>
        <family val="2"/>
      </rPr>
      <t xml:space="preserve"> Cumulative Decrease</t>
    </r>
    <r>
      <rPr>
        <sz val="8"/>
        <rFont val="Arial"/>
        <family val="2"/>
      </rPr>
      <t xml:space="preserve"> Deadweight &lt;5% </t>
    </r>
  </si>
  <si>
    <r>
      <t>«</t>
    </r>
    <r>
      <rPr>
        <sz val="8"/>
        <rFont val="Arial"/>
        <family val="2"/>
      </rPr>
      <t xml:space="preserve"> </t>
    </r>
    <r>
      <rPr>
        <b/>
        <sz val="8"/>
        <rFont val="Arial"/>
        <family val="2"/>
      </rPr>
      <t>Cumulative Increase</t>
    </r>
    <r>
      <rPr>
        <sz val="8"/>
        <rFont val="Arial"/>
        <family val="2"/>
      </rPr>
      <t xml:space="preserve"> Deadweight of Car (Less than 115 kg and Less than 5%)</t>
    </r>
  </si>
  <si>
    <r>
      <t xml:space="preserve">(5) </t>
    </r>
    <r>
      <rPr>
        <sz val="8"/>
        <color rgb="FFFF0000"/>
        <rFont val="Arial"/>
        <family val="2"/>
      </rPr>
      <t>new final car weight</t>
    </r>
    <r>
      <rPr>
        <sz val="8"/>
        <rFont val="Arial"/>
        <family val="2"/>
      </rPr>
      <t xml:space="preserve"> following the alteration</t>
    </r>
  </si>
  <si>
    <r>
      <rPr>
        <b/>
        <sz val="8"/>
        <rFont val="Arial"/>
        <family val="2"/>
      </rPr>
      <t>Cumulative Increase or Decrease</t>
    </r>
    <r>
      <rPr>
        <sz val="8"/>
        <rFont val="Arial"/>
        <family val="2"/>
      </rPr>
      <t xml:space="preserve"> in Deadweight of Car (Car Wt+Rated Load&gt; 5%)</t>
    </r>
  </si>
  <si>
    <r>
      <t>«</t>
    </r>
    <r>
      <rPr>
        <sz val="8"/>
        <rFont val="Arial"/>
        <family val="2"/>
      </rPr>
      <t xml:space="preserve"> </t>
    </r>
    <r>
      <rPr>
        <b/>
        <sz val="8"/>
        <rFont val="Arial"/>
        <family val="2"/>
      </rPr>
      <t>Cumulative Increase</t>
    </r>
    <r>
      <rPr>
        <sz val="8"/>
        <rFont val="Arial"/>
        <family val="2"/>
      </rPr>
      <t xml:space="preserve"> Deadweight of Car (&gt;115 kg to 5%)</t>
    </r>
  </si>
  <si>
    <t xml:space="preserve">Car Frames &amp; Platforms </t>
  </si>
  <si>
    <r>
      <t xml:space="preserve">Platform Guards/Apron- </t>
    </r>
    <r>
      <rPr>
        <sz val="8"/>
        <rFont val="Wingdings"/>
        <charset val="2"/>
      </rPr>
      <t>«</t>
    </r>
    <r>
      <rPr>
        <sz val="8"/>
        <rFont val="Arial"/>
        <family val="2"/>
      </rPr>
      <t>apron to ED CAD/as pit depth permits</t>
    </r>
  </si>
  <si>
    <r>
      <t xml:space="preserve">For inspection and test requirements, see </t>
    </r>
    <r>
      <rPr>
        <b/>
        <sz val="8"/>
        <color rgb="FF0000FF"/>
        <rFont val="Arial"/>
        <family val="2"/>
      </rPr>
      <t>8.10.2.3.2(d)</t>
    </r>
  </si>
  <si>
    <t xml:space="preserve">car top guard rail </t>
  </si>
  <si>
    <t>2.20.(*)</t>
  </si>
  <si>
    <t>(a) if traction-loss detection altered or added, then per 2.20.8.1</t>
  </si>
  <si>
    <t>(b) if broken member detection altered or added, then per 2.20.8.2</t>
  </si>
  <si>
    <t>(c) if strength detection altered or added, then per 2.20.8.4</t>
  </si>
  <si>
    <r>
      <t xml:space="preserve">For inspection and test requirements, see </t>
    </r>
    <r>
      <rPr>
        <b/>
        <sz val="8"/>
        <color rgb="FF0000FF"/>
        <rFont val="Arial"/>
        <family val="2"/>
      </rPr>
      <t>8.10.2.3.2(q)</t>
    </r>
  </si>
  <si>
    <t>2.16.1.3</t>
  </si>
  <si>
    <t>if changing freight loading class of a passenger elevator</t>
  </si>
  <si>
    <r>
      <t xml:space="preserve">For inspection and test requirements, see </t>
    </r>
    <r>
      <rPr>
        <b/>
        <sz val="8"/>
        <color rgb="FF0000FF"/>
        <rFont val="Arial"/>
        <family val="2"/>
      </rPr>
      <t>8.10.2.3.2(p)</t>
    </r>
  </si>
  <si>
    <r>
      <t xml:space="preserve">For inspection and test requirements, see </t>
    </r>
    <r>
      <rPr>
        <b/>
        <sz val="8"/>
        <color rgb="FF0000FF"/>
        <rFont val="Arial"/>
        <family val="2"/>
      </rPr>
      <t>8.10.2.3.2(g)</t>
    </r>
  </si>
  <si>
    <r>
      <t xml:space="preserve">For inspection and test requirements, see </t>
    </r>
    <r>
      <rPr>
        <b/>
        <sz val="8"/>
        <color rgb="FF0000FF"/>
        <rFont val="Arial"/>
        <family val="2"/>
      </rPr>
      <t>8.10.2.3.2(n)</t>
    </r>
  </si>
  <si>
    <t>2.21.4 Compensation Means</t>
  </si>
  <si>
    <t>If increase in rise creates single blind hoistway</t>
  </si>
  <si>
    <t>2.11.1.2 Emergency Doors in Blind Hoistways</t>
  </si>
  <si>
    <t>2.11.1.3 Telephone as Alternative to Emergency Doors</t>
  </si>
  <si>
    <t>2.23.(*)</t>
  </si>
  <si>
    <t>`</t>
  </si>
  <si>
    <r>
      <t xml:space="preserve">For inspection and test requirements, see </t>
    </r>
    <r>
      <rPr>
        <b/>
        <sz val="8"/>
        <color rgb="FF0000FF"/>
        <rFont val="Arial"/>
        <family val="2"/>
      </rPr>
      <t>8.10.2.3.2(e)</t>
    </r>
  </si>
  <si>
    <r>
      <t xml:space="preserve">For inspection and test requirements, see </t>
    </r>
    <r>
      <rPr>
        <b/>
        <sz val="8"/>
        <color rgb="FF0000FF"/>
        <rFont val="Arial"/>
        <family val="2"/>
      </rPr>
      <t>8.10.2.3.2(f)</t>
    </r>
  </si>
  <si>
    <r>
      <t xml:space="preserve">For inspection and test requirements, see </t>
    </r>
    <r>
      <rPr>
        <b/>
        <sz val="8"/>
        <color rgb="FF0000FF"/>
        <rFont val="Arial"/>
        <family val="2"/>
      </rPr>
      <t>8.10.2.3.2(gg)</t>
    </r>
  </si>
  <si>
    <t>8.6.3.2</t>
  </si>
  <si>
    <t>see
 8.6.3.2</t>
  </si>
  <si>
    <t>Suspension Means and Their Connections</t>
  </si>
  <si>
    <t>Change in Material / Grade of Suspension Means</t>
  </si>
  <si>
    <t>Addition of Suspension Member Equalizers</t>
  </si>
  <si>
    <t>Suspension Member Equalizers</t>
  </si>
  <si>
    <t xml:space="preserve">Change in Number of, or Diameter of Suspension Member </t>
  </si>
  <si>
    <t>Addition of Auxiliary Suspension Member Fastening Devices</t>
  </si>
  <si>
    <t>Suspension Member Residual-Strength Detection</t>
  </si>
  <si>
    <t xml:space="preserve">8.7.2.21.4  </t>
  </si>
  <si>
    <t>Suspension Means Monitoring and Protection</t>
  </si>
  <si>
    <t>8.7.2.21.4(a)</t>
  </si>
  <si>
    <t>8.7.2.21.4(b)</t>
  </si>
  <si>
    <t>8.7.2.21.4(c)</t>
  </si>
  <si>
    <r>
      <t xml:space="preserve">For inspection and test requirements, see </t>
    </r>
    <r>
      <rPr>
        <b/>
        <sz val="8"/>
        <color rgb="FF0000FF"/>
        <rFont val="Arial"/>
        <family val="2"/>
      </rPr>
      <t>8.10.2.3.2(ii)</t>
    </r>
  </si>
  <si>
    <r>
      <t xml:space="preserve">For inspection and test requirements, see </t>
    </r>
    <r>
      <rPr>
        <b/>
        <sz val="8"/>
        <color rgb="FF0000FF"/>
        <rFont val="Arial"/>
        <family val="2"/>
      </rPr>
      <t>8.10.2.3.2(c)</t>
    </r>
  </si>
  <si>
    <r>
      <t xml:space="preserve">For inspection and test requirements, see </t>
    </r>
    <r>
      <rPr>
        <b/>
        <sz val="8"/>
        <color rgb="FF0000FF"/>
        <rFont val="Arial"/>
        <family val="2"/>
      </rPr>
      <t>8.10.2.3.2(w)</t>
    </r>
  </si>
  <si>
    <r>
      <t xml:space="preserve">For inspection and test requirements, see </t>
    </r>
    <r>
      <rPr>
        <b/>
        <sz val="8"/>
        <color rgb="FF0000FF"/>
        <rFont val="Arial"/>
        <family val="2"/>
      </rPr>
      <t>8.10.2.3.2(b)</t>
    </r>
  </si>
  <si>
    <r>
      <t xml:space="preserve">For inspection and test requirements, see </t>
    </r>
    <r>
      <rPr>
        <b/>
        <sz val="8"/>
        <color rgb="FF0000FF"/>
        <rFont val="Arial"/>
        <family val="2"/>
      </rPr>
      <t>8.10.2.3.2(r)</t>
    </r>
  </si>
  <si>
    <t>If driving-machine brake is altered</t>
  </si>
  <si>
    <r>
      <t xml:space="preserve">For inspection and test requirements, see </t>
    </r>
    <r>
      <rPr>
        <b/>
        <sz val="8"/>
        <color rgb="FF0000FF"/>
        <rFont val="Arial"/>
        <family val="2"/>
      </rPr>
      <t>8.10.2.3.2(h)</t>
    </r>
  </si>
  <si>
    <t>2.7.6.3.1</t>
  </si>
  <si>
    <t>2.7.5</t>
  </si>
  <si>
    <t>2.7.6.3.3</t>
  </si>
  <si>
    <t>2.7.6.4</t>
  </si>
  <si>
    <t>2.7.8</t>
  </si>
  <si>
    <t>2.7.9</t>
  </si>
  <si>
    <t>Working Area Inside Hoistway and in the Pit</t>
  </si>
  <si>
    <t>Location of Equipment</t>
  </si>
  <si>
    <t xml:space="preserve">Sheaves and other equipment </t>
  </si>
  <si>
    <t>Remote Machine Rooms, Control Rooms and Control Spaces</t>
  </si>
  <si>
    <t>Lighting, Temperature and Humidity</t>
  </si>
  <si>
    <t>Guarding of Equipment and Standard Railing</t>
  </si>
  <si>
    <t>2.24.1</t>
  </si>
  <si>
    <t>Type of Driving Machines</t>
  </si>
  <si>
    <t>Layout Drawings</t>
  </si>
  <si>
    <t>Identification (for elevator in the same group)</t>
  </si>
  <si>
    <t>2.10.</t>
  </si>
  <si>
    <t>8.7.2.25(a)</t>
  </si>
  <si>
    <t>all items from above</t>
  </si>
  <si>
    <r>
      <t xml:space="preserve">For inspection and test requirements, see </t>
    </r>
    <r>
      <rPr>
        <b/>
        <sz val="8"/>
        <color rgb="FF0000FF"/>
        <rFont val="Arial"/>
        <family val="2"/>
      </rPr>
      <t>8.10.2.3.2(i)</t>
    </r>
  </si>
  <si>
    <r>
      <t xml:space="preserve">For inspection and test requirements, see </t>
    </r>
    <r>
      <rPr>
        <b/>
        <sz val="8"/>
        <color rgb="FF0000FF"/>
        <rFont val="Arial"/>
        <family val="2"/>
      </rPr>
      <t>8.10.2.3.2(k)</t>
    </r>
  </si>
  <si>
    <t>see CAD 3.8.3</t>
  </si>
  <si>
    <t>8.7.2.27.1(a)</t>
  </si>
  <si>
    <t xml:space="preserve">Inspection Operation and Inspection Operation with Open Door Circuits </t>
  </si>
  <si>
    <t>8.7.2.27.1(b)</t>
  </si>
  <si>
    <t>8.7.2.27.1</t>
  </si>
  <si>
    <t>Alteration or Addition of any type of Inspection Operation</t>
  </si>
  <si>
    <t>Alteration or Addition of Door By-Pass Switches</t>
  </si>
  <si>
    <r>
      <t xml:space="preserve">For inspection and test requirements, see </t>
    </r>
    <r>
      <rPr>
        <b/>
        <sz val="8"/>
        <color rgb="FF0000FF"/>
        <rFont val="Arial"/>
        <family val="2"/>
      </rPr>
      <t>8.10.2.3.2(jj</t>
    </r>
    <r>
      <rPr>
        <sz val="8"/>
        <color rgb="FF0000FF"/>
        <rFont val="Arial"/>
        <family val="2"/>
      </rPr>
      <t>)</t>
    </r>
  </si>
  <si>
    <r>
      <t xml:space="preserve">For inspection and test requirements, see </t>
    </r>
    <r>
      <rPr>
        <b/>
        <sz val="8"/>
        <color rgb="FF0000FF"/>
        <rFont val="Arial"/>
        <family val="2"/>
      </rPr>
      <t>8.10.2.3.2(kk</t>
    </r>
    <r>
      <rPr>
        <sz val="8"/>
        <color rgb="FF0000FF"/>
        <rFont val="Arial"/>
        <family val="2"/>
      </rPr>
      <t>)</t>
    </r>
  </si>
  <si>
    <r>
      <t xml:space="preserve">For inspection and test requirements, see </t>
    </r>
    <r>
      <rPr>
        <b/>
        <sz val="8"/>
        <color rgb="FF0000FF"/>
        <rFont val="Arial"/>
        <family val="2"/>
      </rPr>
      <t>8.10.2.3.2(ll</t>
    </r>
    <r>
      <rPr>
        <sz val="8"/>
        <color rgb="FF0000FF"/>
        <rFont val="Arial"/>
        <family val="2"/>
      </rPr>
      <t>)</t>
    </r>
  </si>
  <si>
    <r>
      <rPr>
        <b/>
        <sz val="8"/>
        <rFont val="Arial"/>
        <family val="2"/>
      </rPr>
      <t>Motion Controller</t>
    </r>
    <r>
      <rPr>
        <sz val="8"/>
        <rFont val="Arial"/>
        <family val="2"/>
      </rPr>
      <t xml:space="preserve"> (no change in method of Motion Control)</t>
    </r>
  </si>
  <si>
    <t>8.7.2.7.2</t>
  </si>
  <si>
    <t>2.19(*)</t>
  </si>
  <si>
    <r>
      <t xml:space="preserve">For inspection and test requirements, see </t>
    </r>
    <r>
      <rPr>
        <b/>
        <sz val="8"/>
        <color rgb="FF0000FF"/>
        <rFont val="Arial"/>
        <family val="2"/>
      </rPr>
      <t>8.10.2.3.2(s</t>
    </r>
    <r>
      <rPr>
        <sz val="8"/>
        <color rgb="FF0000FF"/>
        <rFont val="Arial"/>
        <family val="2"/>
      </rPr>
      <t>)</t>
    </r>
  </si>
  <si>
    <t>Electrical Equipment, Wiring, Pipes, and Ducts in H/W  M/R.</t>
  </si>
  <si>
    <t>Listed/Certified and Labeled/Marked</t>
  </si>
  <si>
    <t>ACU and UCM Protection</t>
  </si>
  <si>
    <t>Identification</t>
  </si>
  <si>
    <r>
      <rPr>
        <b/>
        <sz val="8"/>
        <rFont val="Arial"/>
        <family val="2"/>
      </rPr>
      <t xml:space="preserve">Operation Controller </t>
    </r>
    <r>
      <rPr>
        <sz val="8"/>
        <rFont val="Arial"/>
        <family val="2"/>
      </rPr>
      <t>(no change in method of Operation Control)</t>
    </r>
  </si>
  <si>
    <t>(auto to auto, non-auto to non-auto,  CPPB to CPPB, etc…)</t>
  </si>
  <si>
    <t>2.26.9.3.1(d)</t>
  </si>
  <si>
    <t>2.26.9.3.1(e)</t>
  </si>
  <si>
    <t>2.26.9.3.2</t>
  </si>
  <si>
    <t>2.26.9.4</t>
  </si>
  <si>
    <t>not revert to normal operation</t>
  </si>
  <si>
    <t>not render ineffective door locks, …</t>
  </si>
  <si>
    <t>methods to satisfy 2.26.9.3.3 shall be checked</t>
  </si>
  <si>
    <t>methods to satisfy 2.26.9.3.1 (single grd, etc..)</t>
  </si>
  <si>
    <r>
      <rPr>
        <b/>
        <sz val="8"/>
        <rFont val="Arial"/>
        <family val="2"/>
      </rPr>
      <t xml:space="preserve">Motion &amp; Operation Controller </t>
    </r>
    <r>
      <rPr>
        <sz val="8"/>
        <rFont val="Arial"/>
        <family val="2"/>
      </rPr>
      <t>(no change in method of either)</t>
    </r>
  </si>
  <si>
    <t>8.7.2.28(b)</t>
  </si>
  <si>
    <t>Emergency or Standby Power System</t>
  </si>
  <si>
    <r>
      <t xml:space="preserve">as modified by </t>
    </r>
    <r>
      <rPr>
        <u/>
        <sz val="8"/>
        <color rgb="FF0000FF"/>
        <rFont val="Arial"/>
        <family val="2"/>
      </rPr>
      <t>8.7.2.28(b)</t>
    </r>
    <r>
      <rPr>
        <sz val="8"/>
        <rFont val="Arial"/>
        <family val="2"/>
      </rPr>
      <t xml:space="preserve"> and </t>
    </r>
    <r>
      <rPr>
        <u/>
        <sz val="8"/>
        <color rgb="FF0000FF"/>
        <rFont val="Arial"/>
        <family val="2"/>
      </rPr>
      <t>8.7.2.28(f)</t>
    </r>
  </si>
  <si>
    <r>
      <rPr>
        <sz val="8"/>
        <rFont val="Calibri"/>
        <family val="2"/>
        <scheme val="minor"/>
      </rPr>
      <t>CAD</t>
    </r>
    <r>
      <rPr>
        <sz val="8"/>
        <rFont val="Arial"/>
        <family val="2"/>
      </rPr>
      <t xml:space="preserve"> 2.27.3.2.2 and </t>
    </r>
    <r>
      <rPr>
        <sz val="8"/>
        <rFont val="Calibri"/>
        <family val="2"/>
        <scheme val="minor"/>
      </rPr>
      <t>CAD</t>
    </r>
    <r>
      <rPr>
        <sz val="8"/>
        <rFont val="Arial"/>
        <family val="2"/>
      </rPr>
      <t xml:space="preserve"> 2.27.3.2.3</t>
    </r>
  </si>
  <si>
    <t>8.7.2.12</t>
  </si>
  <si>
    <t>8.7.2.27.4(d)</t>
  </si>
  <si>
    <t>8.7.2.27.4(e)</t>
  </si>
  <si>
    <t>2.11.11.10</t>
  </si>
  <si>
    <t>Hoistway Door to Sill Clearance</t>
  </si>
  <si>
    <r>
      <t xml:space="preserve">2.14.1.7 car top railing or stowable type </t>
    </r>
    <r>
      <rPr>
        <u/>
        <sz val="8"/>
        <color rgb="FF0000FF"/>
        <rFont val="Arial"/>
        <family val="2"/>
      </rPr>
      <t>8.7.2.14.5.2</t>
    </r>
  </si>
  <si>
    <t>2.2(*)</t>
  </si>
  <si>
    <t>Counterweight Guarding</t>
  </si>
  <si>
    <t>Vertical Car and Counterweight Clearances and Runbys</t>
  </si>
  <si>
    <t>8.7.2.5 Horizontal Car and Counterweight Clearances</t>
  </si>
  <si>
    <t>2.7.6</t>
  </si>
  <si>
    <t>Working Areas Inside the Hoistway and in the Pit</t>
  </si>
  <si>
    <t>Location of Machinery/Control Spaces/Rooms and Equipment</t>
  </si>
  <si>
    <t>Lighting, Temperature, Humidity in Machinery/Control Spaces/Rooms</t>
  </si>
  <si>
    <t>Electrical Equipment, Wiring, Pipes, Ducts in H/W and M/Rs</t>
  </si>
  <si>
    <t>ACO and UCM Protection</t>
  </si>
  <si>
    <t>8.7.2.27.9</t>
  </si>
  <si>
    <t>Door Monitoring System</t>
  </si>
  <si>
    <t>Alteration or Addition of a System to Monitor faulty door contract circuits</t>
  </si>
  <si>
    <t>visual &amp; audible signal permitted to be inside the car</t>
  </si>
  <si>
    <t xml:space="preserve">8.7.2.28(a)   </t>
  </si>
  <si>
    <t xml:space="preserve">8.7.2.28(c) </t>
  </si>
  <si>
    <t>Occupant Evacuation Operation</t>
  </si>
  <si>
    <t>2.27.11</t>
  </si>
  <si>
    <t>8.7.2.28(d)</t>
  </si>
  <si>
    <t>Identification (for elevators in the same group)</t>
  </si>
  <si>
    <r>
      <t xml:space="preserve">For inspection and test requirements, see </t>
    </r>
    <r>
      <rPr>
        <b/>
        <sz val="8"/>
        <color rgb="FF0000FF"/>
        <rFont val="Arial"/>
        <family val="2"/>
      </rPr>
      <t>8.10.3.3.2(u)</t>
    </r>
  </si>
  <si>
    <r>
      <t xml:space="preserve">For inspection and test requirements, see </t>
    </r>
    <r>
      <rPr>
        <b/>
        <sz val="8"/>
        <color rgb="FF0000FF"/>
        <rFont val="Arial"/>
        <family val="2"/>
      </rPr>
      <t>8.10.3.3.2(b)</t>
    </r>
  </si>
  <si>
    <r>
      <t xml:space="preserve">For inspection and test requirements, see </t>
    </r>
    <r>
      <rPr>
        <b/>
        <sz val="8"/>
        <color rgb="FF0000FF"/>
        <rFont val="Arial"/>
        <family val="2"/>
      </rPr>
      <t>8.10.2.3.2(y)</t>
    </r>
  </si>
  <si>
    <r>
      <t xml:space="preserve">For inspection and test requirements, see </t>
    </r>
    <r>
      <rPr>
        <b/>
        <sz val="8"/>
        <color rgb="FF0000FF"/>
        <rFont val="Arial"/>
        <family val="2"/>
      </rPr>
      <t>8.10.3.3.2(v)</t>
    </r>
  </si>
  <si>
    <r>
      <t xml:space="preserve">For inspection and test requirements, see </t>
    </r>
    <r>
      <rPr>
        <b/>
        <sz val="8"/>
        <color rgb="FF0000FF"/>
        <rFont val="Arial"/>
        <family val="2"/>
      </rPr>
      <t>8.10.3.3.2(w)</t>
    </r>
  </si>
  <si>
    <r>
      <t xml:space="preserve">For inspection and test requirements, see </t>
    </r>
    <r>
      <rPr>
        <b/>
        <sz val="8"/>
        <color rgb="FF0000FF"/>
        <rFont val="Arial"/>
        <family val="2"/>
      </rPr>
      <t>8.10.3.3.2(x)</t>
    </r>
  </si>
  <si>
    <r>
      <t xml:space="preserve">For inspection and test requirements, see </t>
    </r>
    <r>
      <rPr>
        <b/>
        <sz val="8"/>
        <color rgb="FF0000FF"/>
        <rFont val="Arial"/>
        <family val="2"/>
      </rPr>
      <t>8.10.2.3.2(z)</t>
    </r>
  </si>
  <si>
    <r>
      <t xml:space="preserve">For inspection and test requirements, see </t>
    </r>
    <r>
      <rPr>
        <b/>
        <sz val="8"/>
        <color rgb="FF0000FF"/>
        <rFont val="Arial"/>
        <family val="2"/>
      </rPr>
      <t>8.10.2.3.2(bb)</t>
    </r>
  </si>
  <si>
    <r>
      <t xml:space="preserve">For inspection and test requirements, see </t>
    </r>
    <r>
      <rPr>
        <b/>
        <sz val="8"/>
        <color rgb="FF0000FF"/>
        <rFont val="Arial"/>
        <family val="2"/>
      </rPr>
      <t>8.10.2.3.2(aa)</t>
    </r>
  </si>
  <si>
    <r>
      <t xml:space="preserve">For inspection and test requirements, see </t>
    </r>
    <r>
      <rPr>
        <b/>
        <sz val="8"/>
        <color rgb="FF0000FF"/>
        <rFont val="Arial"/>
        <family val="2"/>
      </rPr>
      <t>8.10.3.3.2(y)</t>
    </r>
  </si>
  <si>
    <r>
      <t xml:space="preserve">For inspection and test requirements, see </t>
    </r>
    <r>
      <rPr>
        <b/>
        <sz val="8"/>
        <color rgb="FF0000FF"/>
        <rFont val="Arial"/>
        <family val="2"/>
      </rPr>
      <t>8.10.3.3.2(z)</t>
    </r>
  </si>
  <si>
    <r>
      <t xml:space="preserve">For inspection and test requirements, see </t>
    </r>
    <r>
      <rPr>
        <b/>
        <sz val="8"/>
        <color rgb="FF0000FF"/>
        <rFont val="Arial"/>
        <family val="2"/>
      </rPr>
      <t>8.10.3.3.2(aa)</t>
    </r>
  </si>
  <si>
    <t>Car Enclosures and Door Reopening Devices</t>
  </si>
  <si>
    <t xml:space="preserve">8.7.2.13.2 </t>
  </si>
  <si>
    <t>8.7.2.13.1</t>
  </si>
  <si>
    <r>
      <t xml:space="preserve">For inspection and test requirements, see </t>
    </r>
    <r>
      <rPr>
        <b/>
        <sz val="8"/>
        <color rgb="FF0000FF"/>
        <rFont val="Arial"/>
        <family val="2"/>
      </rPr>
      <t>8.10.3.3.2(cc)</t>
    </r>
  </si>
  <si>
    <r>
      <t xml:space="preserve">For inspection and test requirements, see </t>
    </r>
    <r>
      <rPr>
        <b/>
        <sz val="8"/>
        <color rgb="FF0000FF"/>
        <rFont val="Arial"/>
        <family val="2"/>
      </rPr>
      <t>8.10.3.3.2(dd)</t>
    </r>
  </si>
  <si>
    <r>
      <t xml:space="preserve">For inspection and test requirements, see </t>
    </r>
    <r>
      <rPr>
        <b/>
        <sz val="8"/>
        <color rgb="FF0000FF"/>
        <rFont val="Arial"/>
        <family val="2"/>
      </rPr>
      <t>8.10.3.3.2(e)</t>
    </r>
  </si>
  <si>
    <r>
      <t xml:space="preserve">For inspection and test requirements, see </t>
    </r>
    <r>
      <rPr>
        <b/>
        <sz val="8"/>
        <color rgb="FF0000FF"/>
        <rFont val="Arial"/>
        <family val="2"/>
      </rPr>
      <t>8.10.3.3.2(f)</t>
    </r>
  </si>
  <si>
    <t>2.14 Car: Enclosure, Doors, Gates, Illumination</t>
  </si>
  <si>
    <r>
      <t>2.14.1.7.1 car top guard rail to 8.7.2.14</t>
    </r>
    <r>
      <rPr>
        <sz val="8"/>
        <rFont val="Wingdings"/>
        <charset val="2"/>
      </rPr>
      <t></t>
    </r>
    <r>
      <rPr>
        <sz val="8"/>
        <rFont val="Arial"/>
        <family val="2"/>
      </rPr>
      <t>4</t>
    </r>
  </si>
  <si>
    <t>2.15 Car Frames &amp; Platforms</t>
  </si>
  <si>
    <t>2.17 Car and Counterweight Safeties</t>
  </si>
  <si>
    <t>2.21 Counterweights</t>
  </si>
  <si>
    <t>2.23 Guide Rails, Guide-Rail Supports, and Fastenings</t>
  </si>
  <si>
    <r>
      <t xml:space="preserve">For inspection and test requirements, see </t>
    </r>
    <r>
      <rPr>
        <b/>
        <sz val="8"/>
        <color rgb="FF0000FF"/>
        <rFont val="Arial"/>
        <family val="2"/>
      </rPr>
      <t>8.10.3.3.2(j)</t>
    </r>
  </si>
  <si>
    <r>
      <t xml:space="preserve">For inspection and test requirements, see </t>
    </r>
    <r>
      <rPr>
        <b/>
        <sz val="8"/>
        <color rgb="FF0000FF"/>
        <rFont val="Arial"/>
        <family val="2"/>
      </rPr>
      <t>8.10.3.3.2(d)</t>
    </r>
  </si>
  <si>
    <t>3.21.1</t>
  </si>
  <si>
    <r>
      <t xml:space="preserve">For inspection and test requirements, see </t>
    </r>
    <r>
      <rPr>
        <b/>
        <sz val="8"/>
        <color rgb="FF0000FF"/>
        <rFont val="Arial"/>
        <family val="2"/>
      </rPr>
      <t>8.10.3.3.2(n)</t>
    </r>
  </si>
  <si>
    <r>
      <t xml:space="preserve">For inspection and test requirements, see </t>
    </r>
    <r>
      <rPr>
        <b/>
        <sz val="8"/>
        <color rgb="FF0000FF"/>
        <rFont val="Arial"/>
        <family val="2"/>
      </rPr>
      <t>8.10.3.3.2(i)</t>
    </r>
  </si>
  <si>
    <r>
      <t xml:space="preserve">For inspection and test requirements, see </t>
    </r>
    <r>
      <rPr>
        <b/>
        <sz val="8"/>
        <color rgb="FF0000FF"/>
        <rFont val="Arial"/>
        <family val="2"/>
      </rPr>
      <t>8.10.3.3.2(h)</t>
    </r>
  </si>
  <si>
    <r>
      <t xml:space="preserve">For inspection and test requirements, see </t>
    </r>
    <r>
      <rPr>
        <b/>
        <sz val="8"/>
        <color rgb="FF0000FF"/>
        <rFont val="Arial"/>
        <family val="2"/>
      </rPr>
      <t>8.10.3.3.2(t)</t>
    </r>
  </si>
  <si>
    <t>8.7.3.24</t>
  </si>
  <si>
    <t>Relief, Check, Shutoff, Manual Lowering, or Overspeed Valve</t>
  </si>
  <si>
    <t xml:space="preserve">8.7.3.24 (c) </t>
  </si>
  <si>
    <r>
      <t xml:space="preserve">For inspection and test requirements, see </t>
    </r>
    <r>
      <rPr>
        <b/>
        <sz val="8"/>
        <color rgb="FF0000FF"/>
        <rFont val="Arial"/>
        <family val="2"/>
      </rPr>
      <t>8.10.3.3.2(o)</t>
    </r>
  </si>
  <si>
    <t>Supply piping is rerouted</t>
  </si>
  <si>
    <t xml:space="preserve">8.7.3.24 (d) </t>
  </si>
  <si>
    <t>Supply piping is replaced</t>
  </si>
  <si>
    <t>8.6.3.11</t>
  </si>
  <si>
    <t xml:space="preserve">8.7.3.24 (e) </t>
  </si>
  <si>
    <t>Mechanically operated valve replaced by electrically operated valve</t>
  </si>
  <si>
    <t>existing terminal stopping devices permitted to be retained</t>
  </si>
  <si>
    <r>
      <t xml:space="preserve">For inspection and test requirements, see </t>
    </r>
    <r>
      <rPr>
        <b/>
        <sz val="8"/>
        <color rgb="FF0000FF"/>
        <rFont val="Arial"/>
        <family val="2"/>
      </rPr>
      <t>8.10.3.3.2(ee)</t>
    </r>
  </si>
  <si>
    <r>
      <t xml:space="preserve">For inspection and test requirements, see </t>
    </r>
    <r>
      <rPr>
        <b/>
        <sz val="8"/>
        <color rgb="FF0000FF"/>
        <rFont val="Arial"/>
        <family val="2"/>
      </rPr>
      <t>8.10.3.3.2(ff)</t>
    </r>
  </si>
  <si>
    <t>existing buffers exempt from 2.22.4(*)</t>
  </si>
  <si>
    <r>
      <t xml:space="preserve">For inspection and test requirements, see </t>
    </r>
    <r>
      <rPr>
        <b/>
        <sz val="8"/>
        <color rgb="FF0000FF"/>
        <rFont val="Arial"/>
        <family val="2"/>
      </rPr>
      <t>8.10.3.3.2(c)</t>
    </r>
  </si>
  <si>
    <r>
      <t xml:space="preserve">For inspection and test requirements, see </t>
    </r>
    <r>
      <rPr>
        <b/>
        <sz val="8"/>
        <color rgb="FF0000FF"/>
        <rFont val="Arial"/>
        <family val="2"/>
      </rPr>
      <t>8.10.3.3.2(k)</t>
    </r>
  </si>
  <si>
    <r>
      <t xml:space="preserve">For inspection and test requirements, see </t>
    </r>
    <r>
      <rPr>
        <b/>
        <sz val="8"/>
        <color rgb="FF0000FF"/>
        <rFont val="Arial"/>
        <family val="2"/>
      </rPr>
      <t>8.10.3.3.2(hh)</t>
    </r>
  </si>
  <si>
    <r>
      <t xml:space="preserve">For inspection and test requirements, see </t>
    </r>
    <r>
      <rPr>
        <b/>
        <sz val="8"/>
        <color rgb="FF0000FF"/>
        <rFont val="Arial"/>
        <family val="2"/>
      </rPr>
      <t>8.10.3.3.2(ii)</t>
    </r>
  </si>
  <si>
    <t>2.26.9.3.</t>
  </si>
  <si>
    <t>Protection against failures</t>
  </si>
  <si>
    <t>8.7.3.31.5(c)</t>
  </si>
  <si>
    <t>Phase 1 Emergency Recall Operation Prior to Device Actuation</t>
  </si>
  <si>
    <t>if car above recall level complete recall operation</t>
  </si>
  <si>
    <t>if car below recall level descend to available floor</t>
  </si>
  <si>
    <t>Device Actuation at Recall Level</t>
  </si>
  <si>
    <t>doors open and reclose in 15s</t>
  </si>
  <si>
    <t>Device Actuation w/ Phase 2 In-Car Operation in Effect</t>
  </si>
  <si>
    <t>8.7.3.12</t>
  </si>
  <si>
    <t>8.7.3.31.5(d)</t>
  </si>
  <si>
    <t>8.7.3.31.5(e)</t>
  </si>
  <si>
    <t>3.11.1(*)</t>
  </si>
  <si>
    <t>Emergency Doors</t>
  </si>
  <si>
    <t>3.12.1(*)</t>
  </si>
  <si>
    <t>8.7.3.5</t>
  </si>
  <si>
    <r>
      <t xml:space="preserve">For inspection and test requirements, see </t>
    </r>
    <r>
      <rPr>
        <b/>
        <sz val="8"/>
        <color rgb="FF0000FF"/>
        <rFont val="Arial"/>
        <family val="2"/>
      </rPr>
      <t>8.10.3.3.2(oo)</t>
    </r>
  </si>
  <si>
    <r>
      <t xml:space="preserve">For inspection and test requirements, see </t>
    </r>
    <r>
      <rPr>
        <b/>
        <sz val="8"/>
        <color rgb="FF0000FF"/>
        <rFont val="Arial"/>
        <family val="2"/>
      </rPr>
      <t>8.10.3.3.2(ll)</t>
    </r>
  </si>
  <si>
    <r>
      <rPr>
        <sz val="8"/>
        <rFont val="Wingdings"/>
        <charset val="2"/>
      </rPr>
      <t>ò</t>
    </r>
    <r>
      <rPr>
        <sz val="8"/>
        <rFont val="Arial"/>
        <family val="2"/>
      </rPr>
      <t xml:space="preserve"> See Below</t>
    </r>
    <r>
      <rPr>
        <sz val="8"/>
        <rFont val="Wingdings"/>
        <charset val="2"/>
      </rPr>
      <t xml:space="preserve"> ò</t>
    </r>
  </si>
  <si>
    <t>8.7.3.31.12</t>
  </si>
  <si>
    <t>3.26.6.4</t>
  </si>
  <si>
    <t>Change of Hydraulic Pump Motor Starter - (no control valve )</t>
  </si>
  <si>
    <t>requirements if no control valve</t>
  </si>
  <si>
    <t>Phase Reversal and Failure Protection</t>
  </si>
  <si>
    <t>Wiring to CSA C22.1</t>
  </si>
  <si>
    <t>listed/certified and labeled/marked</t>
  </si>
  <si>
    <r>
      <t xml:space="preserve">For inspection and test requirements, see </t>
    </r>
    <r>
      <rPr>
        <b/>
        <sz val="8"/>
        <color rgb="FF0000FF"/>
        <rFont val="Arial"/>
        <family val="2"/>
      </rPr>
      <t>8.10.3.3.2(pp)</t>
    </r>
  </si>
  <si>
    <r>
      <t xml:space="preserve">For inspection and test requirements, see </t>
    </r>
    <r>
      <rPr>
        <b/>
        <sz val="8"/>
        <color rgb="FF0000FF"/>
        <rFont val="Arial"/>
        <family val="2"/>
      </rPr>
      <t>8.10.3.3.2(mm)</t>
    </r>
  </si>
  <si>
    <t>6.1.1.</t>
  </si>
  <si>
    <r>
      <t xml:space="preserve">For inspection and test requirements, see </t>
    </r>
    <r>
      <rPr>
        <b/>
        <sz val="8"/>
        <color rgb="FF0000FF"/>
        <rFont val="Arial"/>
        <family val="2"/>
      </rPr>
      <t>8.10.4.2.2(b)</t>
    </r>
  </si>
  <si>
    <r>
      <t xml:space="preserve">For inspection and test requirements, see </t>
    </r>
    <r>
      <rPr>
        <b/>
        <sz val="8"/>
        <color rgb="FF0000FF"/>
        <rFont val="Arial"/>
        <family val="2"/>
      </rPr>
      <t>8.10.4.2.2(c)</t>
    </r>
  </si>
  <si>
    <t>Design</t>
  </si>
  <si>
    <r>
      <t xml:space="preserve">For inspection and test requirements, see </t>
    </r>
    <r>
      <rPr>
        <b/>
        <sz val="8"/>
        <color rgb="FF0000FF"/>
        <rFont val="Arial"/>
        <family val="2"/>
      </rPr>
      <t>8.10.4.2.2(d)</t>
    </r>
  </si>
  <si>
    <r>
      <t xml:space="preserve">For inspection and test requirements, see </t>
    </r>
    <r>
      <rPr>
        <b/>
        <sz val="8"/>
        <color rgb="FF0000FF"/>
        <rFont val="Arial"/>
        <family val="2"/>
      </rPr>
      <t>8.10.4.2.2(e)</t>
    </r>
  </si>
  <si>
    <r>
      <t xml:space="preserve">For inspection and test requirements, see </t>
    </r>
    <r>
      <rPr>
        <b/>
        <sz val="8"/>
        <color rgb="FF0000FF"/>
        <rFont val="Arial"/>
        <family val="2"/>
      </rPr>
      <t>8.10.4.2.2(f)</t>
    </r>
  </si>
  <si>
    <r>
      <t xml:space="preserve">For inspection and test requirements, see </t>
    </r>
    <r>
      <rPr>
        <b/>
        <sz val="8"/>
        <color rgb="FF0000FF"/>
        <rFont val="Arial"/>
        <family val="2"/>
      </rPr>
      <t>8.10.4.2.2(g)</t>
    </r>
  </si>
  <si>
    <r>
      <t xml:space="preserve">For inspection and test requirements, see </t>
    </r>
    <r>
      <rPr>
        <b/>
        <sz val="8"/>
        <color rgb="FF0000FF"/>
        <rFont val="Arial"/>
        <family val="2"/>
      </rPr>
      <t>8.10.4.2.2(h)</t>
    </r>
  </si>
  <si>
    <t>Electrical equipment and wiring</t>
  </si>
  <si>
    <r>
      <t xml:space="preserve">For inspection and test requirements, see </t>
    </r>
    <r>
      <rPr>
        <b/>
        <sz val="8"/>
        <color rgb="FF0000FF"/>
        <rFont val="Arial"/>
        <family val="2"/>
      </rPr>
      <t>8.10.4.2.2(i)</t>
    </r>
  </si>
  <si>
    <t>8.7.6.1.17</t>
  </si>
  <si>
    <t xml:space="preserve">Variable-Frequency Drive Motor </t>
  </si>
  <si>
    <t>6.1.6.10.4</t>
  </si>
  <si>
    <t>Escalator Speed-Monitoring Device</t>
  </si>
  <si>
    <t>Methods used to check single failure</t>
  </si>
  <si>
    <t>8.7.6.1.18</t>
  </si>
  <si>
    <t>Addition of Speed Variance</t>
  </si>
  <si>
    <r>
      <t xml:space="preserve">For inspection and test requirements, see </t>
    </r>
    <r>
      <rPr>
        <b/>
        <sz val="8"/>
        <color rgb="FF0000FF"/>
        <rFont val="Arial"/>
        <family val="2"/>
      </rPr>
      <t>8.10.4.2.2(j)</t>
    </r>
  </si>
  <si>
    <t>6.1.4.1.2</t>
  </si>
  <si>
    <t>Variation of the escalator speed after startup</t>
  </si>
  <si>
    <t>8.7.6.1.19</t>
  </si>
  <si>
    <t>6.1.3.3.6(d)</t>
  </si>
  <si>
    <t>8.3.15</t>
  </si>
  <si>
    <t>Skirt Deflection Test and Marking/Labeling.</t>
  </si>
  <si>
    <t>Skirt Deflection Test</t>
  </si>
  <si>
    <t>6.2.1.</t>
  </si>
  <si>
    <t>8.7.6.2.5(a)</t>
  </si>
  <si>
    <t>Angle of Inclination</t>
  </si>
  <si>
    <t>8.7.6.2.5(b)</t>
  </si>
  <si>
    <t>8.7.6.2.5(c)</t>
  </si>
  <si>
    <t xml:space="preserve"> Angle of Inclination</t>
  </si>
  <si>
    <t xml:space="preserve"> Balustrades</t>
  </si>
  <si>
    <t xml:space="preserve">8.7.6.2.12(a) </t>
  </si>
  <si>
    <t xml:space="preserve">8.7.6.2.12(b) </t>
  </si>
  <si>
    <t xml:space="preserve">8.7.6.2.12(c) </t>
  </si>
  <si>
    <t>6.2.6.15</t>
  </si>
  <si>
    <t>6.2.7.4</t>
  </si>
  <si>
    <t>6.2.6.10.3</t>
  </si>
  <si>
    <t>6.2.6.10.4</t>
  </si>
  <si>
    <t>8.7.6.2.16</t>
  </si>
  <si>
    <t>8.7.6.2.17</t>
  </si>
  <si>
    <t>6.2.4.1.2</t>
  </si>
  <si>
    <t>8.7.6.2.18</t>
  </si>
  <si>
    <t>6.2.3.8.1</t>
  </si>
  <si>
    <t>6.2.3.8.2</t>
  </si>
  <si>
    <t>6.2.3.8.3</t>
  </si>
  <si>
    <t>6.2.3.8.4</t>
  </si>
  <si>
    <t>Distinction Between Comb and Treadway</t>
  </si>
  <si>
    <t xml:space="preserve">Ascending Car Overspeed &amp; Unintended Car Movement Protection </t>
  </si>
  <si>
    <t>Suspension Means &amp; Their Connections</t>
  </si>
  <si>
    <t>Suspension Means &amp; Their Connections  (except as per 8.7.2.21.4)</t>
  </si>
  <si>
    <t>System to System to Monitor &amp; Prevent Automatic Operation w/ Faulty Door Contacts</t>
  </si>
  <si>
    <t>2.27.2 Emergency or Standby Power systems</t>
  </si>
  <si>
    <t>Equipment in Hoistways, Machine or Control / Rooms or Spaces</t>
  </si>
  <si>
    <t>&gt; the following executable software for functions listed has changed</t>
  </si>
  <si>
    <r>
      <t xml:space="preserve">&gt; new </t>
    </r>
    <r>
      <rPr>
        <b/>
        <sz val="8"/>
        <color rgb="FFFF0000"/>
        <rFont val="Arial"/>
        <family val="2"/>
      </rPr>
      <t>USI</t>
    </r>
    <r>
      <rPr>
        <sz val="8"/>
        <color rgb="FFFF0000"/>
        <rFont val="Arial"/>
        <family val="2"/>
      </rPr>
      <t xml:space="preserve"> logged in the on-site documentation</t>
    </r>
  </si>
  <si>
    <r>
      <t xml:space="preserve">2.16.3.2.2(a)   </t>
    </r>
    <r>
      <rPr>
        <sz val="8"/>
        <color rgb="FFFF0000"/>
        <rFont val="Wingdings"/>
        <charset val="2"/>
      </rPr>
      <t>è</t>
    </r>
  </si>
  <si>
    <r>
      <t xml:space="preserve">2.16.3.2.2(b)   </t>
    </r>
    <r>
      <rPr>
        <sz val="8"/>
        <color rgb="FFFF0000"/>
        <rFont val="Wingdings"/>
        <charset val="2"/>
      </rPr>
      <t>è</t>
    </r>
  </si>
  <si>
    <r>
      <t xml:space="preserve">2.20.2.1(a)   </t>
    </r>
    <r>
      <rPr>
        <sz val="8"/>
        <color rgb="FFFF0000"/>
        <rFont val="Wingdings"/>
        <charset val="2"/>
      </rPr>
      <t>è</t>
    </r>
  </si>
  <si>
    <r>
      <t xml:space="preserve">2.20.2.1(b)   </t>
    </r>
    <r>
      <rPr>
        <sz val="8"/>
        <color rgb="FFFF0000"/>
        <rFont val="Wingdings"/>
        <charset val="2"/>
      </rPr>
      <t>è</t>
    </r>
  </si>
  <si>
    <r>
      <t xml:space="preserve">2.20.2.1(c)   </t>
    </r>
    <r>
      <rPr>
        <sz val="8"/>
        <color rgb="FFFF0000"/>
        <rFont val="Wingdings"/>
        <charset val="2"/>
      </rPr>
      <t>è</t>
    </r>
  </si>
  <si>
    <r>
      <t xml:space="preserve">2.20.2.1(d)   </t>
    </r>
    <r>
      <rPr>
        <sz val="8"/>
        <color rgb="FFFF0000"/>
        <rFont val="Wingdings"/>
        <charset val="2"/>
      </rPr>
      <t>è</t>
    </r>
  </si>
  <si>
    <r>
      <t xml:space="preserve">2.16.3.2.2(d)   </t>
    </r>
    <r>
      <rPr>
        <sz val="8"/>
        <color rgb="FFFF0000"/>
        <rFont val="Wingdings"/>
        <charset val="2"/>
      </rPr>
      <t>è</t>
    </r>
  </si>
  <si>
    <r>
      <t xml:space="preserve">2.16.3.2.2(e)   </t>
    </r>
    <r>
      <rPr>
        <sz val="8"/>
        <color rgb="FFFF0000"/>
        <rFont val="Wingdings"/>
        <charset val="2"/>
      </rPr>
      <t>è</t>
    </r>
  </si>
  <si>
    <r>
      <t xml:space="preserve">2.16.3.2.2(f)   </t>
    </r>
    <r>
      <rPr>
        <sz val="8"/>
        <color rgb="FFFF0000"/>
        <rFont val="Wingdings"/>
        <charset val="2"/>
      </rPr>
      <t>è</t>
    </r>
  </si>
  <si>
    <t>Manufacturer Name or Trade Mark</t>
  </si>
  <si>
    <t xml:space="preserve"> &amp;Year Manufactured</t>
  </si>
  <si>
    <t>B44 Req'mt</t>
  </si>
  <si>
    <t xml:space="preserve">Cumulative Increase Deadweight of Car </t>
  </si>
  <si>
    <t>Level of Safety shall not be diminished</t>
  </si>
  <si>
    <r>
      <t xml:space="preserve">Cumulative </t>
    </r>
    <r>
      <rPr>
        <sz val="8"/>
        <color theme="0" tint="-0.499984740745262"/>
        <rFont val="Wingdings 3"/>
        <family val="1"/>
        <charset val="2"/>
      </rPr>
      <t>r</t>
    </r>
    <r>
      <rPr>
        <sz val="8"/>
        <color theme="0" tint="-0.499984740745262"/>
        <rFont val="Arial"/>
        <family val="2"/>
      </rPr>
      <t xml:space="preserve"> wt</t>
    </r>
  </si>
  <si>
    <t>B44:19
Reference
Number</t>
  </si>
  <si>
    <r>
      <t>«</t>
    </r>
    <r>
      <rPr>
        <sz val="8"/>
        <color rgb="FFFF0000"/>
        <rFont val="Arial"/>
        <family val="2"/>
      </rPr>
      <t xml:space="preserve"> Missing Crosshead Data Tag (Tag Required)</t>
    </r>
  </si>
  <si>
    <r>
      <t>«</t>
    </r>
    <r>
      <rPr>
        <sz val="8"/>
        <rFont val="Arial"/>
        <family val="2"/>
      </rPr>
      <t xml:space="preserve"> Emerg. Recall Upgrade  - from Manual to Automatic matching code at time of install</t>
    </r>
  </si>
  <si>
    <r>
      <t>«</t>
    </r>
    <r>
      <rPr>
        <sz val="8"/>
        <color rgb="FFFF0000"/>
        <rFont val="Arial"/>
        <family val="2"/>
      </rPr>
      <t xml:space="preserve"> Addition of Handrail sanitation devices</t>
    </r>
  </si>
  <si>
    <t>Electrical equipment shall be listed/certified ; labeled/marked</t>
  </si>
  <si>
    <t>8.7.6.1</t>
  </si>
  <si>
    <t>8.7.6.1.14</t>
  </si>
  <si>
    <t>General requirements or 8.7.6.2 for moving walks</t>
  </si>
  <si>
    <r>
      <t>«</t>
    </r>
    <r>
      <rPr>
        <sz val="8"/>
        <color rgb="FFFF0000"/>
        <rFont val="Arial"/>
        <family val="2"/>
      </rPr>
      <t xml:space="preserve"> Addition of Handrail Advertising</t>
    </r>
  </si>
  <si>
    <t>x</t>
  </si>
  <si>
    <r>
      <t xml:space="preserve">as modified by </t>
    </r>
    <r>
      <rPr>
        <u/>
        <sz val="8"/>
        <color rgb="FF0000FF"/>
        <rFont val="Arial"/>
        <family val="2"/>
      </rPr>
      <t>8.7.2.28(c)</t>
    </r>
    <r>
      <rPr>
        <sz val="8"/>
        <rFont val="Arial"/>
        <family val="2"/>
      </rPr>
      <t xml:space="preserve"> thru </t>
    </r>
    <r>
      <rPr>
        <u/>
        <sz val="8"/>
        <color rgb="FF0000FF"/>
        <rFont val="Arial"/>
        <family val="2"/>
      </rPr>
      <t>8.7.2.28(f)</t>
    </r>
  </si>
  <si>
    <t>except,</t>
  </si>
  <si>
    <t>the level of activation shall not be diminished per 8.7.1.2.</t>
  </si>
  <si>
    <r>
      <t xml:space="preserve">If FEO previously present or required by OBC; </t>
    </r>
    <r>
      <rPr>
        <sz val="8"/>
        <color rgb="FFFF0000"/>
        <rFont val="Arial"/>
        <family val="2"/>
      </rPr>
      <t>or provided by an alteration</t>
    </r>
  </si>
  <si>
    <t>2.27.3.1 Provide Phase 1 Manual Recall Operation Only and</t>
  </si>
  <si>
    <t>(l)</t>
  </si>
  <si>
    <t>(n)</t>
  </si>
  <si>
    <t xml:space="preserve">(c) </t>
  </si>
  <si>
    <t xml:space="preserve">(d) </t>
  </si>
  <si>
    <t xml:space="preserve">(e) </t>
  </si>
  <si>
    <t>(j)</t>
  </si>
  <si>
    <t>(k)</t>
  </si>
  <si>
    <t>(m)</t>
  </si>
  <si>
    <r>
      <t xml:space="preserve">as modified by </t>
    </r>
    <r>
      <rPr>
        <u/>
        <sz val="8"/>
        <color rgb="FF0000FF"/>
        <rFont val="Arial"/>
        <family val="2"/>
      </rPr>
      <t>8.7.2.28(a)</t>
    </r>
    <r>
      <rPr>
        <sz val="8"/>
        <rFont val="Arial"/>
        <family val="2"/>
      </rPr>
      <t xml:space="preserve"> and </t>
    </r>
    <r>
      <rPr>
        <u/>
        <sz val="8"/>
        <color rgb="FF0000FF"/>
        <rFont val="Arial"/>
        <family val="2"/>
      </rPr>
      <t>8.7.2.28(f)</t>
    </r>
  </si>
  <si>
    <t>(1)</t>
  </si>
  <si>
    <t>(2)</t>
  </si>
  <si>
    <t>(3)</t>
  </si>
  <si>
    <t>(4)</t>
  </si>
  <si>
    <t>(5)</t>
  </si>
  <si>
    <t>(8)</t>
  </si>
  <si>
    <t>(7)</t>
  </si>
  <si>
    <t>2.27.2*</t>
  </si>
  <si>
    <r>
      <t xml:space="preserve">as modified by </t>
    </r>
    <r>
      <rPr>
        <u/>
        <sz val="8"/>
        <color rgb="FF0000FF"/>
        <rFont val="Arial"/>
        <family val="2"/>
      </rPr>
      <t>8.7.3.31.8(b)</t>
    </r>
    <r>
      <rPr>
        <sz val="8"/>
        <rFont val="Arial"/>
        <family val="2"/>
      </rPr>
      <t xml:space="preserve"> and </t>
    </r>
    <r>
      <rPr>
        <u/>
        <sz val="8"/>
        <color rgb="FF0000FF"/>
        <rFont val="Arial"/>
        <family val="2"/>
      </rPr>
      <t>8.7.3.31.8(f)</t>
    </r>
  </si>
  <si>
    <r>
      <t xml:space="preserve">If FEO NOT previously present or required by OBC; </t>
    </r>
    <r>
      <rPr>
        <sz val="8"/>
        <color rgb="FFFF0000"/>
        <rFont val="Arial"/>
        <family val="2"/>
      </rPr>
      <t>as a minimum</t>
    </r>
  </si>
  <si>
    <t/>
  </si>
  <si>
    <r>
      <t xml:space="preserve">as modified by </t>
    </r>
    <r>
      <rPr>
        <u/>
        <sz val="8"/>
        <color rgb="FF0000FF"/>
        <rFont val="Arial"/>
        <family val="2"/>
      </rPr>
      <t>8.7.3.31.8(a)</t>
    </r>
    <r>
      <rPr>
        <sz val="8"/>
        <rFont val="Arial"/>
        <family val="2"/>
      </rPr>
      <t xml:space="preserve"> thru </t>
    </r>
    <r>
      <rPr>
        <u/>
        <sz val="8"/>
        <color rgb="FF0000FF"/>
        <rFont val="Arial"/>
        <family val="2"/>
      </rPr>
      <t>8.7.3.31.8(f)</t>
    </r>
  </si>
  <si>
    <t>as modified in 3.27.1 thru 3.27.4</t>
  </si>
  <si>
    <r>
      <rPr>
        <sz val="8"/>
        <rFont val="Calibri"/>
        <family val="2"/>
        <scheme val="minor"/>
      </rPr>
      <t>CAD</t>
    </r>
    <r>
      <rPr>
        <sz val="8"/>
        <rFont val="Arial"/>
        <family val="2"/>
      </rPr>
      <t xml:space="preserve"> 2.27.3.2.2 and </t>
    </r>
    <r>
      <rPr>
        <sz val="8"/>
        <rFont val="Calibri"/>
        <family val="2"/>
        <scheme val="minor"/>
      </rPr>
      <t>CAD</t>
    </r>
    <r>
      <rPr>
        <sz val="8"/>
        <rFont val="Arial"/>
        <family val="2"/>
      </rPr>
      <t xml:space="preserve"> 2.27.3.2.</t>
    </r>
    <r>
      <rPr>
        <sz val="8"/>
        <color rgb="FFFF0000"/>
        <rFont val="Arial"/>
        <family val="2"/>
      </rPr>
      <t>4</t>
    </r>
  </si>
  <si>
    <r>
      <t>CAD 2.27.3.2.2 &amp; CAD 2.27.3.2.</t>
    </r>
    <r>
      <rPr>
        <sz val="8"/>
        <color rgb="FFFF0000"/>
        <rFont val="Arial"/>
        <family val="2"/>
      </rPr>
      <t>4</t>
    </r>
  </si>
  <si>
    <t>CAD 2.27.3.2.2 &amp; CAD 2.27.3.2.4</t>
  </si>
  <si>
    <t>Elevator Corridor Call Station Pictograph if required by OBC</t>
  </si>
  <si>
    <t>3.27.3 Device Actuation at Recall Level</t>
  </si>
  <si>
    <t>3.27.4 Device Actuation w/ Phase 2 In-Car Operation in Effect</t>
  </si>
  <si>
    <r>
      <t xml:space="preserve">3.27.2 </t>
    </r>
    <r>
      <rPr>
        <sz val="8"/>
        <rFont val="Arial Narrow"/>
        <family val="2"/>
      </rPr>
      <t>Phase 1 Emergency Recall Operation Prior to Device Actuation</t>
    </r>
  </si>
  <si>
    <t>3.26.9(*)Low Oil Protection</t>
  </si>
  <si>
    <t>3.18.2.7(*) Plunger-Follower Guide</t>
  </si>
  <si>
    <r>
      <t>If FEO elevator, 11.4 m</t>
    </r>
    <r>
      <rPr>
        <vertAlign val="superscript"/>
        <sz val="8"/>
        <color rgb="FFFF0000"/>
        <rFont val="Arial"/>
        <family val="2"/>
      </rPr>
      <t>3</t>
    </r>
    <r>
      <rPr>
        <sz val="8"/>
        <color rgb="FFFF0000"/>
        <rFont val="Arial"/>
        <family val="2"/>
      </rPr>
      <t>/h (3000 gal/h) single or multiple h/w</t>
    </r>
  </si>
  <si>
    <t>2.13.5.3 Detection of Approaching Objects</t>
  </si>
  <si>
    <r>
      <t>2.13.5.</t>
    </r>
    <r>
      <rPr>
        <sz val="8"/>
        <color rgb="FFFF0000"/>
        <rFont val="Arial"/>
        <family val="2"/>
      </rPr>
      <t>2</t>
    </r>
  </si>
  <si>
    <t>2.13.5.4 Detection of Objects in the Door Path</t>
  </si>
  <si>
    <t>except</t>
  </si>
  <si>
    <r>
      <t>2.13.</t>
    </r>
    <r>
      <rPr>
        <sz val="8"/>
        <color rgb="FFFF0000"/>
        <rFont val="Arial"/>
        <family val="2"/>
      </rPr>
      <t>(*)</t>
    </r>
  </si>
  <si>
    <t>Door Reopening Device (Safety Edge) (Added or Part of an Alteration)</t>
  </si>
  <si>
    <r>
      <t xml:space="preserve">2.13.5.3 Detection of Approaching Objects </t>
    </r>
    <r>
      <rPr>
        <i/>
        <sz val="8"/>
        <color rgb="FFFF0000"/>
        <rFont val="Arial"/>
        <family val="2"/>
      </rPr>
      <t>if not previously provided</t>
    </r>
  </si>
  <si>
    <r>
      <t xml:space="preserve">2.13.5.5 Self Monitoring  </t>
    </r>
    <r>
      <rPr>
        <i/>
        <sz val="8"/>
        <color rgb="FFFF0000"/>
        <rFont val="Arial"/>
        <family val="2"/>
      </rPr>
      <t>if not previously provided</t>
    </r>
  </si>
  <si>
    <r>
      <t xml:space="preserve">2.13.5.6 Maintenance Testing </t>
    </r>
    <r>
      <rPr>
        <i/>
        <sz val="8"/>
        <color rgb="FFFF0000"/>
        <rFont val="Arial"/>
        <family val="2"/>
      </rPr>
      <t>if not previously provided</t>
    </r>
  </si>
  <si>
    <t>if max size to accommodate   A3 paper (11"x17")</t>
  </si>
  <si>
    <r>
      <t>Door Reopening Device (Safety Edge)</t>
    </r>
    <r>
      <rPr>
        <sz val="8"/>
        <color rgb="FFFF0000"/>
        <rFont val="Arial"/>
        <family val="2"/>
      </rPr>
      <t xml:space="preserve"> (Replacement - Mech-Mech or Elec to Elec)</t>
    </r>
  </si>
  <si>
    <t>(b) when fully extended operation in inspection mode only</t>
  </si>
  <si>
    <t>(h) when extended railing meets 2.10.2</t>
  </si>
  <si>
    <r>
      <t>2.20.</t>
    </r>
    <r>
      <rPr>
        <sz val="8"/>
        <color rgb="FFFF0000"/>
        <rFont val="Arial"/>
        <family val="2"/>
      </rPr>
      <t>(*)</t>
    </r>
  </si>
  <si>
    <t>2.27.1.1.3 video / camera to observe passenger</t>
  </si>
  <si>
    <r>
      <t>New Car doors and gates to: 2.14.4, 2.14.5</t>
    </r>
    <r>
      <rPr>
        <sz val="8"/>
        <color rgb="FFFF0000"/>
        <rFont val="Arial"/>
        <family val="2"/>
      </rPr>
      <t>(*)</t>
    </r>
    <r>
      <rPr>
        <sz val="8"/>
        <rFont val="Arial"/>
        <family val="2"/>
      </rPr>
      <t>, 2.14.6</t>
    </r>
  </si>
  <si>
    <r>
      <t>2.20.</t>
    </r>
    <r>
      <rPr>
        <sz val="8"/>
        <color rgb="FFFF0000"/>
        <rFont val="Arial"/>
        <family val="2"/>
      </rPr>
      <t>10</t>
    </r>
  </si>
  <si>
    <t>8.7.2.21.4(d)</t>
  </si>
  <si>
    <t>2.20.8</t>
  </si>
  <si>
    <t>2.20.11</t>
  </si>
  <si>
    <t>Suspension Member Test</t>
  </si>
  <si>
    <t>Elevators pre A17.1/B44-2007 to 2008a are exempt from</t>
  </si>
  <si>
    <r>
      <t xml:space="preserve">For inspection and test requirements, see </t>
    </r>
    <r>
      <rPr>
        <b/>
        <sz val="8"/>
        <color rgb="FF0000FF"/>
        <rFont val="Arial"/>
        <family val="2"/>
      </rPr>
      <t>8.10.2.3.2(v)</t>
    </r>
  </si>
  <si>
    <t>no change in detection features</t>
  </si>
  <si>
    <r>
      <t>Door Reopening Device (Safety Edge)</t>
    </r>
    <r>
      <rPr>
        <sz val="8"/>
        <color rgb="FFFF0000"/>
        <rFont val="Arial"/>
        <family val="2"/>
      </rPr>
      <t xml:space="preserve"> (Replacement - Mech-Elec or 2D Elec to 3D Elec)</t>
    </r>
  </si>
  <si>
    <t>2.27.1(*) Car Emergency Signalling Devices</t>
  </si>
  <si>
    <t>Car Emergency Signalling Devices</t>
  </si>
  <si>
    <t>2.27.1(*)</t>
  </si>
  <si>
    <t>DO button remains operational</t>
  </si>
  <si>
    <t>visual signal is intermittent</t>
  </si>
  <si>
    <t>as modified by 8.7.3.31.8(c) through 8.7.3.31.8(f)</t>
  </si>
  <si>
    <r>
      <t xml:space="preserve">as modified by </t>
    </r>
    <r>
      <rPr>
        <u/>
        <sz val="8"/>
        <color rgb="FF0000FF"/>
        <rFont val="Arial"/>
        <family val="2"/>
      </rPr>
      <t>8.7.2.28(c)</t>
    </r>
    <r>
      <rPr>
        <sz val="8"/>
        <rFont val="Arial"/>
        <family val="2"/>
      </rPr>
      <t xml:space="preserve"> through </t>
    </r>
    <r>
      <rPr>
        <u/>
        <sz val="8"/>
        <color rgb="FF0000FF"/>
        <rFont val="Arial"/>
        <family val="2"/>
      </rPr>
      <t>8.7.2.28(f)</t>
    </r>
  </si>
  <si>
    <t>2.14.5.7(a)</t>
  </si>
  <si>
    <t>2.14.5.7(b)</t>
  </si>
  <si>
    <t>B44.1 / A17.5</t>
  </si>
  <si>
    <r>
      <t>Restricted Opening of Car Doors</t>
    </r>
    <r>
      <rPr>
        <sz val="8"/>
        <color rgb="FFFF0000"/>
        <rFont val="Arial"/>
        <family val="2"/>
      </rPr>
      <t xml:space="preserve"> (Interlock or Restrictor)</t>
    </r>
  </si>
  <si>
    <t>provide schematic                                                      OR</t>
  </si>
  <si>
    <t xml:space="preserve">Restrictor (w/electrical means &amp; tied into control system)   </t>
  </si>
  <si>
    <t xml:space="preserve">Interlock </t>
  </si>
  <si>
    <r>
      <t xml:space="preserve">Restrictor (Mechanical - </t>
    </r>
    <r>
      <rPr>
        <sz val="8"/>
        <rFont val="Arial Narrow"/>
        <family val="2"/>
      </rPr>
      <t>not requiring electrical means)</t>
    </r>
    <r>
      <rPr>
        <sz val="8"/>
        <rFont val="Arial"/>
        <family val="2"/>
      </rPr>
      <t xml:space="preserve">           </t>
    </r>
  </si>
  <si>
    <t>schematic</t>
  </si>
  <si>
    <t xml:space="preserve">Disabled during FEO operation </t>
  </si>
  <si>
    <t>HP matches motor requirement</t>
  </si>
  <si>
    <t>No speed change</t>
  </si>
  <si>
    <t>Test: limits of traction</t>
  </si>
  <si>
    <t xml:space="preserve">drive is certified </t>
  </si>
  <si>
    <t>drive fits in existing cabinet</t>
  </si>
  <si>
    <t>drive cabinet is modified - requires field approval  SPE-1000</t>
  </si>
  <si>
    <r>
      <t xml:space="preserve">if Regen feature included but </t>
    </r>
    <r>
      <rPr>
        <b/>
        <sz val="8"/>
        <color rgb="FFFF0000"/>
        <rFont val="Arial"/>
        <family val="2"/>
      </rPr>
      <t xml:space="preserve">not </t>
    </r>
    <r>
      <rPr>
        <sz val="8"/>
        <color rgb="FFFF0000"/>
        <rFont val="Arial"/>
        <family val="2"/>
      </rPr>
      <t>previously provided (Minor A)</t>
    </r>
  </si>
  <si>
    <t>Contact Eng'g</t>
  </si>
  <si>
    <t>Change in Drive (Power conversion equipment)</t>
  </si>
  <si>
    <t>6.1.3.6 (*)</t>
  </si>
  <si>
    <r>
      <rPr>
        <sz val="8"/>
        <rFont val="Wingdings"/>
        <charset val="2"/>
      </rPr>
      <t>ò</t>
    </r>
    <r>
      <rPr>
        <sz val="8"/>
        <rFont val="Arial"/>
        <family val="2"/>
        <charset val="2"/>
      </rPr>
      <t xml:space="preserve"> </t>
    </r>
    <r>
      <rPr>
        <sz val="8"/>
        <rFont val="Arial"/>
        <family val="2"/>
      </rPr>
      <t>See Below</t>
    </r>
    <r>
      <rPr>
        <sz val="8"/>
        <rFont val="Wingdings"/>
        <charset val="2"/>
      </rPr>
      <t xml:space="preserve"> ò</t>
    </r>
  </si>
  <si>
    <t>code in effect at alteration</t>
  </si>
  <si>
    <t>(f) suspension-member residual strength</t>
  </si>
  <si>
    <t>(n) emergency operation and signal devices</t>
  </si>
  <si>
    <t>plumbing code, ventilation of gases</t>
  </si>
  <si>
    <r>
      <t>«</t>
    </r>
    <r>
      <rPr>
        <sz val="8"/>
        <color rgb="FFFF0000"/>
        <rFont val="Arial"/>
        <family val="2"/>
      </rPr>
      <t xml:space="preserve"> ventilation with air purification</t>
    </r>
  </si>
  <si>
    <t>2.27.9 Elevator Corridor Call Station Pictograph if req'd by OBC</t>
  </si>
  <si>
    <t>3.16 Capacity an d Loading</t>
  </si>
  <si>
    <t>(c) weight change recorded on auxiliary data tag</t>
  </si>
  <si>
    <t>(auto to auto, non-auto to non-auto,  CPPB to CPPB, etc.…)</t>
  </si>
  <si>
    <t>if installation alters Emerg. Ops and Signalling Devices</t>
  </si>
  <si>
    <t>Elevator Corridor Call Station Pictograph if req'd by OBC</t>
  </si>
  <si>
    <t xml:space="preserve">Landing-Sill; Guards, Illumination, Hinged Sills, and Tracks </t>
  </si>
  <si>
    <t>Listed/Certified Labeled/Marked</t>
  </si>
  <si>
    <t>weight additions &lt;115kg and &lt;5%</t>
  </si>
  <si>
    <t>Means necessary for Tests</t>
  </si>
  <si>
    <t>Firefighter's Emergency Operation or Occupant Evacuation Operation</t>
  </si>
  <si>
    <t>B44-19</t>
  </si>
  <si>
    <t>8.7.3.31.13</t>
  </si>
  <si>
    <t>Alteration Checklist for Director's Order 296 / 22   
Scope of Alteration - B44 - 2019 
Part, Section or Requirement</t>
  </si>
  <si>
    <r>
      <t xml:space="preserve"> [8.7.2.7]</t>
    </r>
    <r>
      <rPr>
        <sz val="8"/>
        <rFont val="Wingdings"/>
        <charset val="2"/>
      </rPr>
      <t>«</t>
    </r>
    <r>
      <rPr>
        <sz val="8"/>
        <rFont val="Arial"/>
        <family val="2"/>
      </rPr>
      <t>1</t>
    </r>
  </si>
  <si>
    <r>
      <t xml:space="preserve"> [8.7.2.10]</t>
    </r>
    <r>
      <rPr>
        <sz val="8"/>
        <rFont val="Wingdings"/>
        <charset val="2"/>
      </rPr>
      <t>«</t>
    </r>
    <r>
      <rPr>
        <sz val="8"/>
        <rFont val="Arial"/>
        <family val="2"/>
      </rPr>
      <t>1</t>
    </r>
  </si>
  <si>
    <r>
      <rPr>
        <sz val="7"/>
        <rFont val="Calibri"/>
        <family val="2"/>
      </rPr>
      <t xml:space="preserve"> [</t>
    </r>
    <r>
      <rPr>
        <sz val="8"/>
        <rFont val="Arial"/>
        <family val="2"/>
      </rPr>
      <t>8.7.2.10]</t>
    </r>
    <r>
      <rPr>
        <sz val="8"/>
        <rFont val="Wingdings"/>
        <charset val="2"/>
      </rPr>
      <t>«</t>
    </r>
    <r>
      <rPr>
        <sz val="8"/>
        <rFont val="Arial"/>
        <family val="2"/>
      </rPr>
      <t>2</t>
    </r>
  </si>
  <si>
    <r>
      <t xml:space="preserve"> [8.7.2.12]</t>
    </r>
    <r>
      <rPr>
        <sz val="8"/>
        <rFont val="Wingdings"/>
        <charset val="2"/>
      </rPr>
      <t>«</t>
    </r>
    <r>
      <rPr>
        <sz val="8"/>
        <rFont val="Arial"/>
        <family val="2"/>
      </rPr>
      <t>1</t>
    </r>
  </si>
  <si>
    <r>
      <t>[8.7.2.15]</t>
    </r>
    <r>
      <rPr>
        <sz val="8"/>
        <rFont val="Wingdings"/>
        <charset val="2"/>
      </rPr>
      <t>«</t>
    </r>
    <r>
      <rPr>
        <sz val="8"/>
        <rFont val="Arial"/>
        <family val="2"/>
      </rPr>
      <t>1,</t>
    </r>
    <r>
      <rPr>
        <sz val="8"/>
        <rFont val="Wingdings"/>
        <charset val="2"/>
      </rPr>
      <t>«</t>
    </r>
    <r>
      <rPr>
        <sz val="8"/>
        <rFont val="Arial"/>
        <family val="2"/>
      </rPr>
      <t>2</t>
    </r>
  </si>
  <si>
    <r>
      <t>[8.7.2.14]</t>
    </r>
    <r>
      <rPr>
        <sz val="8"/>
        <rFont val="Wingdings"/>
        <charset val="2"/>
      </rPr>
      <t>«</t>
    </r>
    <r>
      <rPr>
        <sz val="8"/>
        <rFont val="Arial"/>
        <family val="2"/>
      </rPr>
      <t>1</t>
    </r>
  </si>
  <si>
    <r>
      <t xml:space="preserve"> [8.7.2.14]</t>
    </r>
    <r>
      <rPr>
        <sz val="8"/>
        <rFont val="Wingdings"/>
        <charset val="2"/>
      </rPr>
      <t>«</t>
    </r>
    <r>
      <rPr>
        <sz val="8"/>
        <rFont val="Arial"/>
        <family val="2"/>
      </rPr>
      <t>2</t>
    </r>
  </si>
  <si>
    <r>
      <t xml:space="preserve"> [8.7.2.14]</t>
    </r>
    <r>
      <rPr>
        <sz val="8"/>
        <color rgb="FFFF0000"/>
        <rFont val="Wingdings"/>
        <charset val="2"/>
      </rPr>
      <t>«</t>
    </r>
    <r>
      <rPr>
        <sz val="8"/>
        <color rgb="FFFF0000"/>
        <rFont val="Arial"/>
        <family val="2"/>
      </rPr>
      <t>3</t>
    </r>
  </si>
  <si>
    <r>
      <t>[8.7.2.14]</t>
    </r>
    <r>
      <rPr>
        <sz val="8"/>
        <color rgb="FFFF0000"/>
        <rFont val="Wingdings"/>
        <charset val="2"/>
      </rPr>
      <t>«</t>
    </r>
    <r>
      <rPr>
        <sz val="8"/>
        <color rgb="FFFF0000"/>
        <rFont val="Arial"/>
        <family val="2"/>
      </rPr>
      <t>4</t>
    </r>
  </si>
  <si>
    <r>
      <t>[8.7.2.14]</t>
    </r>
    <r>
      <rPr>
        <sz val="8"/>
        <color rgb="FFFF0000"/>
        <rFont val="Wingdings"/>
        <charset val="2"/>
      </rPr>
      <t>«</t>
    </r>
    <r>
      <rPr>
        <sz val="8"/>
        <color rgb="FFFF0000"/>
        <rFont val="Arial"/>
        <family val="2"/>
      </rPr>
      <t>5</t>
    </r>
  </si>
  <si>
    <r>
      <t xml:space="preserve"> [8.7.2.14]</t>
    </r>
    <r>
      <rPr>
        <sz val="8"/>
        <color rgb="FFFF0000"/>
        <rFont val="Wingdings"/>
        <charset val="2"/>
      </rPr>
      <t>«</t>
    </r>
    <r>
      <rPr>
        <sz val="8"/>
        <color rgb="FFFF0000"/>
        <rFont val="Arial"/>
        <family val="2"/>
      </rPr>
      <t>6</t>
    </r>
  </si>
  <si>
    <r>
      <t xml:space="preserve"> [8.7.2.14]</t>
    </r>
    <r>
      <rPr>
        <sz val="8"/>
        <rFont val="Wingdings"/>
        <charset val="2"/>
      </rPr>
      <t>«</t>
    </r>
    <r>
      <rPr>
        <sz val="8"/>
        <rFont val="Arial"/>
        <family val="2"/>
      </rPr>
      <t>7</t>
    </r>
  </si>
  <si>
    <r>
      <t>[8.7.2.15]</t>
    </r>
    <r>
      <rPr>
        <sz val="8"/>
        <color rgb="FFFF0000"/>
        <rFont val="Wingdings"/>
        <charset val="2"/>
      </rPr>
      <t>«</t>
    </r>
    <r>
      <rPr>
        <sz val="8"/>
        <color rgb="FFFF0000"/>
        <rFont val="Arial"/>
        <family val="2"/>
      </rPr>
      <t>0</t>
    </r>
  </si>
  <si>
    <r>
      <t>[8.7.2.15]</t>
    </r>
    <r>
      <rPr>
        <sz val="8"/>
        <rFont val="Wingdings"/>
        <charset val="2"/>
      </rPr>
      <t>«</t>
    </r>
    <r>
      <rPr>
        <sz val="8"/>
        <rFont val="Arial"/>
        <family val="2"/>
      </rPr>
      <t>1</t>
    </r>
  </si>
  <si>
    <r>
      <t>[8.7.2.15]</t>
    </r>
    <r>
      <rPr>
        <sz val="8"/>
        <color rgb="FFFF0000"/>
        <rFont val="Wingdings"/>
        <charset val="2"/>
      </rPr>
      <t>«</t>
    </r>
    <r>
      <rPr>
        <sz val="8"/>
        <color rgb="FFFF0000"/>
        <rFont val="Arial"/>
        <family val="2"/>
      </rPr>
      <t>1,</t>
    </r>
    <r>
      <rPr>
        <sz val="8"/>
        <color rgb="FFFF0000"/>
        <rFont val="Wingdings"/>
        <charset val="2"/>
      </rPr>
      <t>«</t>
    </r>
    <r>
      <rPr>
        <sz val="8"/>
        <color rgb="FFFF0000"/>
        <rFont val="Arial"/>
        <family val="2"/>
      </rPr>
      <t>2</t>
    </r>
  </si>
  <si>
    <r>
      <t>[8.7.2.15]</t>
    </r>
    <r>
      <rPr>
        <sz val="8"/>
        <rFont val="Wingdings"/>
        <charset val="2"/>
      </rPr>
      <t>«</t>
    </r>
    <r>
      <rPr>
        <sz val="8"/>
        <rFont val="Arial"/>
        <family val="2"/>
      </rPr>
      <t>1(d)</t>
    </r>
  </si>
  <si>
    <r>
      <t>[8.7.2.15]</t>
    </r>
    <r>
      <rPr>
        <sz val="8"/>
        <rFont val="Wingdings"/>
        <charset val="2"/>
      </rPr>
      <t>«</t>
    </r>
    <r>
      <rPr>
        <sz val="8"/>
        <rFont val="Arial"/>
        <family val="2"/>
      </rPr>
      <t>2</t>
    </r>
  </si>
  <si>
    <r>
      <t>[8.7.2.15]</t>
    </r>
    <r>
      <rPr>
        <sz val="8"/>
        <rFont val="Wingdings"/>
        <charset val="2"/>
      </rPr>
      <t>«</t>
    </r>
    <r>
      <rPr>
        <sz val="8"/>
        <rFont val="Arial"/>
        <family val="2"/>
      </rPr>
      <t>1(a) to (e)</t>
    </r>
  </si>
  <si>
    <r>
      <t>[8.7.2.25]</t>
    </r>
    <r>
      <rPr>
        <sz val="8"/>
        <rFont val="Wingdings"/>
        <charset val="2"/>
      </rPr>
      <t>«</t>
    </r>
    <r>
      <rPr>
        <sz val="8"/>
        <rFont val="Arial"/>
        <family val="2"/>
      </rPr>
      <t>1</t>
    </r>
  </si>
  <si>
    <r>
      <t xml:space="preserve"> Addition of Machine Guarding - see </t>
    </r>
    <r>
      <rPr>
        <sz val="8"/>
        <rFont val="Calibri"/>
        <family val="2"/>
      </rPr>
      <t>CAD</t>
    </r>
    <r>
      <rPr>
        <sz val="8"/>
        <rFont val="Arial"/>
        <family val="2"/>
      </rPr>
      <t xml:space="preserve"> [8.7.2.7]</t>
    </r>
    <r>
      <rPr>
        <sz val="8"/>
        <rFont val="Wingdings"/>
        <charset val="2"/>
      </rPr>
      <t>«</t>
    </r>
    <r>
      <rPr>
        <sz val="8"/>
        <rFont val="Arial"/>
        <family val="2"/>
      </rPr>
      <t>1</t>
    </r>
  </si>
  <si>
    <r>
      <t>[ 8.7.2.27]</t>
    </r>
    <r>
      <rPr>
        <sz val="8"/>
        <rFont val="Wingdings"/>
        <charset val="2"/>
      </rPr>
      <t>«</t>
    </r>
    <r>
      <rPr>
        <sz val="8"/>
        <rFont val="Arial"/>
        <family val="2"/>
      </rPr>
      <t>1</t>
    </r>
  </si>
  <si>
    <r>
      <t>Drive Replacement (ie Power Conversion Equipment) - See [8.7.2.8]</t>
    </r>
    <r>
      <rPr>
        <sz val="8"/>
        <rFont val="Wingdings"/>
        <charset val="2"/>
      </rPr>
      <t>«</t>
    </r>
    <r>
      <rPr>
        <sz val="8"/>
        <rFont val="Arial"/>
        <family val="2"/>
      </rPr>
      <t>1</t>
    </r>
  </si>
  <si>
    <r>
      <t>[8.7.2.27]</t>
    </r>
    <r>
      <rPr>
        <sz val="8"/>
        <rFont val="Wingdings"/>
        <charset val="2"/>
      </rPr>
      <t>«</t>
    </r>
    <r>
      <rPr>
        <sz val="8"/>
        <rFont val="Arial"/>
        <family val="2"/>
      </rPr>
      <t>2</t>
    </r>
  </si>
  <si>
    <r>
      <t>[8.7.2.27]</t>
    </r>
    <r>
      <rPr>
        <sz val="8"/>
        <rFont val="Wingdings"/>
        <charset val="2"/>
      </rPr>
      <t>«</t>
    </r>
    <r>
      <rPr>
        <sz val="8"/>
        <rFont val="Arial"/>
        <family val="2"/>
      </rPr>
      <t>3</t>
    </r>
  </si>
  <si>
    <r>
      <t>[8.7.2.27]</t>
    </r>
    <r>
      <rPr>
        <sz val="8"/>
        <rFont val="Wingdings"/>
        <charset val="2"/>
      </rPr>
      <t>«</t>
    </r>
    <r>
      <rPr>
        <sz val="8"/>
        <rFont val="Arial"/>
        <family val="2"/>
      </rPr>
      <t>4</t>
    </r>
  </si>
  <si>
    <r>
      <t>[8.7.2.28]</t>
    </r>
    <r>
      <rPr>
        <sz val="8"/>
        <rFont val="Wingdings"/>
        <charset val="2"/>
      </rPr>
      <t>«</t>
    </r>
    <r>
      <rPr>
        <sz val="8"/>
        <rFont val="Arial"/>
        <family val="2"/>
      </rPr>
      <t>1</t>
    </r>
  </si>
  <si>
    <r>
      <t>[8.7.2.28]</t>
    </r>
    <r>
      <rPr>
        <sz val="8"/>
        <rFont val="Wingdings"/>
        <charset val="2"/>
      </rPr>
      <t>«</t>
    </r>
    <r>
      <rPr>
        <sz val="8"/>
        <rFont val="Arial"/>
        <family val="2"/>
      </rPr>
      <t>2</t>
    </r>
  </si>
  <si>
    <r>
      <t>[8.7.3.]</t>
    </r>
    <r>
      <rPr>
        <b/>
        <sz val="8"/>
        <color indexed="10"/>
        <rFont val="Wingdings"/>
        <charset val="2"/>
      </rPr>
      <t>«</t>
    </r>
  </si>
  <si>
    <r>
      <t>[8.7.3.]</t>
    </r>
    <r>
      <rPr>
        <b/>
        <sz val="8"/>
        <color indexed="10"/>
        <rFont val="Wingdings"/>
        <charset val="2"/>
      </rPr>
      <t>«</t>
    </r>
    <r>
      <rPr>
        <b/>
        <sz val="8"/>
        <color indexed="10"/>
        <rFont val="Arial"/>
        <family val="2"/>
      </rPr>
      <t>1</t>
    </r>
  </si>
  <si>
    <r>
      <t>[ 8.7.2.7]</t>
    </r>
    <r>
      <rPr>
        <sz val="8"/>
        <rFont val="Wingdings"/>
        <charset val="2"/>
      </rPr>
      <t>«</t>
    </r>
    <r>
      <rPr>
        <sz val="8"/>
        <rFont val="Arial"/>
        <family val="2"/>
      </rPr>
      <t>1</t>
    </r>
  </si>
  <si>
    <r>
      <t>[8.7.2.10]</t>
    </r>
    <r>
      <rPr>
        <sz val="8"/>
        <rFont val="Wingdings"/>
        <charset val="2"/>
      </rPr>
      <t>«</t>
    </r>
    <r>
      <rPr>
        <sz val="8"/>
        <rFont val="Arial"/>
        <family val="2"/>
      </rPr>
      <t>1</t>
    </r>
  </si>
  <si>
    <r>
      <t>[8.7.2.14]</t>
    </r>
    <r>
      <rPr>
        <sz val="8"/>
        <rFont val="Wingdings"/>
        <charset val="2"/>
      </rPr>
      <t>«</t>
    </r>
    <r>
      <rPr>
        <sz val="8"/>
        <rFont val="Arial"/>
        <family val="2"/>
      </rPr>
      <t>2</t>
    </r>
  </si>
  <si>
    <r>
      <t>[8.7.2.14]</t>
    </r>
    <r>
      <rPr>
        <sz val="8"/>
        <color rgb="FFFF0000"/>
        <rFont val="Wingdings"/>
        <charset val="2"/>
      </rPr>
      <t>«</t>
    </r>
    <r>
      <rPr>
        <sz val="8"/>
        <color rgb="FFFF0000"/>
        <rFont val="Arial"/>
        <family val="2"/>
      </rPr>
      <t>3</t>
    </r>
  </si>
  <si>
    <r>
      <t>[8.7.2.14]</t>
    </r>
    <r>
      <rPr>
        <sz val="8"/>
        <rFont val="Wingdings"/>
        <charset val="2"/>
      </rPr>
      <t>«</t>
    </r>
    <r>
      <rPr>
        <sz val="8"/>
        <rFont val="Arial"/>
        <family val="2"/>
      </rPr>
      <t>7</t>
    </r>
  </si>
  <si>
    <r>
      <t>2.14.1.7.1 car top guard rail to [8.7.2.14]</t>
    </r>
    <r>
      <rPr>
        <sz val="8"/>
        <rFont val="Wingdings"/>
        <charset val="2"/>
      </rPr>
      <t></t>
    </r>
    <r>
      <rPr>
        <sz val="8"/>
        <rFont val="Arial"/>
        <family val="2"/>
      </rPr>
      <t>4</t>
    </r>
  </si>
  <si>
    <r>
      <t>[8.7.3.21]</t>
    </r>
    <r>
      <rPr>
        <sz val="8"/>
        <color rgb="FFFF0000"/>
        <rFont val="Wingdings"/>
        <charset val="2"/>
      </rPr>
      <t>«</t>
    </r>
    <r>
      <rPr>
        <sz val="8"/>
        <color rgb="FFFF0000"/>
        <rFont val="Arial"/>
        <family val="2"/>
      </rPr>
      <t>0</t>
    </r>
  </si>
  <si>
    <r>
      <t>[8.7.3.21]</t>
    </r>
    <r>
      <rPr>
        <sz val="8"/>
        <rFont val="Wingdings"/>
        <charset val="2"/>
      </rPr>
      <t>«</t>
    </r>
    <r>
      <rPr>
        <sz val="8"/>
        <rFont val="Arial"/>
        <family val="2"/>
      </rPr>
      <t>1</t>
    </r>
  </si>
  <si>
    <r>
      <t>[8.7.3.21]</t>
    </r>
    <r>
      <rPr>
        <sz val="8"/>
        <rFont val="Wingdings"/>
        <charset val="2"/>
      </rPr>
      <t>«</t>
    </r>
    <r>
      <rPr>
        <sz val="8"/>
        <rFont val="Arial"/>
        <family val="2"/>
      </rPr>
      <t>2</t>
    </r>
  </si>
  <si>
    <r>
      <t>[8.7.3.23.7 ]</t>
    </r>
    <r>
      <rPr>
        <sz val="8"/>
        <rFont val="Wingdings"/>
        <charset val="2"/>
      </rPr>
      <t>«</t>
    </r>
    <r>
      <rPr>
        <sz val="8"/>
        <rFont val="Arial"/>
        <family val="2"/>
      </rPr>
      <t>1</t>
    </r>
  </si>
  <si>
    <r>
      <t>[8.7.3.29]</t>
    </r>
    <r>
      <rPr>
        <sz val="8"/>
        <rFont val="Wingdings"/>
        <charset val="2"/>
      </rPr>
      <t>«</t>
    </r>
    <r>
      <rPr>
        <sz val="8"/>
        <rFont val="Arial"/>
        <family val="2"/>
      </rPr>
      <t>1</t>
    </r>
  </si>
  <si>
    <r>
      <t>[8.7.3.31]</t>
    </r>
    <r>
      <rPr>
        <sz val="8"/>
        <rFont val="Wingdings"/>
        <charset val="2"/>
      </rPr>
      <t>«</t>
    </r>
    <r>
      <rPr>
        <sz val="8"/>
        <rFont val="Arial"/>
        <family val="2"/>
      </rPr>
      <t>1</t>
    </r>
  </si>
  <si>
    <r>
      <t>[8.7.3.31]</t>
    </r>
    <r>
      <rPr>
        <sz val="8"/>
        <rFont val="Wingdings"/>
        <charset val="2"/>
      </rPr>
      <t>«</t>
    </r>
    <r>
      <rPr>
        <sz val="8"/>
        <rFont val="Arial"/>
        <family val="2"/>
      </rPr>
      <t>2</t>
    </r>
  </si>
  <si>
    <r>
      <t>[8.7.3.31]</t>
    </r>
    <r>
      <rPr>
        <sz val="8"/>
        <rFont val="Wingdings"/>
        <charset val="2"/>
      </rPr>
      <t>«</t>
    </r>
    <r>
      <rPr>
        <sz val="8"/>
        <rFont val="Arial"/>
        <family val="2"/>
      </rPr>
      <t>3</t>
    </r>
  </si>
  <si>
    <r>
      <t>[8.7.3.31]</t>
    </r>
    <r>
      <rPr>
        <sz val="8"/>
        <rFont val="Wingdings"/>
        <charset val="2"/>
      </rPr>
      <t>«</t>
    </r>
    <r>
      <rPr>
        <sz val="8"/>
        <rFont val="Arial"/>
        <family val="2"/>
      </rPr>
      <t>4</t>
    </r>
  </si>
  <si>
    <r>
      <t xml:space="preserve"> [8.7.3.31]</t>
    </r>
    <r>
      <rPr>
        <sz val="8"/>
        <rFont val="Wingdings"/>
        <charset val="2"/>
      </rPr>
      <t>«</t>
    </r>
    <r>
      <rPr>
        <sz val="8"/>
        <rFont val="Arial"/>
        <family val="2"/>
      </rPr>
      <t>5</t>
    </r>
  </si>
  <si>
    <r>
      <t>[8.7.3.31]</t>
    </r>
    <r>
      <rPr>
        <sz val="8"/>
        <rFont val="Wingdings"/>
        <charset val="2"/>
      </rPr>
      <t>«</t>
    </r>
    <r>
      <rPr>
        <sz val="8"/>
        <rFont val="Arial"/>
        <family val="2"/>
      </rPr>
      <t>6</t>
    </r>
  </si>
  <si>
    <r>
      <t>[8.7.3.31]</t>
    </r>
    <r>
      <rPr>
        <sz val="8"/>
        <rFont val="Wingdings"/>
        <charset val="2"/>
      </rPr>
      <t>«</t>
    </r>
    <r>
      <rPr>
        <sz val="8"/>
        <rFont val="Arial"/>
        <family val="2"/>
      </rPr>
      <t>7</t>
    </r>
  </si>
  <si>
    <r>
      <t>[8.7.2.31]</t>
    </r>
    <r>
      <rPr>
        <sz val="8"/>
        <rFont val="Wingdings"/>
        <charset val="2"/>
      </rPr>
      <t>«</t>
    </r>
    <r>
      <rPr>
        <sz val="8"/>
        <rFont val="Arial"/>
        <family val="2"/>
      </rPr>
      <t>8</t>
    </r>
  </si>
  <si>
    <r>
      <t>[8.7.3.31.8]</t>
    </r>
    <r>
      <rPr>
        <sz val="8"/>
        <rFont val="Wingdings"/>
        <charset val="2"/>
      </rPr>
      <t>«</t>
    </r>
    <r>
      <rPr>
        <sz val="8"/>
        <rFont val="Arial"/>
        <family val="2"/>
      </rPr>
      <t>9</t>
    </r>
  </si>
  <si>
    <r>
      <t>[8.7.3.31.8]</t>
    </r>
    <r>
      <rPr>
        <sz val="8"/>
        <rFont val="Wingdings"/>
        <charset val="2"/>
      </rPr>
      <t>«</t>
    </r>
    <r>
      <rPr>
        <sz val="8"/>
        <rFont val="Arial"/>
        <family val="2"/>
      </rPr>
      <t>10</t>
    </r>
  </si>
  <si>
    <r>
      <t>[8.7.5.2]</t>
    </r>
    <r>
      <rPr>
        <sz val="8"/>
        <rFont val="Wingdings"/>
        <charset val="2"/>
      </rPr>
      <t>«</t>
    </r>
    <r>
      <rPr>
        <sz val="8"/>
        <rFont val="Arial"/>
        <family val="2"/>
      </rPr>
      <t>1</t>
    </r>
  </si>
  <si>
    <r>
      <t>[8.7.5.2]</t>
    </r>
    <r>
      <rPr>
        <sz val="8"/>
        <rFont val="Wingdings"/>
        <charset val="2"/>
      </rPr>
      <t>«</t>
    </r>
    <r>
      <rPr>
        <sz val="8"/>
        <rFont val="Arial"/>
        <family val="2"/>
      </rPr>
      <t>2</t>
    </r>
  </si>
  <si>
    <r>
      <t>[8.7.6.1]</t>
    </r>
    <r>
      <rPr>
        <sz val="8"/>
        <rFont val="Wingdings"/>
        <charset val="2"/>
      </rPr>
      <t>«</t>
    </r>
    <r>
      <rPr>
        <sz val="8"/>
        <rFont val="Arial"/>
        <family val="2"/>
      </rPr>
      <t>1</t>
    </r>
  </si>
  <si>
    <r>
      <t>[8.7.6.1]</t>
    </r>
    <r>
      <rPr>
        <sz val="8"/>
        <color rgb="FFFF0000"/>
        <rFont val="Wingdings"/>
        <charset val="2"/>
      </rPr>
      <t>«</t>
    </r>
    <r>
      <rPr>
        <sz val="8"/>
        <color rgb="FFFF0000"/>
        <rFont val="Arial"/>
        <family val="2"/>
      </rPr>
      <t>2</t>
    </r>
  </si>
  <si>
    <r>
      <t>[8.7.6.1]</t>
    </r>
    <r>
      <rPr>
        <sz val="8"/>
        <rFont val="Wingdings"/>
        <charset val="2"/>
      </rPr>
      <t>«</t>
    </r>
    <r>
      <rPr>
        <sz val="8"/>
        <rFont val="Arial"/>
        <family val="2"/>
      </rPr>
      <t>2</t>
    </r>
  </si>
  <si>
    <r>
      <t>[8.7.6.1]</t>
    </r>
    <r>
      <rPr>
        <sz val="8"/>
        <rFont val="Wingdings"/>
        <charset val="2"/>
      </rPr>
      <t>«</t>
    </r>
    <r>
      <rPr>
        <sz val="8"/>
        <rFont val="Arial"/>
        <family val="2"/>
      </rPr>
      <t>3</t>
    </r>
  </si>
  <si>
    <r>
      <t>[8.7.6.1]</t>
    </r>
    <r>
      <rPr>
        <sz val="8"/>
        <rFont val="Wingdings"/>
        <charset val="2"/>
      </rPr>
      <t>«</t>
    </r>
    <r>
      <rPr>
        <sz val="8"/>
        <rFont val="Arial"/>
        <family val="2"/>
      </rPr>
      <t>4</t>
    </r>
  </si>
  <si>
    <r>
      <t>[8.7.6.1]</t>
    </r>
    <r>
      <rPr>
        <sz val="8"/>
        <rFont val="Wingdings"/>
        <charset val="2"/>
      </rPr>
      <t>«</t>
    </r>
    <r>
      <rPr>
        <sz val="8"/>
        <rFont val="Arial"/>
        <family val="2"/>
      </rPr>
      <t>5</t>
    </r>
  </si>
  <si>
    <r>
      <t>[8.7.6.1]</t>
    </r>
    <r>
      <rPr>
        <sz val="8"/>
        <rFont val="Wingdings"/>
        <charset val="2"/>
      </rPr>
      <t>«</t>
    </r>
    <r>
      <rPr>
        <sz val="8"/>
        <rFont val="Arial"/>
        <family val="2"/>
      </rPr>
      <t>6</t>
    </r>
  </si>
  <si>
    <r>
      <t>[8.7.6.2]</t>
    </r>
    <r>
      <rPr>
        <sz val="8"/>
        <color rgb="FFFF0000"/>
        <rFont val="Wingdings"/>
        <charset val="2"/>
      </rPr>
      <t>«</t>
    </r>
    <r>
      <rPr>
        <sz val="8"/>
        <color rgb="FFFF0000"/>
        <rFont val="Arial"/>
        <family val="2"/>
      </rPr>
      <t>1</t>
    </r>
  </si>
  <si>
    <r>
      <t>[8.7.6.2]</t>
    </r>
    <r>
      <rPr>
        <sz val="8"/>
        <color rgb="FFFF0000"/>
        <rFont val="Wingdings"/>
        <charset val="2"/>
      </rPr>
      <t>«</t>
    </r>
    <r>
      <rPr>
        <sz val="8"/>
        <color rgb="FFFF0000"/>
        <rFont val="Arial"/>
        <family val="2"/>
      </rPr>
      <t>2</t>
    </r>
  </si>
  <si>
    <r>
      <t>[8.7.6.2]</t>
    </r>
    <r>
      <rPr>
        <sz val="8"/>
        <rFont val="Wingdings"/>
        <charset val="2"/>
      </rPr>
      <t>«</t>
    </r>
    <r>
      <rPr>
        <sz val="8"/>
        <color rgb="FFFF0000"/>
        <rFont val="Arial"/>
        <family val="2"/>
      </rPr>
      <t>3</t>
    </r>
  </si>
  <si>
    <r>
      <t>[8.7.6.2]</t>
    </r>
    <r>
      <rPr>
        <sz val="8"/>
        <rFont val="Wingdings"/>
        <charset val="2"/>
      </rPr>
      <t>«</t>
    </r>
    <r>
      <rPr>
        <sz val="8"/>
        <color rgb="FFFF0000"/>
        <rFont val="Arial"/>
        <family val="2"/>
      </rPr>
      <t>4</t>
    </r>
  </si>
  <si>
    <r>
      <t>[8.7.6.2]</t>
    </r>
    <r>
      <rPr>
        <sz val="8"/>
        <rFont val="Wingdings"/>
        <charset val="2"/>
      </rPr>
      <t>«</t>
    </r>
    <r>
      <rPr>
        <sz val="8"/>
        <color rgb="FFFF0000"/>
        <rFont val="Arial"/>
        <family val="2"/>
      </rPr>
      <t>5</t>
    </r>
  </si>
  <si>
    <r>
      <t>[8.7.6.2]</t>
    </r>
    <r>
      <rPr>
        <sz val="8"/>
        <rFont val="Wingdings"/>
        <charset val="2"/>
      </rPr>
      <t>«</t>
    </r>
    <r>
      <rPr>
        <sz val="8"/>
        <color rgb="FFFF0000"/>
        <rFont val="Arial"/>
        <family val="2"/>
      </rPr>
      <t>6</t>
    </r>
  </si>
  <si>
    <r>
      <t>[8.7.7]</t>
    </r>
    <r>
      <rPr>
        <sz val="8"/>
        <rFont val="Wingdings"/>
        <charset val="2"/>
      </rPr>
      <t>«</t>
    </r>
    <r>
      <rPr>
        <sz val="8"/>
        <rFont val="Arial"/>
        <family val="2"/>
      </rPr>
      <t>1</t>
    </r>
  </si>
  <si>
    <r>
      <t>[8.7.7]</t>
    </r>
    <r>
      <rPr>
        <sz val="8"/>
        <rFont val="Wingdings"/>
        <charset val="2"/>
      </rPr>
      <t>«</t>
    </r>
    <r>
      <rPr>
        <sz val="8"/>
        <rFont val="Arial"/>
        <family val="2"/>
      </rPr>
      <t>2</t>
    </r>
  </si>
  <si>
    <r>
      <t>[8.7.2.12]</t>
    </r>
    <r>
      <rPr>
        <sz val="8"/>
        <rFont val="Wingdings"/>
        <charset val="2"/>
      </rPr>
      <t>«</t>
    </r>
    <r>
      <rPr>
        <sz val="8"/>
        <rFont val="Arial"/>
        <family val="2"/>
      </rPr>
      <t>1</t>
    </r>
  </si>
  <si>
    <t>Electric 8.7.2</t>
  </si>
  <si>
    <t>Hydraulic 8.7.3</t>
  </si>
  <si>
    <t>Other 8.7.4</t>
  </si>
  <si>
    <t>Special 8.7.5</t>
  </si>
  <si>
    <t>Escalator 8.7.6.1</t>
  </si>
  <si>
    <t>Moving Walk 8.7.6.2</t>
  </si>
  <si>
    <r>
      <t xml:space="preserve">  1. </t>
    </r>
    <r>
      <rPr>
        <b/>
        <sz val="9"/>
        <color indexed="10"/>
        <rFont val="Arial"/>
        <family val="2"/>
      </rPr>
      <t>Select the appropriate Sheet tab</t>
    </r>
    <r>
      <rPr>
        <b/>
        <sz val="9"/>
        <rFont val="Arial"/>
        <family val="2"/>
      </rPr>
      <t xml:space="preserve"> (below) depending on the device type that is being altered.
  2. </t>
    </r>
    <r>
      <rPr>
        <b/>
        <sz val="9"/>
        <color indexed="10"/>
        <rFont val="Arial"/>
        <family val="2"/>
      </rPr>
      <t>Find the appropriate Section heading</t>
    </r>
    <r>
      <rPr>
        <b/>
        <sz val="9"/>
        <rFont val="Arial"/>
        <family val="2"/>
      </rPr>
      <t xml:space="preserve"> (column 2 ) which is relevant to the alteration.
  3. </t>
    </r>
    <r>
      <rPr>
        <b/>
        <sz val="9"/>
        <color indexed="10"/>
        <rFont val="Arial"/>
        <family val="2"/>
      </rPr>
      <t>Expand the Sections using the '+'</t>
    </r>
    <r>
      <rPr>
        <b/>
        <sz val="9"/>
        <rFont val="Arial"/>
        <family val="2"/>
      </rPr>
      <t xml:space="preserve"> symbol (at the left of the screen) to reveal the applicable alteration requirements.
  4. </t>
    </r>
    <r>
      <rPr>
        <b/>
        <sz val="9"/>
        <color indexed="10"/>
        <rFont val="Arial"/>
        <family val="2"/>
      </rPr>
      <t>Collapse the Sections using the '-' symbol</t>
    </r>
    <r>
      <rPr>
        <b/>
        <sz val="9"/>
        <rFont val="Arial"/>
        <family val="2"/>
      </rPr>
      <t xml:space="preserve">  (at the left of the screen) that are not relevant to the alteration.
  5. </t>
    </r>
    <r>
      <rPr>
        <b/>
        <sz val="9"/>
        <color indexed="10"/>
        <rFont val="Arial"/>
        <family val="2"/>
      </rPr>
      <t>Mark with an 'X' the 8.7</t>
    </r>
    <r>
      <rPr>
        <b/>
        <sz val="9"/>
        <rFont val="Arial"/>
        <family val="2"/>
      </rPr>
      <t xml:space="preserve"> item and also those which require compliance checking that are relevant to the alteration.
  6. </t>
    </r>
    <r>
      <rPr>
        <b/>
        <sz val="9"/>
        <color indexed="10"/>
        <rFont val="Arial"/>
        <family val="2"/>
      </rPr>
      <t>Print the Applicable pages and submit</t>
    </r>
    <r>
      <rPr>
        <b/>
        <sz val="9"/>
        <rFont val="Arial"/>
        <family val="2"/>
      </rPr>
      <t xml:space="preserve"> with the Alteration Spec Sheet Package. Non-relevant 8.7 items may be omitted when
      printing and are not required with the submission.
   </t>
    </r>
    <r>
      <rPr>
        <b/>
        <sz val="9"/>
        <color rgb="FFFF0000"/>
        <rFont val="Arial"/>
        <family val="2"/>
      </rPr>
      <t xml:space="preserve">This alteration checklist should be viewed in conjuction with: 
        Section 8.7 of ASME A17.1-2019 / CSA B44:19 Safety Code for Elevators, ED CAD 295/22, 
        Director's Order 296/22 (on Alterations), and Guideline 296/22 (on Alterations)
</t>
    </r>
  </si>
  <si>
    <t>8.10.2.2.1(a)</t>
  </si>
  <si>
    <t>Door Reopening Device (2.13.5) (Item 1.1)</t>
  </si>
  <si>
    <t>emergency stop switch (2.26.2.5)</t>
  </si>
  <si>
    <t>in-car stop switch (2.26.2.21)</t>
  </si>
  <si>
    <t>operating devices (2.26.1.1, 2.26.1.2, and 2.26.1.6)</t>
  </si>
  <si>
    <t>in-car inspection (2.26.1.4.3)</t>
  </si>
  <si>
    <t>inspection operation with open door circuits (2.26.1.5)</t>
  </si>
  <si>
    <t>car floor (2.15.5)</t>
  </si>
  <si>
    <t>clearance (2.5.1.4 and 2.5.1.5)</t>
  </si>
  <si>
    <t>landing-sill guard, illumination, and hinging (2.11.10)</t>
  </si>
  <si>
    <t>car hinged sills (2.15.16)</t>
  </si>
  <si>
    <t>normal illumination (2.14.7)</t>
  </si>
  <si>
    <t>auxiliary lighting system (2.14.7.1.3)</t>
  </si>
  <si>
    <t>Car Emergency Signal (2.27.1 and 2.11.1.3) (Item 1.6)</t>
  </si>
  <si>
    <t>closed position (2.14.4.11)</t>
  </si>
  <si>
    <t>contact or interlock (2.14.4.2, 2.26.2.15, and 2.26.2.28)</t>
  </si>
  <si>
    <t>car landing door clearances (2.14.4.5)</t>
  </si>
  <si>
    <t>car door guides (2.14.4.6)</t>
  </si>
  <si>
    <t>passenger car door (2.14.5)</t>
  </si>
  <si>
    <t>freight car door or gate (2.14.6)</t>
  </si>
  <si>
    <t>Door Closing Force Test (2.13.4) (Item 1.8)</t>
  </si>
  <si>
    <t>Power Opening of Doors (2.13.2).</t>
  </si>
  <si>
    <t>Leveling Zone (2.26.1.6.3) and Leveling Speed (2.26.1.6.6).</t>
  </si>
  <si>
    <t>8.10.2.2.1(b)</t>
  </si>
  <si>
    <t>8.10.2.2.1(b)(1)</t>
  </si>
  <si>
    <t>8.10.2.2.1(b)(2)</t>
  </si>
  <si>
    <t>8.10.2.2.1(c)</t>
  </si>
  <si>
    <t>8.10.2.2.1(c)(1)</t>
  </si>
  <si>
    <t>8.10.2.2.1(c)(2)</t>
  </si>
  <si>
    <t>8.10.2.2.1(c)(3)</t>
  </si>
  <si>
    <t>8.10.2.2.1(d)</t>
  </si>
  <si>
    <t>8.10.2.2.1(d)(1)</t>
  </si>
  <si>
    <t>8.10.2.2.1(d)(2)</t>
  </si>
  <si>
    <t>8.10.2.2.1(e)</t>
  </si>
  <si>
    <t>8.10.2.2.1(e)(1)</t>
  </si>
  <si>
    <t>8.10.2.2.1(e)(2)</t>
  </si>
  <si>
    <t>8.10.2.2.1(f)</t>
  </si>
  <si>
    <t>8.10.2.2.1(g)</t>
  </si>
  <si>
    <t>8.10.2.2.1(g)(1)</t>
  </si>
  <si>
    <t>8.10.2.2.1(g)(2)</t>
  </si>
  <si>
    <t>8.10.2.2.1(g)(3)</t>
  </si>
  <si>
    <t>8.10.2.2.1(g)(4)</t>
  </si>
  <si>
    <t>8.10.2.2.1(g)(5)</t>
  </si>
  <si>
    <t>8.10.2.2.1(g)(6)</t>
  </si>
  <si>
    <t>8.10.2.2.1(h)</t>
  </si>
  <si>
    <t>8.10.2.2.1(i)</t>
  </si>
  <si>
    <t>8.10.2.2.1(j)</t>
  </si>
  <si>
    <t>8.10.2.2.1(j)(1)</t>
  </si>
  <si>
    <t>8.10.2.2.1(j)(2)</t>
  </si>
  <si>
    <t>Emergency or Standby Power Operation (Item 1.17).</t>
  </si>
  <si>
    <t>8.10.2.2.1(k)(1)</t>
  </si>
  <si>
    <t>8.10.2.2.1(k)(2)</t>
  </si>
  <si>
    <t>Requirement</t>
  </si>
  <si>
    <t>Description</t>
  </si>
  <si>
    <t>Location of Rooms/Spaces (2.7.6.1 and 2.7.6.2)</t>
  </si>
  <si>
    <t>Location of Equipment (2.7.6.3)</t>
  </si>
  <si>
    <t>Equipment Exposure to Weather (2.7.6.6)</t>
  </si>
  <si>
    <t>access (2.7.3.1 through 2.7.3.4)</t>
  </si>
  <si>
    <t>door fire-protection rating (2.7.1.1)</t>
  </si>
  <si>
    <t>Headroom (2.7.4) (Item 2.2)</t>
  </si>
  <si>
    <t>Means Necessary for Tests (2.7.6.4)</t>
  </si>
  <si>
    <t>Inspection and Test Panel (2.7.6.5)</t>
  </si>
  <si>
    <t>lighting (2.7.9.1)</t>
  </si>
  <si>
    <t>receptacles (NFPA 70 or CSA C22.1, as applicable)</t>
  </si>
  <si>
    <t>floors (2.1.3 and 2.7.1.3)</t>
  </si>
  <si>
    <t>enclosure (2.7.1 and 2.8.1)</t>
  </si>
  <si>
    <t>Housekeeping (2.8.1) (Item 2.5)</t>
  </si>
  <si>
    <t>Ventilation and Heating (2.7.9.2) (Item 2.6)</t>
  </si>
  <si>
    <t>Fire Extinguisher (8.6.1.6.5) (Item 2.7)</t>
  </si>
  <si>
    <t>Pipes, Wiring, and Ducts (Section 2.8) (Item 2.8)</t>
  </si>
  <si>
    <t>Guarding of Exposed Auxiliary Equipment (2.10.1) (Item 2.9)</t>
  </si>
  <si>
    <t>Numbering of Elevators, Machines, and Disconnect Switches [2.29.1.1 through 2.29.1.3] (Item 2.10)</t>
  </si>
  <si>
    <t>Maintenance Path and Maintenance Clearance (2.7.2)</t>
  </si>
  <si>
    <t>Stop Switch (2.7.3.5 and 2.26.2.24)</t>
  </si>
  <si>
    <t>Disconnecting Means and Control (2.26.4.1 and NFPA 70 or CSA C22.1, as applicable) (Item 2.11)</t>
  </si>
  <si>
    <t>wiring (2.26.4.1)</t>
  </si>
  <si>
    <t>fuses (2.26.4.1)</t>
  </si>
  <si>
    <t>grounding (2.26.1 and NFPA 70 or CSA C22.1, as applicable)</t>
  </si>
  <si>
    <t>phase protection (2.26.6)</t>
  </si>
  <si>
    <t>certification (2.26.4.2)</t>
  </si>
  <si>
    <t>clearances (NFPA 70 or CSA C22.1, as applicable)</t>
  </si>
  <si>
    <t>capacitors or devices (2.26.7)</t>
  </si>
  <si>
    <t>general (2.26.9.1, 2.26.9.2, and 2.26.9.8)</t>
  </si>
  <si>
    <t>redundancy and its checking (2.26.9.3 and 2.26.9.4)</t>
  </si>
  <si>
    <t>static control without motor generator sets (2.26.9.5 and 2.26.9.6)</t>
  </si>
  <si>
    <t>installation of capacitors or other devices to make electrical protective devices ineffective (2.26.6)</t>
  </si>
  <si>
    <t>Machinery Supports and Fastenings (2.9.1 and 2.9.3) (Item 2.16)</t>
  </si>
  <si>
    <t>braking system (2.24.8.2.2)</t>
  </si>
  <si>
    <t>electromechanical brake (2.24.8.3)</t>
  </si>
  <si>
    <t>marking plate (2.24.8.5)</t>
  </si>
  <si>
    <t>Drive Machines (2.24.1, 2.24.4, 2.24.5, and 2.24.9) (Item 2.18)</t>
  </si>
  <si>
    <t>Gears, Bearings, and Flexible Connections (2.24.6, 2.24.7, and 2.24.10) (Item 2.19)</t>
  </si>
  <si>
    <t>where permitted (2.24.1)</t>
  </si>
  <si>
    <t>drum diameter (2.24.2.1 and 2.24.2.2)</t>
  </si>
  <si>
    <t>slack-rope device shall be tested by creating slack rope (2.26.2.1)</t>
  </si>
  <si>
    <t>spare rope turns (2.20.7)</t>
  </si>
  <si>
    <t>securing of ropes to drums (2.20.6)</t>
  </si>
  <si>
    <t>final terminal stopping devices (2.25.3.5)</t>
  </si>
  <si>
    <t>Belt- or Chain-Drive Machine (2.24.9) (Item 2.21)</t>
  </si>
  <si>
    <t>Motor Generator (2.26.9.7) (Item 2.22)</t>
  </si>
  <si>
    <t>Absorption of Regenerated Power (2.26.10) (Item 2.23)</t>
  </si>
  <si>
    <t>diameter (2.24.2.1, 2.24.2.2, and 2.24.2.4)</t>
  </si>
  <si>
    <t>grooves (2.24.2.1)</t>
  </si>
  <si>
    <t xml:space="preserve">During an emergency stop by EPD in 2.26.2 (passenger elevators 125%) traction to safely stop and hold </t>
  </si>
  <si>
    <t>Traction slip, or machine stall, if car or counterweight bottoms on its buffer.</t>
  </si>
  <si>
    <t xml:space="preserve">causing relative motion between the drive sheave and suspension means </t>
  </si>
  <si>
    <t xml:space="preserve">an alternative test provided in the on-site documentation [see 8.6.1.2.2(b)(5)] </t>
  </si>
  <si>
    <t>Secondary and Deflector Sheaves (2.24.2) (Item 2.26)</t>
  </si>
  <si>
    <t>Rope Fastenings (2.9.3.3, 2.20.5, and 2.20.9) (Item 2.27)</t>
  </si>
  <si>
    <t>Test the normal terminal stopping device for conformance with 2.25.2.</t>
  </si>
  <si>
    <t>Test the emergency terminal speed-limiting device for conformance with 2.25.4.1.</t>
  </si>
  <si>
    <t>For static control elevators, see 2.25.4.2.</t>
  </si>
  <si>
    <t xml:space="preserve">Test the emergency terminal stopping device for conformance with 2.25.4.2. </t>
  </si>
  <si>
    <t>inspection operation (2.26.1.4.4)</t>
  </si>
  <si>
    <t>additional operation devices (2.26.1.3)</t>
  </si>
  <si>
    <t>The tripping speed of the governor and the governor overspeed switch conformance with 2.18.2 and 2.18.4.</t>
  </si>
  <si>
    <t xml:space="preserve">The governor rope pull-through and pull-out conformance with 2.17.15 and 2.18.6. </t>
  </si>
  <si>
    <t>The adjustable means shall be sealed (2.18.3).</t>
  </si>
  <si>
    <t>A marking plate conforming to 2.18.9 shall be attached at the governor.</t>
  </si>
  <si>
    <t>Access and securing of the car, if applicable (2.7.6.3.4).</t>
  </si>
  <si>
    <t xml:space="preserve">Car safeties shall be tested with rated load in the car. </t>
  </si>
  <si>
    <t xml:space="preserve">The car speed at which the governor trips shall be determined </t>
  </si>
  <si>
    <t>The governor tripping speed shall be adjusted within the range specified in 2.18.2</t>
  </si>
  <si>
    <t>governor overspeed switch and the car safety-mechanism switch conformance with 2.18.4 and 2.17.7.</t>
  </si>
  <si>
    <t>the level of the car platform shall be checked to determine conformance with 2.17.9.2.</t>
  </si>
  <si>
    <t xml:space="preserve">A metal tag with the rule number, test date, name of the person/firm required by 8.10.1.1.5 </t>
  </si>
  <si>
    <t xml:space="preserve">Type A governor-operated safeties tested at rated speed down, also inertia conformance with 2.17.8.1, </t>
  </si>
  <si>
    <t xml:space="preserve">If means other than inertia application of the safety is provided, such means shall be tested </t>
  </si>
  <si>
    <t xml:space="preserve">Type A Safeties Without Governors. Type A safeties operated by breaking or slackening ropes be tested </t>
  </si>
  <si>
    <t>Types B and C safeties shall be subjected to an overspeed test</t>
  </si>
  <si>
    <t xml:space="preserve">The overspeed switch on car and counterweight governors shall be inoperative during the overspeed test. </t>
  </si>
  <si>
    <t xml:space="preserve">The stopping distances for Type B safeties shall conform to 2.17.3, </t>
  </si>
  <si>
    <t>For Type B safeties, the movement of the governor rope to operate safety tested conformance with 2.17.11.</t>
  </si>
  <si>
    <t xml:space="preserve">For Type C safeties, the stopping distance equal to the stroke of the buffer shall conform to 2.17.8.2. </t>
  </si>
  <si>
    <t>For Type C safeties, buffer compression switch, oil level devices, conformance with 2.17.8.2.7 and 2.17.8.2.8.</t>
  </si>
  <si>
    <t>Ascending Car Overspeed Protection. Means inspected/tested,  no load conformance with 2.19.1.2.</t>
  </si>
  <si>
    <t>Unintended Car Motion. means inspected / tested to verify conformance with 2.19.2.2.</t>
  </si>
  <si>
    <t>Speed. The speed of the car shall be verified with and without rated load, in both directions (2.16.3.2).</t>
  </si>
  <si>
    <t>Code Data Plate (Section 8.9) (Item 2.14)</t>
  </si>
  <si>
    <t>Emergency Brake (2.19.3)</t>
  </si>
  <si>
    <t>Wiring Diagrams [8.6.1.2.2(a)]</t>
  </si>
  <si>
    <t>AC Drives From a DC Source (Item 2.24). demonstrate compliance with 2.26.9.6 (Item 2.24.3).</t>
  </si>
  <si>
    <t>Emergency Brake (2.19.3.2)</t>
  </si>
  <si>
    <t>Rope Retainers or Restraints for Seismic Risk Zones (Item 2.42)</t>
  </si>
  <si>
    <t>Seismic and Counterweight Displacement Detection Devices Operation and Door Operation (Item 2.42)</t>
  </si>
  <si>
    <t>Suspension member residual-strength detection means tested simulate reduction of residual strength 2.20.8.3.</t>
  </si>
  <si>
    <t>The Means to View the USI On-Site (2.26.1.7.3)</t>
  </si>
  <si>
    <t>8.10.2.2.2(a)</t>
  </si>
  <si>
    <t>8.10.2.2.2(b)</t>
  </si>
  <si>
    <t>8.10.2.2.2(c)</t>
  </si>
  <si>
    <t>8.10.2.2.2(d)</t>
  </si>
  <si>
    <t>8.10.2.2.2(d)(1)</t>
  </si>
  <si>
    <t>8.10.2.2.2(d)(2)</t>
  </si>
  <si>
    <t>8.10.2.2.2(e)</t>
  </si>
  <si>
    <t>8.10.2.2.2(f)</t>
  </si>
  <si>
    <t>8.10.2.2.2(g)</t>
  </si>
  <si>
    <t>8.10.2.2.2(h)</t>
  </si>
  <si>
    <t>8.10.2.2.2(h)(1)</t>
  </si>
  <si>
    <t>8.10.2.2.2(h)(2)</t>
  </si>
  <si>
    <t>8.10.2.2.2(i)</t>
  </si>
  <si>
    <t>8.10.2.2.2(i)(1)</t>
  </si>
  <si>
    <t>8.10.2.2.2(i)(2)</t>
  </si>
  <si>
    <t>8.10.2.2.2(j)</t>
  </si>
  <si>
    <t>8.10.2.2.2(k)</t>
  </si>
  <si>
    <t>8.10.2.2.2(l)</t>
  </si>
  <si>
    <t>8.10.2.2.2(m)</t>
  </si>
  <si>
    <t>8.10.2.2.2(n)</t>
  </si>
  <si>
    <t>8.10.2.2.2(o)</t>
  </si>
  <si>
    <t>8.10.2.2.2(p)</t>
  </si>
  <si>
    <t>8.10.2.2.2(q)</t>
  </si>
  <si>
    <t>8.10.2.2.2(r)</t>
  </si>
  <si>
    <t>8.10.2.2.2(s)</t>
  </si>
  <si>
    <t>8.10.2.2.2(s)(1)</t>
  </si>
  <si>
    <t>8.10.2.2.2(s)(2)</t>
  </si>
  <si>
    <t>8.10.2.2.2(s)(3)</t>
  </si>
  <si>
    <t>8.10.2.2.2(s)(4)</t>
  </si>
  <si>
    <t>8.10.2.2.2(s)(5)</t>
  </si>
  <si>
    <t>8.10.2.2.2(s)(6)</t>
  </si>
  <si>
    <t>8.10.2.2.2(s)(7)</t>
  </si>
  <si>
    <t>8.10.2.2.2(t)</t>
  </si>
  <si>
    <t>8.10.2.2.2(t)(1)</t>
  </si>
  <si>
    <t>8.10.2.2.2(t)(2)</t>
  </si>
  <si>
    <t>8.10.2.2.2(t)(3)</t>
  </si>
  <si>
    <t>8.10.2.2.2(t)(4)</t>
  </si>
  <si>
    <t>8.10.2.2.2(u)</t>
  </si>
  <si>
    <t>8.10.2.2.2(v)</t>
  </si>
  <si>
    <t>8.10.2.2.2(v)(1)</t>
  </si>
  <si>
    <t>8.10.2.2.2(v)(2)</t>
  </si>
  <si>
    <t>8.10.2.2.2(v)(3)</t>
  </si>
  <si>
    <t>8.10.2.2.2(w)</t>
  </si>
  <si>
    <t>8.10.2.2.2(x)</t>
  </si>
  <si>
    <t>8.10.2.2.2(y)</t>
  </si>
  <si>
    <t>8.10.2.2.2(y)(1)</t>
  </si>
  <si>
    <t>8.10.2.2.2(y)(2)</t>
  </si>
  <si>
    <t>8.10.2.2.2(y)(3)</t>
  </si>
  <si>
    <t>8.10.2.2.2(y)(4)</t>
  </si>
  <si>
    <t>8.10.2.2.2(y)(5)</t>
  </si>
  <si>
    <t>8.10.2.2.2(y)(6)</t>
  </si>
  <si>
    <t>8.10.2.2.2(z)</t>
  </si>
  <si>
    <t>8.10.2.2.2(aa)</t>
  </si>
  <si>
    <t>8.10.2.2.2(bb)</t>
  </si>
  <si>
    <t>8.10.2.2.2(cc)</t>
  </si>
  <si>
    <t>8.10.2.2.2(cc)(1)</t>
  </si>
  <si>
    <t>8.10.2.2.2(cc)(2)</t>
  </si>
  <si>
    <t>8.10.2.2.2(cc)(3)</t>
  </si>
  <si>
    <t>8.10.2.2.2(cc)(3)(-a)</t>
  </si>
  <si>
    <t>8.10.2.2.2(cc)(3)(-b)</t>
  </si>
  <si>
    <t>8.10.2.2.2(cc)(3)(-c)</t>
  </si>
  <si>
    <t>8.10.2.2.2(cc)(3)(-c)(-1)</t>
  </si>
  <si>
    <t>8.10.2.2.2(cc)(3)(-c)(-2)</t>
  </si>
  <si>
    <t>8.10.2.2.2(dd)</t>
  </si>
  <si>
    <t>8.10.2.2.2(ee)</t>
  </si>
  <si>
    <t>8.10.2.2.2(ff)</t>
  </si>
  <si>
    <t>8.10.2.2.2(ff)(1)</t>
  </si>
  <si>
    <t>8.10.2.2.2(ff)(2)</t>
  </si>
  <si>
    <t>8.10.2.2.2(ff)(3)</t>
  </si>
  <si>
    <t>8.10.2.2.2(ff)(4)</t>
  </si>
  <si>
    <t>8.10.2.2.2(gg)</t>
  </si>
  <si>
    <t>8.10.2.2.2(gg)(1)</t>
  </si>
  <si>
    <t>8.10.2.2.2(gg)(2)</t>
  </si>
  <si>
    <t>8.10.2.2.2(gg)(3)</t>
  </si>
  <si>
    <t>8.10.2.2.2(hh)</t>
  </si>
  <si>
    <t>8.10.2.2.2(hh)(1)</t>
  </si>
  <si>
    <t>8.10.2.2.2(hh)(2)</t>
  </si>
  <si>
    <t>8.10.2.2.2(hh)(3)</t>
  </si>
  <si>
    <t>8.10.2.2.2(hh)(4)</t>
  </si>
  <si>
    <t>8.10.2.2.2(hh)(5)</t>
  </si>
  <si>
    <t>8.10.2.2.2(ii)</t>
  </si>
  <si>
    <t>8.10.2.2.2(ii)(1)</t>
  </si>
  <si>
    <t>8.10.2.2.2(ii)(1)(-a)</t>
  </si>
  <si>
    <t>8.10.2.2.2(ii)(1)(-b)</t>
  </si>
  <si>
    <t>8.10.2.2.2(ii)(1)(-c)</t>
  </si>
  <si>
    <t>8.10.2.2.2(ii)(1)(-d)</t>
  </si>
  <si>
    <t>8.10.2.2.2(ii)(1)(-e)</t>
  </si>
  <si>
    <t>8.10.2.2.2(ii)(1)(-f)</t>
  </si>
  <si>
    <t>8.10.2.2.2(ii)(2)</t>
  </si>
  <si>
    <t>8.10.2.2.2(ii)(2)(-a)</t>
  </si>
  <si>
    <t>8.10.2.2.2(ii)(2)(-b)</t>
  </si>
  <si>
    <t>8.10.2.2.2(ii)(3)</t>
  </si>
  <si>
    <t>8.10.2.2.2(ii)(4)</t>
  </si>
  <si>
    <t>8.10.2.2.2(ii)(4)(-a)</t>
  </si>
  <si>
    <t>8.10.2.2.2(ii)(4)(-b)</t>
  </si>
  <si>
    <t>8.10.2.2.2(ii)(4)(-c)</t>
  </si>
  <si>
    <t>8.10.2.2.2(ii)(4)d)</t>
  </si>
  <si>
    <t>8.10.2.2.2(ii)(4)(-e)</t>
  </si>
  <si>
    <t>8.10.2.2.2(ii)(4)(-f)</t>
  </si>
  <si>
    <t>8.10.2.2.2(jj)</t>
  </si>
  <si>
    <t>8.10.2.2.2(jj)(1)</t>
  </si>
  <si>
    <t>8.10.2.2.2(jj)(2)</t>
  </si>
  <si>
    <t>8.10.2.2.2(kk)</t>
  </si>
  <si>
    <t>8.10.2.2.2(ll)</t>
  </si>
  <si>
    <t>8.10.2.2.2(mm)</t>
  </si>
  <si>
    <t>8.10.2.2.2(nn)</t>
  </si>
  <si>
    <t>8.10.2.2.2(oo)</t>
  </si>
  <si>
    <t>8.10.2.2.2(pp)</t>
  </si>
  <si>
    <t>8.10.2.2.2(qq)</t>
  </si>
  <si>
    <t>8.10.2.2.2(rr)</t>
  </si>
  <si>
    <t>8.10.2.2.2(ss)</t>
  </si>
  <si>
    <t>8.10.2.2.2(ss)(1)</t>
  </si>
  <si>
    <t>8.10.2.2.2(ss)(2)</t>
  </si>
  <si>
    <t>8.10.2.2.2(tt)</t>
  </si>
  <si>
    <t>Machine Rooms, Machinery Spaces, and Control Rooms/Spaces</t>
  </si>
  <si>
    <t>8.10.2.2.3</t>
  </si>
  <si>
    <t>Top-of-Car Stop Switch (2.26.2.8) (Item 3.1)</t>
  </si>
  <si>
    <t>Car Top Light and Outlet (2.14.7.1.4) (Item 3.2)</t>
  </si>
  <si>
    <t>top-of-car inspection operation (2.26.1.4.2)</t>
  </si>
  <si>
    <t>equipment on car top (2.14.1.7)</t>
  </si>
  <si>
    <t>top-of-car clearance (2.4.6 through 2.4.8)</t>
  </si>
  <si>
    <t>low-clearance signage and marking of car top equipment (2.4.7.2)</t>
  </si>
  <si>
    <t>guardrails (2.14.1.7.1)</t>
  </si>
  <si>
    <t>Top Counterweight Clearance (2.4.9) (Item 3.24)</t>
  </si>
  <si>
    <t>Car, Overhead, and Deflector Sheaves (2.24.2) (Item 3.25)</t>
  </si>
  <si>
    <t>Normal Terminal Stopping Devices (Item 3.5). Verify location and type of switches (2.25.2). [See also 8.10.2.2.2(ff).]</t>
  </si>
  <si>
    <t>Final Terminal Stopping Devices (Item 3.6). Verify location and type of switches for conformance with 2.25.3 and 2.26.4.3.</t>
  </si>
  <si>
    <t>Broken Rope, Chain, or Tape Switch (Item 3.26). Verify for conformance with 2.25.2.3.2, 2.26.2.6, and 2.26.4.3.</t>
  </si>
  <si>
    <t>Car-Leveling Devices (2.26.1.6) (Item 3.7)</t>
  </si>
  <si>
    <t>Data Plate (2.16.3.3, 2.20.2, and 2.24.2.3.5) (Item 3.27)</t>
  </si>
  <si>
    <t>Top Emergency Exit (2.14.1.5 and 2.26.2.18) (Item 3.8)</t>
  </si>
  <si>
    <t>Counterweight and Counterweight Buffer (Sections 2.21 and 2.22) (Item 3.28)</t>
  </si>
  <si>
    <t>Counterweight Safeties (Item 3.29). Visually inspect counterweight safeties, including marking plate  2.17.4).</t>
  </si>
  <si>
    <t>Identification [2.29.1.2(g) and 2.29.2] (Item 3.9)</t>
  </si>
  <si>
    <t>Hoistway Construction (Section 2.1) (Item 3.10)</t>
  </si>
  <si>
    <t>Hoistway Smoke Control (2.1.4) (Item 3.11)</t>
  </si>
  <si>
    <t>Pipes, Wiring, and Ducts (Section 2.8) (Item 3.12)</t>
  </si>
  <si>
    <t>Windows, Projections, Recesses, and Setbacks (2.1.5, 2.1.6, and 2.11.10.1) (Item 3.13)</t>
  </si>
  <si>
    <t>Hoistway Clearances (Sections 2.4 and 2.5) (Item 3.14)</t>
  </si>
  <si>
    <t>Multiple Hoistways (2.1.1.4) (Item 3.15)</t>
  </si>
  <si>
    <t>Traveling Cables and Junction Boxes (2.8.2 and NFPA 70 or CSA C22.1, as applicable) (Item 3.16)</t>
  </si>
  <si>
    <t>hoistway doors (Sections 2.11 through 2.13)</t>
  </si>
  <si>
    <t>emergency doors (2.11.1.2)</t>
  </si>
  <si>
    <t>hoistway door fire-protection rating marking or labels (2.1.1.1.3 and 2.11.15.1)</t>
  </si>
  <si>
    <t>door safety retainers, location, and function (2.11.11.8)</t>
  </si>
  <si>
    <t>door closed position (2.12.2.2 and 2.12.3.2)</t>
  </si>
  <si>
    <t>hoistway door hanger (2.11.11.5.8 and 2.11.12.4.8)</t>
  </si>
  <si>
    <t>hoistway door locking device (2.12.2.3, 2.12.2.5, 2.12.3.3, 2.12.3.5, 2.26.2.14, and 2.26.4.3)</t>
  </si>
  <si>
    <t>Car Frame, Counterweight Guides, and Stiles (Section 2.15) (Item 3.18)</t>
  </si>
  <si>
    <t>rail section (2.23.3)</t>
  </si>
  <si>
    <t>bracket spacing (2.23.4)</t>
  </si>
  <si>
    <t>surfaces and lubrication (2.23.6 and 2.17.16)</t>
  </si>
  <si>
    <t>joints and fish plates (2.23.7)</t>
  </si>
  <si>
    <t>bracket supports (2.23.9)</t>
  </si>
  <si>
    <t>fastenings (2.23.10)</t>
  </si>
  <si>
    <t>Governor Releasing Carrier (2.17.15) (Item 3.21)</t>
  </si>
  <si>
    <t>fastenings (2.20.9)</t>
  </si>
  <si>
    <t>car and counterweight hitch plate (2.17.13)</t>
  </si>
  <si>
    <t>overhead hitch plate (2.9.3.4)</t>
  </si>
  <si>
    <t>equalizers (2.20.5)</t>
  </si>
  <si>
    <t>Suspension Rope (Item 3.23). Verify number, diameter, and data tag (2.20.2 and 2.20.4)</t>
  </si>
  <si>
    <t>Compensating Means (2.21.4) (Item 3.33)</t>
  </si>
  <si>
    <t>Machinery Space/Control Space (8.10.2.2.2)</t>
  </si>
  <si>
    <t>means to prevent unexpected movement (2.7.5.1.1)</t>
  </si>
  <si>
    <t>unexpected car movement device (2.26.2.34)</t>
  </si>
  <si>
    <t>operating instructions for unexpected car movement device (8.6.11.7)</t>
  </si>
  <si>
    <t>operating instructions for egress and reentry procedure (8.6.11.8)</t>
  </si>
  <si>
    <t>Machinery Supports and Fastenings (2.9.1 and 2.9.3)</t>
  </si>
  <si>
    <t>Guarding of Equipment (2.10.1)</t>
  </si>
  <si>
    <t>For seismic risk zones, horizontal clearance for car and counterweight, snag-point clearance, and rail fastening</t>
  </si>
  <si>
    <t>For seismic risk zones, snag guards, location of compensating ropes/chains, and traveling cables</t>
  </si>
  <si>
    <t>Emergency Terminal Stopping Means (2.25.4) (Item 3.6)</t>
  </si>
  <si>
    <t>8.10.2.2.3(a)</t>
  </si>
  <si>
    <t>8.10.2.2.3(b)</t>
  </si>
  <si>
    <t>8.10.2.2.3(c)</t>
  </si>
  <si>
    <t>8.10.2.2.3(c)(1)</t>
  </si>
  <si>
    <t>8.10.2.2.3(c)(2)</t>
  </si>
  <si>
    <t>8.10.2.2.3(c)(3)</t>
  </si>
  <si>
    <t>8.10.2.2.3(d)</t>
  </si>
  <si>
    <t>8.10.2.2.3(d)(1)</t>
  </si>
  <si>
    <t>8.10.2.2.3(d)(2)</t>
  </si>
  <si>
    <t>8.10.2.2.3(d)(3)</t>
  </si>
  <si>
    <t>8.10.2.2.3(e)</t>
  </si>
  <si>
    <t>8.10.2.2.3(f)</t>
  </si>
  <si>
    <t>8.10.2.2.3(g)</t>
  </si>
  <si>
    <t>8.10.2.2.3(h)</t>
  </si>
  <si>
    <t>8.10.2.2.3(i)</t>
  </si>
  <si>
    <t>8.10.2.2.3(j)</t>
  </si>
  <si>
    <t>8.10.2.2.3(k)</t>
  </si>
  <si>
    <t>8.10.2.2.3(l)</t>
  </si>
  <si>
    <t>8.10.2.2.3(m)</t>
  </si>
  <si>
    <t>8.10.2.2.3(n)</t>
  </si>
  <si>
    <t>8.10.2.2.3(o)</t>
  </si>
  <si>
    <t>8.10.2.2.3(p)</t>
  </si>
  <si>
    <t>8.10.2.2.3(q)</t>
  </si>
  <si>
    <t>8.10.2.2.3(r)</t>
  </si>
  <si>
    <t>8.10.2.2.3(s)</t>
  </si>
  <si>
    <t>8.10.2.2.3(t)</t>
  </si>
  <si>
    <t>8.10.2.2.3(u)</t>
  </si>
  <si>
    <t>8.10.2.2.3(v)</t>
  </si>
  <si>
    <t>8.10.2.2.3(w)</t>
  </si>
  <si>
    <t>8.10.2.2.3(w)(1)</t>
  </si>
  <si>
    <t>8.10.2.2.3(w)(2)</t>
  </si>
  <si>
    <t>8.10.2.2.3(w)(3)</t>
  </si>
  <si>
    <t>8.10.2.2.3(w)(4)</t>
  </si>
  <si>
    <t>8.10.2.2.3(w)(5)</t>
  </si>
  <si>
    <t>8.10.2.2.3(w)(6)</t>
  </si>
  <si>
    <t>8.10.2.2.3(w)(7)</t>
  </si>
  <si>
    <t>8.10.2.2.3(x)</t>
  </si>
  <si>
    <t>8.10.2.2.3(y)</t>
  </si>
  <si>
    <t>8.10.2.2.3(y)(1)</t>
  </si>
  <si>
    <t>8.10.2.2.3(y)(2)</t>
  </si>
  <si>
    <t>8.10.2.2.3(y)(3)</t>
  </si>
  <si>
    <t>8.10.2.2.3(y)(4)</t>
  </si>
  <si>
    <t>8.10.2.2.3(y)(5)</t>
  </si>
  <si>
    <t>8.10.2.2.3(y)(6)</t>
  </si>
  <si>
    <t>8.10.2.2.3(z)</t>
  </si>
  <si>
    <t>8.10.2.2.3(aa)</t>
  </si>
  <si>
    <t>8.10.2.2.3(bb)</t>
  </si>
  <si>
    <t>8.10.2.2.3(bb)(1)</t>
  </si>
  <si>
    <t>8.10.2.2.3(bb)(2)</t>
  </si>
  <si>
    <t>8.10.2.2.3(bb)(3)</t>
  </si>
  <si>
    <t>8.10.2.2.3(bb)(4)</t>
  </si>
  <si>
    <t>8.10.2.2.3(cc)</t>
  </si>
  <si>
    <t>8.10.2.2.3(dd)</t>
  </si>
  <si>
    <t>8.10.2.2.3(ee)</t>
  </si>
  <si>
    <t>8.10.2.2.3(ff)</t>
  </si>
  <si>
    <t>8.10.2.2.3(ff)(1)</t>
  </si>
  <si>
    <t>8.10.2.2.3(ff)(2)</t>
  </si>
  <si>
    <t>8.10.2.2.3(ff)(3)</t>
  </si>
  <si>
    <t>8.10.2.2.3(ff)(4)</t>
  </si>
  <si>
    <t>8.10.2.2.3(gg)</t>
  </si>
  <si>
    <t>8.10.2.2.3(hh)</t>
  </si>
  <si>
    <t>8.10.2.2.3(ii)</t>
  </si>
  <si>
    <t>8.10.2.2.3(jj)</t>
  </si>
  <si>
    <t>8.10.2.2.3(kk)</t>
  </si>
  <si>
    <t>8.10.2.2.3(ll)</t>
  </si>
  <si>
    <t>8.10.2.2.4</t>
  </si>
  <si>
    <t>apron (2.15.9)</t>
  </si>
  <si>
    <t>car head guards (2.15.9.4)</t>
  </si>
  <si>
    <t>test of closed biparting doors (2.11.12.4.3 and 2.11.12.4.7)</t>
  </si>
  <si>
    <t>hoistway door (Section 2.11) [see also 8.10.2.2.3(w)]</t>
  </si>
  <si>
    <t>Vision Panels (2.11.7) (Item 4.3)</t>
  </si>
  <si>
    <t>Hoistway Door Locking Devices (2.12.2.3, 2.12.2.5, 2.12.3.3, 2.12.3.5, 2.12.4.3, 2.26.2.14, and 2.26.4.3) [see also 8.10.2.2.3(w)] (Item 4.4)</t>
  </si>
  <si>
    <t>access for maintenance (2.12.6 and 2.12.7)</t>
  </si>
  <si>
    <t>access for emergency (2.12.6)</t>
  </si>
  <si>
    <t>Power Closing of Hoistway Doors (2.13.1, 2.13.3, and 2.13.4) [See also 8.10.2.2.1(i)] (Item 4.6)</t>
  </si>
  <si>
    <t>Sequence Operation (2.13.6 and 2.13.3.4) (Item 4.7)</t>
  </si>
  <si>
    <t>Hoistway Enclosure (2.1.1) (Item 4.8)</t>
  </si>
  <si>
    <t>blind hoistway emergency door (2.11.1.2 and 2.11.1.3)</t>
  </si>
  <si>
    <t>access openings for cleaning (2.11.1.4)</t>
  </si>
  <si>
    <t>Separate Counterweight Hoistway (2.3.3) (Item 4.11)</t>
  </si>
  <si>
    <t>Standby or Emergency Power Selection Switch (Item 4.12) (2.27.2 and Section 8.1). [See also 8.10.2.2.1(q)]</t>
  </si>
  <si>
    <t>Inspection and Test Panel (2.7.6.5), Inspection Operation (2.26.1.4.1), and Inspection Operation With Open Door Circuits (2.26.1.5)</t>
  </si>
  <si>
    <t>8.10.2.2.4(a)</t>
  </si>
  <si>
    <t>8.10.2.2.4(a)(1)</t>
  </si>
  <si>
    <t>8.10.2.2.4(a)(2)</t>
  </si>
  <si>
    <t>8.10.2.2.4(b)</t>
  </si>
  <si>
    <t>8.10.2.2.4(b)(1)</t>
  </si>
  <si>
    <t>8.10.2.2.4(b)(2)</t>
  </si>
  <si>
    <t>8.10.2.2.4(c)</t>
  </si>
  <si>
    <t>8.10.2.2.4(d)</t>
  </si>
  <si>
    <t>8.10.2.2.4(e)</t>
  </si>
  <si>
    <t>8.10.2.2.4(e)(1)</t>
  </si>
  <si>
    <t>8.10.2.2.4(e)(2)</t>
  </si>
  <si>
    <t>8.10.2.2.4(f)</t>
  </si>
  <si>
    <t>8.10.2.2.4(g)</t>
  </si>
  <si>
    <t>8.10.2.2.4(h)</t>
  </si>
  <si>
    <t>8.10.2.2.4(i)</t>
  </si>
  <si>
    <t>8.10.2.2.4(i)(1)</t>
  </si>
  <si>
    <t>8.10.2.2.4(i)(2)</t>
  </si>
  <si>
    <t>8.10.2.2.4(j)</t>
  </si>
  <si>
    <t>8.10.2.2.4(k)</t>
  </si>
  <si>
    <t>8.10.2.2.4(l)</t>
  </si>
  <si>
    <t>8.10.2.2.4(m)</t>
  </si>
  <si>
    <t>8.10.2.2.4(n)</t>
  </si>
  <si>
    <t>8.10.2.2.4(o)</t>
  </si>
  <si>
    <t>8.10.2.2.5</t>
  </si>
  <si>
    <t>8.10.2.2.6</t>
  </si>
  <si>
    <t>8.10.2.2.8</t>
  </si>
  <si>
    <t>8.10.2.2.9</t>
  </si>
  <si>
    <t>pit floor (2.2.2.2)</t>
  </si>
  <si>
    <t>drains, sumps, and pumps (2.2.2.3 through 2.2.2.5)</t>
  </si>
  <si>
    <t>guards between pits (2.3.2 and 2.2.3)</t>
  </si>
  <si>
    <t>counterweight guards (2.3.2)</t>
  </si>
  <si>
    <t>access to pit (2.2.4)</t>
  </si>
  <si>
    <t>access to underside of car (2.2.8)</t>
  </si>
  <si>
    <t>illumination (2.2.5)</t>
  </si>
  <si>
    <t>stop switch (2.2.6 and 2.26.2.7)</t>
  </si>
  <si>
    <t>pit depth (2.2.7)</t>
  </si>
  <si>
    <t>wiring, pipes, and ducts (Section 2.8)</t>
  </si>
  <si>
    <t>car bottom clearances (2.4.1)</t>
  </si>
  <si>
    <t>refuge space and marking (2.4.1.3, 2.4.1.4, and 2.4.1.6)</t>
  </si>
  <si>
    <t>car and counterweight runbys (2.4.2 and 2.4.4)</t>
  </si>
  <si>
    <t>warning signs [2.4.4(b)]</t>
  </si>
  <si>
    <t>horizontal pit clearances (2.5.1.2 and 2.5.1.6)</t>
  </si>
  <si>
    <t>For reduced-stroke buffers conforming to 2.22.4.1.2, these tests shall be made at the reduced striking speed.</t>
  </si>
  <si>
    <t>Traveling Cables (Item 5.5) (2.8.2 and NFPA 70 or CSA C22.1, as applicable)</t>
  </si>
  <si>
    <t>Governor-Rope Tension Devices (2.18.7) (Item 5.6)</t>
  </si>
  <si>
    <t>fastenings (2.21.4)</t>
  </si>
  <si>
    <t>sheave switches (2.26.2.3 and 2.26.4.3)</t>
  </si>
  <si>
    <t>tie-down (2.21.4.2)</t>
  </si>
  <si>
    <t>frame (2.15.4 through 2.15.7 and 2.15.9)</t>
  </si>
  <si>
    <t>fire protection (2.15.8)</t>
  </si>
  <si>
    <t>rope movement (2.17.11)</t>
  </si>
  <si>
    <t>marking plate (2.17.14)</t>
  </si>
  <si>
    <t>car guiding members (2.15.2)</t>
  </si>
  <si>
    <t>running clearances (2.17.10)</t>
  </si>
  <si>
    <t>means to prevent unexpected movement [2.7.5.2.1(a) or 2.7.5.2.1(b)]</t>
  </si>
  <si>
    <t>Guarding of Exposed Auxiliary Equipment (2.10.1)</t>
  </si>
  <si>
    <t>Pit Inspection Operation (2.26.1.4.4)</t>
  </si>
  <si>
    <t>Snag guards for governor rope and traveling cables in seismic risk zones (Item 5.16.3)</t>
  </si>
  <si>
    <t>Verify information shown on layout drawing [Item 5.16.3(d)]</t>
  </si>
  <si>
    <t>Firefighters’ Emergency Operation.</t>
  </si>
  <si>
    <t>conformance with 2.27.3 through 2.27.8.</t>
  </si>
  <si>
    <t>Working Platforms</t>
  </si>
  <si>
    <t>Working Platforms (2.7.5.3 and 2.7.5.4)</t>
  </si>
  <si>
    <t>operating instructions (8.6.11.9)</t>
  </si>
  <si>
    <t>retractable stop electrical device (2.26.2.37)</t>
  </si>
  <si>
    <t>Inspection Operation (2.26.1.4.4)</t>
  </si>
  <si>
    <t>Occupant Evacuation Operation. Verify conformance with 2.27.11.</t>
  </si>
  <si>
    <t>8.10.2.2.7</t>
  </si>
  <si>
    <t>8.10.2.2.5(a)</t>
  </si>
  <si>
    <t>8.10.2.2.5(a)(1)</t>
  </si>
  <si>
    <t>8.10.2.2.5(a)(2)</t>
  </si>
  <si>
    <t>8.10.2.2.5(a)(3)</t>
  </si>
  <si>
    <t>8.10.2.2.5(a)(4)</t>
  </si>
  <si>
    <t>8.10.2.2.5(a)(5)</t>
  </si>
  <si>
    <t>8.10.2.2.5(a)(6)</t>
  </si>
  <si>
    <t>8.10.2.2.5(a)(7)</t>
  </si>
  <si>
    <t>8.10.2.2.5(a)(8)</t>
  </si>
  <si>
    <t>8.10.2.2.5(a)(9)</t>
  </si>
  <si>
    <t>8.10.2.2.5(a)(10)</t>
  </si>
  <si>
    <t>8.10.2.2.5(b)</t>
  </si>
  <si>
    <t>8.10.2.2.5(b)(1)</t>
  </si>
  <si>
    <t>8.10.2.2.5(b)(2)</t>
  </si>
  <si>
    <t>8.10.2.2.5(b)(3)</t>
  </si>
  <si>
    <t>8.10.2.2.5(b)(4)</t>
  </si>
  <si>
    <t>8.10.2.2.5(b)(5)</t>
  </si>
  <si>
    <t>8.10.2.2.5(c)</t>
  </si>
  <si>
    <t>8.10.2.2.5(c)(1)</t>
  </si>
  <si>
    <t>8.10.2.2.5(c)(2)</t>
  </si>
  <si>
    <t>8.10.2.2.5(c)(3)</t>
  </si>
  <si>
    <t>8.10.2.2.5(c)(4)</t>
  </si>
  <si>
    <t>8.10.2.2.5(c)(5)</t>
  </si>
  <si>
    <t>8.10.2.2.5(c)(6)</t>
  </si>
  <si>
    <t>8.10.2.2.5(d)</t>
  </si>
  <si>
    <t>8.10.2.2.5(e)</t>
  </si>
  <si>
    <t>8.10.2.2.5(f)</t>
  </si>
  <si>
    <t>8.10.2.2.5(g)</t>
  </si>
  <si>
    <t>8.10.2.2.5(h)</t>
  </si>
  <si>
    <t>8.10.2.2.5(h)(1)</t>
  </si>
  <si>
    <t>8.10.2.2.5(h)(2)</t>
  </si>
  <si>
    <t>8.10.2.2.5(h)(3)</t>
  </si>
  <si>
    <t>8.10.2.2.5(i)</t>
  </si>
  <si>
    <t>8.10.2.2.5(i)(1)</t>
  </si>
  <si>
    <t>8.10.2.2.5(i)(2)</t>
  </si>
  <si>
    <t>8.10.2.2.5(j)</t>
  </si>
  <si>
    <t>8.10.2.2.5(j)(1)</t>
  </si>
  <si>
    <t>8.10.2.2.5(j)(2)</t>
  </si>
  <si>
    <t>8.10.2.2.5(j)(3)</t>
  </si>
  <si>
    <t>8.10.2.2.5(j)(4)</t>
  </si>
  <si>
    <t>8.10.2.2.5(k)</t>
  </si>
  <si>
    <t>8.10.2.2.5(l)</t>
  </si>
  <si>
    <t>8.10.2.2.5(l)(1)</t>
  </si>
  <si>
    <t>8.10.2.2.5(l)(2)</t>
  </si>
  <si>
    <t>8.10.2.2.5(l)(3)</t>
  </si>
  <si>
    <t>8.10.2.2.5(l)(4)</t>
  </si>
  <si>
    <t>8.10.2.2.5(m)</t>
  </si>
  <si>
    <t>8.10.2.2.5(n)</t>
  </si>
  <si>
    <t>8.10.2.2.5(o)</t>
  </si>
  <si>
    <t>8.10.2.2.5(p)</t>
  </si>
  <si>
    <t>8.10.2.2.5(q)</t>
  </si>
  <si>
    <t>8.10.2.2.5(r)</t>
  </si>
  <si>
    <r>
      <t>Inner Landing Zone (</t>
    </r>
    <r>
      <rPr>
        <sz val="9.5"/>
        <color rgb="FF0000FF"/>
        <rFont val="Calibri"/>
        <family val="2"/>
      </rPr>
      <t>2.26.1.6.7</t>
    </r>
    <r>
      <rPr>
        <sz val="9.5"/>
        <color rgb="FF000000"/>
        <rFont val="Calibri"/>
        <family val="2"/>
      </rPr>
      <t>). For static control elevators</t>
    </r>
  </si>
  <si>
    <r>
      <t>vision panel (</t>
    </r>
    <r>
      <rPr>
        <sz val="9.5"/>
        <color rgb="FF0000FF"/>
        <rFont val="Calibri"/>
        <family val="2"/>
      </rPr>
      <t>2.14.2.5</t>
    </r>
    <r>
      <rPr>
        <sz val="9.5"/>
        <color rgb="FF000000"/>
        <rFont val="Calibri"/>
        <family val="2"/>
      </rPr>
      <t>)</t>
    </r>
  </si>
  <si>
    <r>
      <t>glass doors (</t>
    </r>
    <r>
      <rPr>
        <sz val="9.5"/>
        <color rgb="FF0000FF"/>
        <rFont val="Calibri"/>
        <family val="2"/>
      </rPr>
      <t>2.14.5.9</t>
    </r>
    <r>
      <rPr>
        <sz val="9.5"/>
        <color rgb="FF000000"/>
        <rFont val="Calibri"/>
        <family val="2"/>
      </rPr>
      <t>)</t>
    </r>
  </si>
  <si>
    <r>
      <t>access panels (</t>
    </r>
    <r>
      <rPr>
        <sz val="9.5"/>
        <color rgb="FF0000FF"/>
        <rFont val="Calibri"/>
        <family val="2"/>
      </rPr>
      <t>2.14.2.6</t>
    </r>
    <r>
      <rPr>
        <sz val="9.5"/>
        <color rgb="FF000000"/>
        <rFont val="Calibri"/>
        <family val="2"/>
      </rPr>
      <t>)</t>
    </r>
  </si>
  <si>
    <r>
      <t>enclosure and lining materials (</t>
    </r>
    <r>
      <rPr>
        <sz val="9.5"/>
        <color rgb="FF0000FF"/>
        <rFont val="Calibri"/>
        <family val="2"/>
      </rPr>
      <t xml:space="preserve">2.14.2.1 </t>
    </r>
    <r>
      <rPr>
        <sz val="9.5"/>
        <color rgb="FF000000"/>
        <rFont val="Calibri"/>
        <family val="2"/>
      </rPr>
      <t xml:space="preserve">and </t>
    </r>
    <r>
      <rPr>
        <sz val="9.5"/>
        <color rgb="FF0000FF"/>
        <rFont val="Calibri"/>
        <family val="2"/>
      </rPr>
      <t>2.14.3.1</t>
    </r>
    <r>
      <rPr>
        <sz val="9.5"/>
        <color rgb="FF000000"/>
        <rFont val="Calibri"/>
        <family val="2"/>
      </rPr>
      <t>)</t>
    </r>
  </si>
  <si>
    <r>
      <t>equipment prohibited inside car (</t>
    </r>
    <r>
      <rPr>
        <sz val="9.5"/>
        <color rgb="FF0000FF"/>
        <rFont val="Calibri"/>
        <family val="2"/>
      </rPr>
      <t>2.14.1.9</t>
    </r>
    <r>
      <rPr>
        <sz val="9.5"/>
        <color rgb="FF000000"/>
        <rFont val="Calibri"/>
        <family val="2"/>
      </rPr>
      <t>)</t>
    </r>
  </si>
  <si>
    <r>
      <t>classes of loading (</t>
    </r>
    <r>
      <rPr>
        <sz val="9.5"/>
        <color rgb="FF0000FF"/>
        <rFont val="Calibri"/>
        <family val="2"/>
      </rPr>
      <t>2.16.2.2</t>
    </r>
    <r>
      <rPr>
        <sz val="9.5"/>
        <color rgb="FF000000"/>
        <rFont val="Calibri"/>
        <family val="2"/>
      </rPr>
      <t>)</t>
    </r>
  </si>
  <si>
    <r>
      <t>passengers on freight elevators (</t>
    </r>
    <r>
      <rPr>
        <sz val="9.5"/>
        <color rgb="FF0000FF"/>
        <rFont val="Calibri"/>
        <family val="2"/>
      </rPr>
      <t>2.16.4</t>
    </r>
    <r>
      <rPr>
        <sz val="9.5"/>
        <color rgb="FF000000"/>
        <rFont val="Calibri"/>
        <family val="2"/>
      </rPr>
      <t>)</t>
    </r>
  </si>
  <si>
    <r>
      <t>identification in cars (</t>
    </r>
    <r>
      <rPr>
        <sz val="9.5"/>
        <color rgb="FF0000FF"/>
        <rFont val="Calibri"/>
        <family val="2"/>
      </rPr>
      <t>2.29.1</t>
    </r>
    <r>
      <rPr>
        <sz val="9.5"/>
        <color rgb="FF000000"/>
        <rFont val="Calibri"/>
        <family val="2"/>
      </rPr>
      <t>)</t>
    </r>
  </si>
  <si>
    <r>
      <t>car top (</t>
    </r>
    <r>
      <rPr>
        <sz val="9.5"/>
        <color rgb="FF0000FF"/>
        <rFont val="Calibri"/>
        <family val="2"/>
      </rPr>
      <t>2.14.1.5</t>
    </r>
    <r>
      <rPr>
        <sz val="9.5"/>
        <color rgb="FF000000"/>
        <rFont val="Calibri"/>
        <family val="2"/>
      </rPr>
      <t>)</t>
    </r>
  </si>
  <si>
    <r>
      <t>car side (</t>
    </r>
    <r>
      <rPr>
        <sz val="9.5"/>
        <color rgb="FF0000FF"/>
        <rFont val="Calibri"/>
        <family val="2"/>
      </rPr>
      <t>2.14.1.10</t>
    </r>
    <r>
      <rPr>
        <sz val="9.5"/>
        <color rgb="FF000000"/>
        <rFont val="Calibri"/>
        <family val="2"/>
      </rPr>
      <t>)</t>
    </r>
  </si>
  <si>
    <r>
      <t>Ventilation (</t>
    </r>
    <r>
      <rPr>
        <sz val="9.5"/>
        <color rgb="FF0000FF"/>
        <rFont val="Calibri"/>
        <family val="2"/>
      </rPr>
      <t xml:space="preserve">2.14.2.3 </t>
    </r>
    <r>
      <rPr>
        <sz val="9.5"/>
        <color rgb="FF000000"/>
        <rFont val="Calibri"/>
        <family val="2"/>
      </rPr>
      <t xml:space="preserve">and </t>
    </r>
    <r>
      <rPr>
        <sz val="9.5"/>
        <color rgb="FF0000FF"/>
        <rFont val="Calibri"/>
        <family val="2"/>
      </rPr>
      <t>2.14.3.3</t>
    </r>
    <r>
      <rPr>
        <sz val="9.5"/>
        <color rgb="FF000000"/>
        <rFont val="Calibri"/>
        <family val="2"/>
      </rPr>
      <t>) (Item 1.14)</t>
    </r>
  </si>
  <si>
    <r>
      <t>Signs and Operating Device Symbols (</t>
    </r>
    <r>
      <rPr>
        <sz val="9.5"/>
        <color rgb="FF0000FF"/>
        <rFont val="Calibri"/>
        <family val="2"/>
      </rPr>
      <t>2.26.12</t>
    </r>
    <r>
      <rPr>
        <sz val="9.5"/>
        <color rgb="FF000000"/>
        <rFont val="Calibri"/>
        <family val="2"/>
      </rPr>
      <t>) (Item 1.15)</t>
    </r>
  </si>
  <si>
    <r>
      <t>rated load and platform area (</t>
    </r>
    <r>
      <rPr>
        <sz val="9.5"/>
        <color rgb="FF0000FF"/>
        <rFont val="Calibri"/>
        <family val="2"/>
      </rPr>
      <t xml:space="preserve">2.16.1 </t>
    </r>
    <r>
      <rPr>
        <sz val="9.5"/>
        <color rgb="FF000000"/>
        <rFont val="Calibri"/>
        <family val="2"/>
      </rPr>
      <t xml:space="preserve">and </t>
    </r>
    <r>
      <rPr>
        <sz val="9.5"/>
        <color rgb="FF0000FF"/>
        <rFont val="Calibri"/>
        <family val="2"/>
      </rPr>
      <t>2.16.2</t>
    </r>
    <r>
      <rPr>
        <sz val="9.5"/>
        <color rgb="FF000000"/>
        <rFont val="Calibri"/>
        <family val="2"/>
      </rPr>
      <t>)</t>
    </r>
  </si>
  <si>
    <r>
      <t>capacity and data plates (</t>
    </r>
    <r>
      <rPr>
        <sz val="9.5"/>
        <color rgb="FF0000FF"/>
        <rFont val="Calibri"/>
        <family val="2"/>
      </rPr>
      <t>2.16.3</t>
    </r>
    <r>
      <rPr>
        <sz val="9.5"/>
        <color rgb="FF000000"/>
        <rFont val="Calibri"/>
        <family val="2"/>
      </rPr>
      <t>)</t>
    </r>
  </si>
  <si>
    <r>
      <t>signs in freight elevators (</t>
    </r>
    <r>
      <rPr>
        <sz val="9.5"/>
        <color rgb="FF0000FF"/>
        <rFont val="Calibri"/>
        <family val="2"/>
      </rPr>
      <t xml:space="preserve">2.16.5 </t>
    </r>
    <r>
      <rPr>
        <sz val="9.5"/>
        <color rgb="FF000000"/>
        <rFont val="Calibri"/>
        <family val="2"/>
      </rPr>
      <t xml:space="preserve">and </t>
    </r>
    <r>
      <rPr>
        <sz val="9.5"/>
        <color rgb="FF0000FF"/>
        <rFont val="Calibri"/>
        <family val="2"/>
      </rPr>
      <t>2.16.7</t>
    </r>
    <r>
      <rPr>
        <sz val="9.5"/>
        <color rgb="FF000000"/>
        <rFont val="Calibri"/>
        <family val="2"/>
      </rPr>
      <t>)</t>
    </r>
  </si>
  <si>
    <r>
      <t>Means to Restrict Car Door Opening (</t>
    </r>
    <r>
      <rPr>
        <sz val="9.5"/>
        <color rgb="FF0000FF"/>
        <rFont val="Calibri"/>
        <family val="2"/>
      </rPr>
      <t>2.14.5.7</t>
    </r>
    <r>
      <rPr>
        <sz val="9.5"/>
        <color rgb="FF000000"/>
        <rFont val="Calibri"/>
        <family val="2"/>
      </rPr>
      <t>) (Item 1.18)</t>
    </r>
  </si>
  <si>
    <r>
      <t>Car Ride (</t>
    </r>
    <r>
      <rPr>
        <sz val="9.5"/>
        <color rgb="FF0000FF"/>
        <rFont val="Calibri"/>
        <family val="2"/>
      </rPr>
      <t>Section 2.23</t>
    </r>
    <r>
      <rPr>
        <sz val="9.5"/>
        <color rgb="FF000000"/>
        <rFont val="Calibri"/>
        <family val="2"/>
      </rPr>
      <t xml:space="preserve">, </t>
    </r>
    <r>
      <rPr>
        <sz val="9.5"/>
        <color rgb="FF0000FF"/>
        <rFont val="Calibri"/>
        <family val="2"/>
      </rPr>
      <t>2.23.6</t>
    </r>
    <r>
      <rPr>
        <sz val="9.5"/>
        <color rgb="FF000000"/>
        <rFont val="Calibri"/>
        <family val="2"/>
      </rPr>
      <t xml:space="preserve">, and </t>
    </r>
    <r>
      <rPr>
        <sz val="9.5"/>
        <color rgb="FF0000FF"/>
        <rFont val="Calibri"/>
        <family val="2"/>
      </rPr>
      <t>2.15.2</t>
    </r>
    <r>
      <rPr>
        <sz val="9.5"/>
        <color rgb="FF000000"/>
        <rFont val="Calibri"/>
        <family val="2"/>
      </rPr>
      <t>) (Item 1.19)</t>
    </r>
  </si>
  <si>
    <r>
      <t>Door Monitoring Systems (</t>
    </r>
    <r>
      <rPr>
        <sz val="9.5"/>
        <color rgb="FF0000FF"/>
        <rFont val="Calibri"/>
        <family val="2"/>
      </rPr>
      <t>2.26.5</t>
    </r>
    <r>
      <rPr>
        <sz val="9.5"/>
        <color rgb="FF000000"/>
        <rFont val="Calibri"/>
        <family val="2"/>
      </rPr>
      <t>)</t>
    </r>
  </si>
  <si>
    <r>
      <t>Stopping Accuracy (</t>
    </r>
    <r>
      <rPr>
        <sz val="9.5"/>
        <color rgb="FF0000FF"/>
        <rFont val="Calibri"/>
        <family val="2"/>
      </rPr>
      <t>2.26.11</t>
    </r>
    <r>
      <rPr>
        <sz val="9.5"/>
        <color rgb="FF000000"/>
        <rFont val="Calibri"/>
        <family val="2"/>
      </rPr>
      <t>)</t>
    </r>
  </si>
  <si>
    <r>
      <t>Machinery Space/Control Space (</t>
    </r>
    <r>
      <rPr>
        <sz val="9.5"/>
        <color rgb="FF0000FF"/>
        <rFont val="Calibri"/>
        <family val="2"/>
      </rPr>
      <t>8.10.2.2.2</t>
    </r>
    <r>
      <rPr>
        <sz val="9.5"/>
        <color rgb="FF000000"/>
        <rFont val="Calibri"/>
        <family val="2"/>
      </rPr>
      <t>)</t>
    </r>
  </si>
  <si>
    <r>
      <t>means to prevent unexpected movement (</t>
    </r>
    <r>
      <rPr>
        <sz val="9.5"/>
        <color rgb="FF0000FF"/>
        <rFont val="Calibri"/>
        <family val="2"/>
      </rPr>
      <t>2.7.5.1.1</t>
    </r>
    <r>
      <rPr>
        <sz val="9.5"/>
        <color rgb="FF000000"/>
        <rFont val="Calibri"/>
        <family val="2"/>
      </rPr>
      <t>)</t>
    </r>
  </si>
  <si>
    <r>
      <t>unexpected car movement device (</t>
    </r>
    <r>
      <rPr>
        <sz val="9.5"/>
        <color rgb="FF0000FF"/>
        <rFont val="Calibri"/>
        <family val="2"/>
      </rPr>
      <t>2.26.2.34</t>
    </r>
    <r>
      <rPr>
        <sz val="9.5"/>
        <color rgb="FF000000"/>
        <rFont val="Calibri"/>
        <family val="2"/>
      </rPr>
      <t>)</t>
    </r>
  </si>
  <si>
    <r>
      <t>operating instructions for unexpected car movement device (</t>
    </r>
    <r>
      <rPr>
        <sz val="9.5"/>
        <color rgb="FF0000FF"/>
        <rFont val="Calibri"/>
        <family val="2"/>
      </rPr>
      <t>8.6.11.7</t>
    </r>
    <r>
      <rPr>
        <sz val="9.5"/>
        <color rgb="FF000000"/>
        <rFont val="Calibri"/>
        <family val="2"/>
      </rPr>
      <t>)</t>
    </r>
  </si>
  <si>
    <r>
      <t>operating instructions for egress and reentry procedure (</t>
    </r>
    <r>
      <rPr>
        <sz val="9.5"/>
        <color rgb="FF0000FF"/>
        <rFont val="Calibri"/>
        <family val="2"/>
      </rPr>
      <t>8.6.11.8</t>
    </r>
    <r>
      <rPr>
        <sz val="9.5"/>
        <color rgb="FF000000"/>
        <rFont val="Calibri"/>
        <family val="2"/>
      </rPr>
      <t>)</t>
    </r>
  </si>
  <si>
    <r>
      <t>Equipment Access Panel Electrical Device (</t>
    </r>
    <r>
      <rPr>
        <sz val="9.5"/>
        <color rgb="FF0000FF"/>
        <rFont val="Calibri"/>
        <family val="2"/>
      </rPr>
      <t>2.26.2.35</t>
    </r>
    <r>
      <rPr>
        <sz val="9.5"/>
        <color rgb="FF000000"/>
        <rFont val="Calibri"/>
        <family val="2"/>
      </rPr>
      <t>)</t>
    </r>
  </si>
  <si>
    <r>
      <t>Earthquake Inspections and Tests (</t>
    </r>
    <r>
      <rPr>
        <sz val="9.5"/>
        <color rgb="FF0000FF"/>
        <rFont val="Calibri"/>
        <family val="2"/>
      </rPr>
      <t>8.4.4.1</t>
    </r>
    <r>
      <rPr>
        <sz val="9.5"/>
        <color rgb="FF000000"/>
        <rFont val="Calibri"/>
        <family val="2"/>
      </rPr>
      <t>) (Item 1.20)</t>
    </r>
  </si>
  <si>
    <t>Pit</t>
  </si>
  <si>
    <t>Outside Hoistway</t>
  </si>
  <si>
    <t>Top of Car</t>
  </si>
  <si>
    <t>8.10.2.2.1</t>
  </si>
  <si>
    <t>Governor Rope (Item 3.20). Verify rope tag 2.18.5. , rope as per plate (2.18.9). Verify complies with 2.18.5 and 2.18.9(c).</t>
  </si>
  <si>
    <t xml:space="preserve"> oil level within the maximum and minimum allowable limits (see 2.22.4.6).</t>
  </si>
  <si>
    <t>Car /cwt counterweight buffers tested for conformance with the plunger return requirements of 2.22.4.5.</t>
  </si>
  <si>
    <t xml:space="preserve">car oil buffer tested, car w/rated load&amp;speed onto buffer except per (4). CWT oil buffer tested </t>
  </si>
  <si>
    <t>acceptance test of the oil required for Type C safety,  assure adequate structure and pit  bumper contact.</t>
  </si>
  <si>
    <t>make NTSD &amp; ETSD inoperative. FTSD remain operative and relocated</t>
  </si>
  <si>
    <t>FTSD (Item 5.3). Verify location, operation, and type of switches for conformance with 2.25.3 and 2.26.4.3.</t>
  </si>
  <si>
    <t>NTSD (Item 5.4). Verify location, operation, and type of switches for conformance with 2.25.2 [see 8.10.2.2.2(ff)].</t>
  </si>
  <si>
    <t>Functional Safety of SIL, installation/alteration contains SIL, verify the Code data plate is marked (see Section 8.9) and that SIL rated devices used to satisfy 2.26.4.3.2, 2.26.8.2, 2.26.9.3.2(b), 2.26.9.5.1(b), and 2.26.9.6.1(b) are identifiable on wiring dia</t>
  </si>
  <si>
    <t>8.10.2.3.2(x)</t>
  </si>
  <si>
    <t>8.10.2.3.2(a)</t>
  </si>
  <si>
    <t>8.10.2.3.2(b)</t>
  </si>
  <si>
    <t>8.10.2.2.1(s)</t>
  </si>
  <si>
    <t>8.10.2.2.1(p)</t>
  </si>
  <si>
    <t>8.10.2.2.1(q)</t>
  </si>
  <si>
    <t>8.10.2.2.1(j)(3)</t>
  </si>
  <si>
    <t>8.10.2.2.1(k)</t>
  </si>
  <si>
    <t>8.10.2.2.1(k)(3)</t>
  </si>
  <si>
    <t>8.10.2.2.1(l)</t>
  </si>
  <si>
    <t>8.10.2.2.1(l)(1)</t>
  </si>
  <si>
    <t>8.10.2.2.1(l)(2)</t>
  </si>
  <si>
    <t>8.10.2.2.1(l)(3)</t>
  </si>
  <si>
    <t>8.10.2.2.1(l)(4)</t>
  </si>
  <si>
    <t>8.10.2.2.1(l)(5)</t>
  </si>
  <si>
    <t>8.10.2.2.1(m)</t>
  </si>
  <si>
    <t>8.10.2.2.1(m)(1)</t>
  </si>
  <si>
    <t>8.10.2.2.1(m)(2)</t>
  </si>
  <si>
    <t>8.10.2.2.1(n)</t>
  </si>
  <si>
    <t>8.10.2.2.1(o)</t>
  </si>
  <si>
    <t>8.10.2.2.1(p)(1)</t>
  </si>
  <si>
    <t>8.10.2.2.1(p)(2)</t>
  </si>
  <si>
    <t>8.10.2.2.1(p)(3)</t>
  </si>
  <si>
    <t>8.10.2.2.1(r)</t>
  </si>
  <si>
    <t>8.10.2.2.1(t)</t>
  </si>
  <si>
    <t>8.10.2.2.1(u)</t>
  </si>
  <si>
    <t>8.10.2.2.1(v)</t>
  </si>
  <si>
    <t>8.10.2.2.1(w)</t>
  </si>
  <si>
    <t>8.10.2.2.1(w)(1)</t>
  </si>
  <si>
    <t>8.10.2.2.1(w)(2)</t>
  </si>
  <si>
    <t>8.10.2.2.1(w)(3)</t>
  </si>
  <si>
    <t>8.10.2.2.1(w)(4)</t>
  </si>
  <si>
    <t>8.10.2.2.1(x)</t>
  </si>
  <si>
    <t>8.10.2.2.1(y)</t>
  </si>
  <si>
    <t>8.10.2.2.2</t>
  </si>
  <si>
    <t>8.10.2.2.7(a)</t>
  </si>
  <si>
    <t>8.10.2.2.7(a)(1)</t>
  </si>
  <si>
    <t>8.10.2.2.7(b)</t>
  </si>
  <si>
    <t>8.10.2.2.7(b)(1)</t>
  </si>
  <si>
    <t>8.10.2.2.7(c)</t>
  </si>
  <si>
    <t>8.10.2.3.2(g)</t>
  </si>
  <si>
    <t>8.10.2.3.2(n)</t>
  </si>
  <si>
    <t>8.10.2.3.2(e)</t>
  </si>
  <si>
    <t>8.10.2.3.2(f)</t>
  </si>
  <si>
    <t>8.10.2.3.2(h)</t>
  </si>
  <si>
    <t>8.10.2.3.2(i)</t>
  </si>
  <si>
    <t>8.10.2.3.2(j)</t>
  </si>
  <si>
    <t>8.10.2.3.2(k)</t>
  </si>
  <si>
    <t>8.10.2.3.2(l)</t>
  </si>
  <si>
    <t>8.10.2.3.2(m)</t>
  </si>
  <si>
    <t>8.10.2.3.2(o)</t>
  </si>
  <si>
    <t>8.10.2.3.2(p)</t>
  </si>
  <si>
    <t>8.10.2.3.2(q)</t>
  </si>
  <si>
    <t>8.10.2.3.2(r)</t>
  </si>
  <si>
    <t>8.10.2.3.2(s)</t>
  </si>
  <si>
    <t>8.10.2.3.2(t)</t>
  </si>
  <si>
    <t>8.10.2.3.2(u)</t>
  </si>
  <si>
    <t>8.10.2.3.2(v)</t>
  </si>
  <si>
    <t>8.10.2.3.2(w)</t>
  </si>
  <si>
    <t>8.10.2.3.2(y)</t>
  </si>
  <si>
    <t>8.10.2.3.2(z)</t>
  </si>
  <si>
    <t>8.10.2.3.2(aa)</t>
  </si>
  <si>
    <t>8.10.2.3.2(bb)</t>
  </si>
  <si>
    <t>8.10.2.3.2(cc)</t>
  </si>
  <si>
    <t>8.10.2.3.2(dd)</t>
  </si>
  <si>
    <t>8.10.2.3.2(ee)</t>
  </si>
  <si>
    <t>8.10.2.3.2(ff)</t>
  </si>
  <si>
    <t>8.10.2.3.2(gg)</t>
  </si>
  <si>
    <t>8.10.2.3.2(hh)</t>
  </si>
  <si>
    <t>8.10.2.3.2(ii)</t>
  </si>
  <si>
    <t>8.10.2.3.2(jj)</t>
  </si>
  <si>
    <t>8.10.2.3.2(kk)</t>
  </si>
  <si>
    <t>8.10.2.3.2(ll)</t>
  </si>
  <si>
    <t>8.10.2.3.2(mm)</t>
  </si>
  <si>
    <t>8.10.2.3.2(nn)</t>
  </si>
  <si>
    <t>8.10.2.3.2(oo)</t>
  </si>
  <si>
    <t>8.10.2.3.2(pp)</t>
  </si>
  <si>
    <t>8.10.2.3.2(qq)</t>
  </si>
  <si>
    <t>8.10.2.3.2(rr)</t>
  </si>
  <si>
    <t>Power Closing Doors Gates (2.13.3) (Item 1.9): Test Closing Time Per Door Marking Plate (2.13.4.2.4)</t>
  </si>
  <si>
    <t>count</t>
  </si>
  <si>
    <t>clause</t>
  </si>
  <si>
    <t>detail</t>
  </si>
  <si>
    <t>testcount</t>
  </si>
  <si>
    <t>8.10.2.3.2(d)</t>
  </si>
  <si>
    <t>8.10.2.3.2(c)</t>
  </si>
  <si>
    <r>
      <t xml:space="preserve">For inspection and test requirements, see </t>
    </r>
    <r>
      <rPr>
        <b/>
        <sz val="8"/>
        <color rgb="FF0000FF"/>
        <rFont val="Arial"/>
        <family val="2"/>
      </rPr>
      <t>8.10.2.3.2(u)</t>
    </r>
  </si>
  <si>
    <t>Test</t>
  </si>
  <si>
    <r>
      <t xml:space="preserve">See </t>
    </r>
    <r>
      <rPr>
        <u/>
        <sz val="8"/>
        <color rgb="FF0000FF"/>
        <rFont val="Arial"/>
        <family val="2"/>
      </rPr>
      <t>8.7.2.17</t>
    </r>
    <r>
      <rPr>
        <sz val="8"/>
        <color rgb="FFFF0000"/>
        <rFont val="Arial"/>
        <family val="2"/>
      </rPr>
      <t xml:space="preserve"> for applicable testing requirements</t>
    </r>
  </si>
  <si>
    <t>Inside the Car</t>
  </si>
  <si>
    <t>8.10.3.2.1</t>
  </si>
  <si>
    <t>8.10.3.2.2</t>
  </si>
  <si>
    <t>8.10.3.2.3</t>
  </si>
  <si>
    <t>8.10.3.2.4</t>
  </si>
  <si>
    <t>8.10.3.2.5</t>
  </si>
  <si>
    <t>8.10.3.2.7</t>
  </si>
  <si>
    <t>8.10.3.2.1(a)</t>
  </si>
  <si>
    <t>8.10.3.2.1(b)</t>
  </si>
  <si>
    <t>8.10.3.2.1(c)</t>
  </si>
  <si>
    <t>8.10.3.2.1(d)</t>
  </si>
  <si>
    <t>8.10.3.2.1(e)</t>
  </si>
  <si>
    <t>8.10.3.2.1(f)</t>
  </si>
  <si>
    <t>8.10.3.2.1(g)</t>
  </si>
  <si>
    <t>8.10.3.2.1(h)</t>
  </si>
  <si>
    <t>8.10.3.2.1(i)</t>
  </si>
  <si>
    <t>8.10.3.2.1(j)</t>
  </si>
  <si>
    <t>8.10.3.2.1(k)</t>
  </si>
  <si>
    <t>8.10.3.2.1(l)</t>
  </si>
  <si>
    <t>8.10.3.2.1(m)</t>
  </si>
  <si>
    <t>8.10.3.2.1(n)</t>
  </si>
  <si>
    <t>8.10.3.2.1(o)</t>
  </si>
  <si>
    <t>8.10.3.2.1(p)</t>
  </si>
  <si>
    <t>8.10.3.2.1(q)</t>
  </si>
  <si>
    <t>8.10.3.2.1(q)(1)</t>
  </si>
  <si>
    <t>8.10.3.2.1(q)(2)</t>
  </si>
  <si>
    <t>8.10.3.2.1(r)</t>
  </si>
  <si>
    <t>8.10.3.2.1(s)</t>
  </si>
  <si>
    <t>8.10.3.2.1(t)</t>
  </si>
  <si>
    <t>8.10.3.2.1(u)</t>
  </si>
  <si>
    <t>8.10.3.2.1(v)</t>
  </si>
  <si>
    <t>8.10.3.2.1(w)</t>
  </si>
  <si>
    <t>8.10.3.2.1(w)(1)</t>
  </si>
  <si>
    <t>8.10.3.2.1(w)(2)</t>
  </si>
  <si>
    <t>8.10.3.2.1(w)(3)</t>
  </si>
  <si>
    <t>8.10.3.2.1(w)(4)</t>
  </si>
  <si>
    <t>8.10.3.2.1(x)</t>
  </si>
  <si>
    <t>8.10.3.2.1(y)</t>
  </si>
  <si>
    <t>8.10.3.2.2(a)</t>
  </si>
  <si>
    <t>8.10.3.2.2(b)</t>
  </si>
  <si>
    <t>8.10.3.2.2(c)</t>
  </si>
  <si>
    <t>8.10.3.2.2(d)</t>
  </si>
  <si>
    <t>8.10.3.2.2(e)</t>
  </si>
  <si>
    <t>8.10.3.2.2(f)</t>
  </si>
  <si>
    <t>8.10.3.2.2(g)</t>
  </si>
  <si>
    <t>8.10.3.2.2(h)</t>
  </si>
  <si>
    <t>8.10.3.2.2(i)</t>
  </si>
  <si>
    <t>8.10.3.2.2(j)</t>
  </si>
  <si>
    <t>8.10.3.2.2(k)</t>
  </si>
  <si>
    <t>8.10.3.2.2(l)</t>
  </si>
  <si>
    <t>8.10.3.2.2(m)</t>
  </si>
  <si>
    <t>8.10.3.2.2(n)</t>
  </si>
  <si>
    <t>8.10.3.2.2(o)</t>
  </si>
  <si>
    <t>8.10.3.2.2(p)</t>
  </si>
  <si>
    <t>8.10.3.2.2(q)</t>
  </si>
  <si>
    <t>8.10.3.2.2(r)</t>
  </si>
  <si>
    <t>8.10.3.2.2(r)(1)</t>
  </si>
  <si>
    <t>8.10.3.2.2(r)(2)</t>
  </si>
  <si>
    <t>8.10.3.2.2(r)(3)</t>
  </si>
  <si>
    <t>8.10.3.2.2(s)</t>
  </si>
  <si>
    <t>8.10.3.2.2(s)(1)</t>
  </si>
  <si>
    <t>8.10.3.2.2(s)(2)</t>
  </si>
  <si>
    <t>8.10.3.2.2(s)(3)</t>
  </si>
  <si>
    <t>8.10.3.2.2(s)(4)</t>
  </si>
  <si>
    <t>8.10.3.2.2(s)(5)</t>
  </si>
  <si>
    <t>8.10.3.2.2(s)(6)</t>
  </si>
  <si>
    <t>8.10.3.2.2(s)(7)</t>
  </si>
  <si>
    <t>8.10.3.2.2(s)(8)</t>
  </si>
  <si>
    <t>8.10.3.2.2(s)(9)</t>
  </si>
  <si>
    <t>8.10.3.2.2(t)</t>
  </si>
  <si>
    <t>8.10.3.2.2(u)</t>
  </si>
  <si>
    <t>8.10.3.2.2(v)</t>
  </si>
  <si>
    <t>8.10.3.2.2(v)(1)</t>
  </si>
  <si>
    <t>8.10.3.2.2(v)(2)</t>
  </si>
  <si>
    <t>8.10.3.2.2(v)(3)</t>
  </si>
  <si>
    <t>8.10.3.2.2(v)(4)</t>
  </si>
  <si>
    <t>8.10.3.2.2(v)(5)</t>
  </si>
  <si>
    <t>8.10.3.2.2(v)(6)</t>
  </si>
  <si>
    <t>8.10.3.2.2(w)</t>
  </si>
  <si>
    <t>8.10.3.2.2(w)(1)</t>
  </si>
  <si>
    <t>8.10.3.2.2(w)(2)</t>
  </si>
  <si>
    <t>8.10.3.2.2(w)(3)</t>
  </si>
  <si>
    <t>8.10.3.2.2(x)</t>
  </si>
  <si>
    <t>8.10.3.2.2(y)</t>
  </si>
  <si>
    <t>8.10.3.2.2(y)(1)</t>
  </si>
  <si>
    <t>8.10.3.2.2(y)(2)</t>
  </si>
  <si>
    <t>8.10.3.2.2(y)(3)</t>
  </si>
  <si>
    <t>8.10.3.2.2(y)(4)</t>
  </si>
  <si>
    <t>8.10.3.2.2(y)(5)</t>
  </si>
  <si>
    <t>8.10.3.2.2(y)(6)</t>
  </si>
  <si>
    <t>8.10.3.2.2(z)</t>
  </si>
  <si>
    <t>8.10.3.2.2(aa)</t>
  </si>
  <si>
    <t>8.10.3.2.2(bb)</t>
  </si>
  <si>
    <t>8.10.3.2.2(cc)</t>
  </si>
  <si>
    <t>8.10.3.2.2(dd)</t>
  </si>
  <si>
    <t>8.10.3.2.2(ee)</t>
  </si>
  <si>
    <t>8.10.3.2.2(ee)(1)</t>
  </si>
  <si>
    <t>8.10.3.2.2(ee)(2)</t>
  </si>
  <si>
    <t>8.10.3.2.2(ff)</t>
  </si>
  <si>
    <t>8.10.3.2.2(ff)(1)</t>
  </si>
  <si>
    <t>8.10.3.2.2(gg)</t>
  </si>
  <si>
    <t>8.10.3.2.2(hh)</t>
  </si>
  <si>
    <t>8.10.3.2.2(ii)</t>
  </si>
  <si>
    <t>8.10.3.2.2(jj)</t>
  </si>
  <si>
    <t>8.10.3.2.3(a)</t>
  </si>
  <si>
    <t>8.10.3.2.3(b)</t>
  </si>
  <si>
    <t>8.10.3.2.3(c)</t>
  </si>
  <si>
    <t>8.10.3.2.3(c)(1)</t>
  </si>
  <si>
    <t>8.10.3.2.3(c)(2)</t>
  </si>
  <si>
    <t>8.10.3.2.3(d)</t>
  </si>
  <si>
    <t>8.10.3.2.3(d)(1)</t>
  </si>
  <si>
    <t>8.10.3.2.3(d)(2)</t>
  </si>
  <si>
    <t>8.10.3.2.3(d)(3)</t>
  </si>
  <si>
    <t>8.10.3.2.3(d)(4)</t>
  </si>
  <si>
    <t>8.10.3.2.3(e)</t>
  </si>
  <si>
    <t>8.10.3.2.3(f)</t>
  </si>
  <si>
    <t>8.10.3.2.3(g)</t>
  </si>
  <si>
    <t>8.10.3.2.3(g)(1)</t>
  </si>
  <si>
    <t>8.10.3.2.3(g)(2)</t>
  </si>
  <si>
    <t>8.10.3.2.3(h)</t>
  </si>
  <si>
    <t>8.10.3.2.3(i)</t>
  </si>
  <si>
    <t>8.10.3.2.3(j)</t>
  </si>
  <si>
    <t>8.10.3.2.3(k)</t>
  </si>
  <si>
    <t>8.10.3.2.3(l)</t>
  </si>
  <si>
    <t>8.10.3.2.3(m)</t>
  </si>
  <si>
    <t>8.10.3.2.3(n)</t>
  </si>
  <si>
    <t>8.10.3.2.3(o)</t>
  </si>
  <si>
    <t>8.10.3.2.3(p)</t>
  </si>
  <si>
    <t>8.10.3.2.3(q)</t>
  </si>
  <si>
    <t>8.10.3.2.3(r)</t>
  </si>
  <si>
    <t>8.10.3.2.3(s)</t>
  </si>
  <si>
    <t>8.10.3.2.3(t)</t>
  </si>
  <si>
    <t>8.10.3.2.3(t)(1)</t>
  </si>
  <si>
    <t>8.10.3.2.3(t)(2)</t>
  </si>
  <si>
    <t>8.10.3.2.3(t)(3)</t>
  </si>
  <si>
    <t>8.10.3.2.3(t)(4)</t>
  </si>
  <si>
    <t>8.10.3.2.3(t)(5)</t>
  </si>
  <si>
    <t>8.10.3.2.3(t)(6)</t>
  </si>
  <si>
    <t>8.10.3.2.3(t)(7)</t>
  </si>
  <si>
    <t>8.10.3.2.3(u)</t>
  </si>
  <si>
    <t>8.10.3.2.3(v)</t>
  </si>
  <si>
    <t>8.10.3.2.3(w)</t>
  </si>
  <si>
    <t>8.10.3.2.3(x)</t>
  </si>
  <si>
    <t>8.10.3.2.3(y)</t>
  </si>
  <si>
    <t>8.10.3.2.3(z)</t>
  </si>
  <si>
    <t>8.10.3.2.3(aa)</t>
  </si>
  <si>
    <t>8.10.3.2.3(bb)</t>
  </si>
  <si>
    <t>8.10.3.2.3(cc)</t>
  </si>
  <si>
    <t>8.10.3.2.3(dd)</t>
  </si>
  <si>
    <t>8.10.3.2.3(ee)</t>
  </si>
  <si>
    <t>8.10.3.2.3(ff)</t>
  </si>
  <si>
    <t>8.10.3.2.3(ff)(1)</t>
  </si>
  <si>
    <t>8.10.3.2.3(ff)(2)</t>
  </si>
  <si>
    <t>8.10.3.2.3(ff)(3)</t>
  </si>
  <si>
    <t>8.10.3.2.3(ff)(4)</t>
  </si>
  <si>
    <t>8.10.3.2.3(gg)</t>
  </si>
  <si>
    <t>8.10.3.2.3(hh)</t>
  </si>
  <si>
    <t>8.10.3.2.3(ii)</t>
  </si>
  <si>
    <t>8.10.3.2.3(jj)</t>
  </si>
  <si>
    <t>8.10.3.2.3(kk)</t>
  </si>
  <si>
    <t>8.10.3.2.4(a)</t>
  </si>
  <si>
    <t>8.10.3.2.4(b)</t>
  </si>
  <si>
    <t>8.10.3.2.4(c)</t>
  </si>
  <si>
    <t>8.10.3.2.4(d)</t>
  </si>
  <si>
    <t>8.10.3.2.4(e)</t>
  </si>
  <si>
    <t>8.10.3.2.4(f)</t>
  </si>
  <si>
    <t>8.10.3.2.4(g)</t>
  </si>
  <si>
    <t>8.10.3.2.4(h)</t>
  </si>
  <si>
    <t>8.10.3.2.4(i)</t>
  </si>
  <si>
    <t>8.10.3.2.4(i)(1)</t>
  </si>
  <si>
    <t>8.10.3.2.4(i)(2)</t>
  </si>
  <si>
    <t>8.10.3.2.4(j)</t>
  </si>
  <si>
    <t>8.10.3.2.4(k)</t>
  </si>
  <si>
    <t>8.10.3.2.4(l)</t>
  </si>
  <si>
    <t>8.10.3.2.4(m)</t>
  </si>
  <si>
    <t>8.10.3.2.4(n)</t>
  </si>
  <si>
    <t>8.10.3.2.4(o)</t>
  </si>
  <si>
    <t>8.10.3.2.5(a)</t>
  </si>
  <si>
    <t>8.10.3.2.5(b)</t>
  </si>
  <si>
    <t>8.10.3.2.5(b)(1)</t>
  </si>
  <si>
    <t>8.10.3.2.5(b)(2)</t>
  </si>
  <si>
    <t>8.10.3.2.5(b)(3)</t>
  </si>
  <si>
    <t>8.10.3.2.5(c)</t>
  </si>
  <si>
    <t>8.10.3.2.5(c)(1)</t>
  </si>
  <si>
    <t>8.10.3.2.5(c)(1)(-a)</t>
  </si>
  <si>
    <t>8.10.3.2.5(c)(1)(-b)</t>
  </si>
  <si>
    <t>8.10.3.2.5(c)(2)</t>
  </si>
  <si>
    <t>8.10.3.2.5(c)(2)(-a)</t>
  </si>
  <si>
    <t>8.10.3.2.5(c)(2)(-b)</t>
  </si>
  <si>
    <t>8.10.3.2.5(c)(3)</t>
  </si>
  <si>
    <t>8.10.3.2.5(c)(3)(-a)</t>
  </si>
  <si>
    <t>8.10.3.2.5(c)(3)(-b)</t>
  </si>
  <si>
    <t>8.10.3.2.5(c)(3)(-c)</t>
  </si>
  <si>
    <t>8.10.3.2.5(c)(3)(-d)</t>
  </si>
  <si>
    <t>8.10.3.2.5(c)(4)</t>
  </si>
  <si>
    <t>8.10.3.2.5(d)</t>
  </si>
  <si>
    <t>8.10.3.2.5(e)</t>
  </si>
  <si>
    <t>8.10.3.2.5(f)</t>
  </si>
  <si>
    <t>8.10.3.2.5(g)</t>
  </si>
  <si>
    <t>8.10.3.2.5(h)</t>
  </si>
  <si>
    <t>8.10.3.2.5(i)</t>
  </si>
  <si>
    <t>8.10.3.2.5(i)(1)</t>
  </si>
  <si>
    <t>8.10.3.2.5(i)(2)</t>
  </si>
  <si>
    <t>8.10.3.2.5(i)(3)</t>
  </si>
  <si>
    <t>8.10.3.2.5(j)</t>
  </si>
  <si>
    <t>8.10.3.2.5(k)</t>
  </si>
  <si>
    <t>8.10.3.2.5(l)</t>
  </si>
  <si>
    <t>8.10.3.2.5(l)(1)</t>
  </si>
  <si>
    <t>8.10.3.2.5(l)(2)</t>
  </si>
  <si>
    <t>8.10.3.2.5(l)(3)</t>
  </si>
  <si>
    <t>8.10.3.2.5(m)</t>
  </si>
  <si>
    <t>8.10.3.2.5(n)</t>
  </si>
  <si>
    <t>8.10.3.2.5(o)</t>
  </si>
  <si>
    <t>8.10.3.2.5(p)</t>
  </si>
  <si>
    <t>8.10.3.2.5(q)</t>
  </si>
  <si>
    <t>8.10.3.2.5(q)(1)</t>
  </si>
  <si>
    <t>8.10.3.2.5(q)(2)</t>
  </si>
  <si>
    <t>8.10.3.2.5(q)(3)</t>
  </si>
  <si>
    <t>8.10.3.2.5(q)(4)</t>
  </si>
  <si>
    <t>8.10.3.2.5(r)</t>
  </si>
  <si>
    <t>8.10.3.2.5(s)</t>
  </si>
  <si>
    <t>8.10.3.2.5(t)</t>
  </si>
  <si>
    <t>8.10.3.2.5(u)</t>
  </si>
  <si>
    <t>8.10.3.2.5(v)</t>
  </si>
  <si>
    <t>8.10.3.2.6</t>
  </si>
  <si>
    <t>8.10.3.2.7(a)</t>
  </si>
  <si>
    <t>8.10.3.2.7(a)(1)</t>
  </si>
  <si>
    <t>8.10.3.2.7(b)</t>
  </si>
  <si>
    <t>8.10.3.2.7(b)(1)</t>
  </si>
  <si>
    <t>8.10.3.2.7(c)</t>
  </si>
  <si>
    <t>Door Reopening Device [8.10.2.2.1(a)] (Item 1.1)</t>
  </si>
  <si>
    <t>Stop Switches [3.26.4 and 8.10.2.2.1(b)] (Item 1.2)</t>
  </si>
  <si>
    <t>Operating Control Devices [3.26.1 through 3.26.3 and 8.10.2.2.1(c)] (Item 1.3)</t>
  </si>
  <si>
    <t>Car Floor and Landing Sill [Sections 3.5, 3.11, and 3.15 and 8.10.2.2.1(d)] (Item 1.4)</t>
  </si>
  <si>
    <t>Car Lighting [Section 3.14 and 8.10.2.2.1(e)] (Item 1.5)</t>
  </si>
  <si>
    <t>Car Emergency Signal [Section 3.27 and 8.10.2.2.1(f)] (Item 1.6)</t>
  </si>
  <si>
    <t>Car Door or Gate [Sections 3.11 through 3.14 and 8.10.2.2.1(g)] (Item 1.7)</t>
  </si>
  <si>
    <t>Door Closing Force [Sections 3.13 and 3.14 and 8.10.2.2.1(h)] (Item 1.8)</t>
  </si>
  <si>
    <t>Power Closing of Doors or Gates [Section 3.13 and 8.10.2.2.1(i)] (Item 1.9)</t>
  </si>
  <si>
    <t>Power Opening of Doors or Gates [Section 3.13, 3.26.3, and 8.10.2.2.1(j)] (Item 1.10)</t>
  </si>
  <si>
    <t>Car Vision Panels and Glass Car Doors [Section 3.14 and 8.10.2.2.1(k)] (Item 1.11)</t>
  </si>
  <si>
    <t>Car Enclosure [Sections 3.14 and 8.9 and 8.10.2.2.1(l)] (Item 1.12)</t>
  </si>
  <si>
    <t>Emergency Exit [Section 3.14 and 8.10.2.2.1(m)] (Item 1.13)</t>
  </si>
  <si>
    <t>Ventilation [Section 3.14 and 8.10.2.2.1(n)] (Item 1.14)</t>
  </si>
  <si>
    <t>Signs and Operating Device Symbols [Section 3.4 and 8.10.2.2.1(o)] (Item 1.15)</t>
  </si>
  <si>
    <t>Rated Load, Platform Area, and Data Plate [Section 3.16 and 8.10.2.2.1(p)] (Item 1.16)</t>
  </si>
  <si>
    <t>Emergency and Auxiliary Power (Item 1.17)</t>
  </si>
  <si>
    <t>auxiliary power lowering (3.26.10)</t>
  </si>
  <si>
    <t>Restricted Opening of Car or Hoistway Doors [Section 3.12 and 8.10.2.2.1(r)] (Item 1.18)</t>
  </si>
  <si>
    <t>Car Ride (Sections 3.15 and 3.23 and 8.10.2.2.1(s)] (Item 1.19)</t>
  </si>
  <si>
    <t xml:space="preserve">Door Monitoring Systems [3.26.1 and 8.10.2.2.1(t)] </t>
  </si>
  <si>
    <t>Stopping Accuracy (3.26.1)</t>
  </si>
  <si>
    <t>Machinery Space/Control Space (8.10.3.2.2)</t>
  </si>
  <si>
    <t>Equipment Access Panel Electrical Device (3.26.1 and 2.26.2.35)</t>
  </si>
  <si>
    <t>Earthquake Inspections and Tests (Item 1.20)</t>
  </si>
  <si>
    <t>Location of Rooms/Spaces [3.7.1 and 8.10.2.2.2(a)]</t>
  </si>
  <si>
    <t>Location of Equipment [3.7.1 and 8.10.2.2.2(b)]</t>
  </si>
  <si>
    <t>Equipment Exposure to Weather [3.7.1 and 8.10.2.2.2(c)]</t>
  </si>
  <si>
    <t>Means of Access [3.7.1 and 8.10.2.2.2(d)] (Item 2.1)</t>
  </si>
  <si>
    <t>Headroom [3.7.1 and 8.10.2.2.2(e)] (Item 2.2)</t>
  </si>
  <si>
    <t>Means Necessary for Tests [3.7.1 and 8.10.2.2.2(f)]</t>
  </si>
  <si>
    <t>Inspection and Test Panel [3.7.1 and 8.10.2.2.2(g)]</t>
  </si>
  <si>
    <t>Lighting and Receptacles [3.7.1, Section 3.8, and 8.10.2.2.2(h)] (Item 2.3)</t>
  </si>
  <si>
    <t>Enclosure of Machine Rooms, Machinery Spaces, and Control Rooms/Spaces [Section 3.1, 3.7.1, and 8.10.2.2.2(i)] (Item 2.4)</t>
  </si>
  <si>
    <t>Housekeeping [Section 3.8 and 8.10.2.2.2(j)] (Item 2.5)</t>
  </si>
  <si>
    <t>Ventilation and Heating [3.7.1 and 8.10.2.2.2(k)] (Item 2.6)</t>
  </si>
  <si>
    <t>Fire Extinguisher [8.6.1.6.5 and 8.10.2.2.2(l)] (Item 2.7)</t>
  </si>
  <si>
    <t>Pipes, Wiring, and Ducts [Section 3.8 and 8.10.2.2.2(m)] (Item 2.8)</t>
  </si>
  <si>
    <t>Guarding of Exposed Auxiliary Equipment [Section 3.10 and 8.10.2.2.2(n)] (Item 2.9)</t>
  </si>
  <si>
    <t>Numbering of Elevators, Machines, and Disconnect Switches [Section 3.29 and 8.10.2.2.2(o)] (Item 2.10)</t>
  </si>
  <si>
    <t>Maintenance Path and Maintenance Clearance [3.7.1 and 8.10.2.2.2(p)]</t>
  </si>
  <si>
    <t>Stop Switch [3.7.1, 3.26.1, and 8.10.2.2.2(q)]</t>
  </si>
  <si>
    <t>general (2.26.4.1, 2.26.4.5, and 3.26.1, and NFPA 70 or CSA C22.1, as applicable)</t>
  </si>
  <si>
    <t>closed position (3.26.3.1.4)</t>
  </si>
  <si>
    <t>auxiliary contacts (NFPA 70 or CSA C22.1, as applicable)</t>
  </si>
  <si>
    <t>wiring (2.26.4.1 and 3.26.1)</t>
  </si>
  <si>
    <t>certification (2.26.4.2 and 3.26.1)</t>
  </si>
  <si>
    <t>capacitors or devices (2.26.7 and 3.26.1)</t>
  </si>
  <si>
    <t>control and operating circuits (2.26.9 and 3.26.1)</t>
  </si>
  <si>
    <t>phase protection (3.26.5)</t>
  </si>
  <si>
    <t>low oil protection (3.26.9)</t>
  </si>
  <si>
    <t>grounding (Section 2.26 and NFPA 70 or CSA C22.1, as applicable)</t>
  </si>
  <si>
    <t>Hydraulic Machine (Power Unit) (3.24.1) (Item 2.30). Working pressure checked, pressure on the data plate verified (3.24.1.1).</t>
  </si>
  <si>
    <t>Relief Valves (Item 2.31). The relief valve shall be tested to determine conformance with 3.19.4.2.</t>
  </si>
  <si>
    <t>electric requirements (3.19.7)</t>
  </si>
  <si>
    <t>certification (3.19.4.6)</t>
  </si>
  <si>
    <t>data plate (3.19.4.6.2)</t>
  </si>
  <si>
    <t>check valve (3.19.4.3)</t>
  </si>
  <si>
    <t>manual lowering valve (3.19.4.4)</t>
  </si>
  <si>
    <t>pressure gauge fitting (3.19.4.5)</t>
  </si>
  <si>
    <t>capacity (3.24.2.1)</t>
  </si>
  <si>
    <t>minimum level indication (3.24.2.2)</t>
  </si>
  <si>
    <t>atmospheric storage and discharge tanks (3.24.3)</t>
  </si>
  <si>
    <t>Flexible Hydraulic Hose and Fitting Assemblies (3.19.3.3) (Item 2.34)</t>
  </si>
  <si>
    <t>component ratings (3.19.1.2)</t>
  </si>
  <si>
    <t>component markings (3.19.1.4)</t>
  </si>
  <si>
    <t>visual inspection of field welding (3.19.6)</t>
  </si>
  <si>
    <t>pressure piping (3.19.2)</t>
  </si>
  <si>
    <t>below-ground installations (3.19.5)</t>
  </si>
  <si>
    <t>connections and fittings (3.19.3)</t>
  </si>
  <si>
    <t>Hydraulic Cylinders (Item 2.36). For plunger stops [Item 3.4.3(a)], verify that a stop ring has been provided as required by 3.18.4.1.</t>
  </si>
  <si>
    <t>Pressure Switch (Item 2.37). Where top of cylinder above top of the tank, test conformance with 3.26.8.</t>
  </si>
  <si>
    <t>Recycling Operation (3.26.7). Where recycling operation provided tests shall be made for conformance with 3.26.7.</t>
  </si>
  <si>
    <t>Static Control Elevator. Person/firm installing a static control elevator shall demonstrate conformance with 3.25.2.4.4 (Item 2.41).</t>
  </si>
  <si>
    <t>Code Data Plate [Section 8.9 and 8.10.2.2.2(ll)] (Item 2.14)</t>
  </si>
  <si>
    <t>inspection operation with open door circuits (2.26.1.5, 3.26.1, and 3.26.2)</t>
  </si>
  <si>
    <t>access and securing of car, if applicable (2.7.6.3.4)</t>
  </si>
  <si>
    <t>Wiring Diagrams [8.6.1.2.2(a) and 8.10.2.2.2(nn)] (Item 2.14)</t>
  </si>
  <si>
    <t>Freight Elevators. C2 loading shall sustain and level with maximum load shown on freight elevator loading sign (3.16.2) (Item 2.17).</t>
  </si>
  <si>
    <t>Location of machine room, machinery space, and hoistway related to expansion joint (Item 2.42.3.2)</t>
  </si>
  <si>
    <t>The Means to View the USI On-Site (3.26.11.3)</t>
  </si>
  <si>
    <t>Top-of-Car Stop Switch [3.26.4 and 8.10.2.2.3(a)] (Item 3.1)</t>
  </si>
  <si>
    <t>Car Top Light and Outlet [Section 3.14 and 8.10.2.2.3(b)] (Item 3.2)</t>
  </si>
  <si>
    <t>Top-of-Car Operating Device [8.10.2.2.3(c)] (Item 3.3)</t>
  </si>
  <si>
    <t>operation (3.26.2)</t>
  </si>
  <si>
    <t>operation with open door circuits (2.26.1.5)</t>
  </si>
  <si>
    <t>Top-of-Car Clearance [8.10.2.2.3(d)] (Item 3.4)</t>
  </si>
  <si>
    <t>top car clearance (3.4.5)</t>
  </si>
  <si>
    <t>car top minimum runby (3.4.2.2)</t>
  </si>
  <si>
    <t>top-of-car equipment (3.4.7)</t>
  </si>
  <si>
    <t>clearance above hydraulic jack projecting above the car (3.4.8)</t>
  </si>
  <si>
    <t>Normal Terminal Stopping Devices [3.25.1 and 8.10.2.2.3(g)] (Item 3.5)</t>
  </si>
  <si>
    <t>Terminal Speed-Reducing Devices (3.25.2) (Item 3.6)</t>
  </si>
  <si>
    <t>Car-Leveling and Anticreep Devices (3.26.3) (Item 3.7)</t>
  </si>
  <si>
    <t>Anticreep Operation. A test of the anticreep leveling device shall be made to determine conformance with 3.26.3.1.</t>
  </si>
  <si>
    <t>leveling or truck zone operation (3.26.3.2)</t>
  </si>
  <si>
    <t>Crosshead Data Plate [Section 3.16 and 8.10.2.2.3(k)] (Item 3.27)</t>
  </si>
  <si>
    <t>Top Emergency Exit [Section 3.14 and 8.10.2.2.3(l)] (Item 3.8)</t>
  </si>
  <si>
    <t>Identification [Section 3.29 and 8.10.2.2.3(o)] (Item 3.9)</t>
  </si>
  <si>
    <t>Hoistway Construction [Section 3.1 a n d 8.10.2.2.3(p)] (Item 3.10)</t>
  </si>
  <si>
    <t>Hoistway Smoke Control [Section 3.1 and 8.10.2.2.3(q)] (Item 3.11)</t>
  </si>
  <si>
    <t>Pipes, Wiring, and Ducts [Section 3.8 and 8.10.2.2.3(r)] (Item 3.12)</t>
  </si>
  <si>
    <t>Windows, Projections, Recesses, and Setbacks [Section 3.1 and 8.10.2.2.3(s)] (Item 3.13)</t>
  </si>
  <si>
    <t>Hoistway Clearances [Section 3.5 and 8.10.2.2.3(t)] (Item 3.14)</t>
  </si>
  <si>
    <t>Multiple Hoistways [Section 3.1 and 8.10.2.2.3(u)] (Item 3.15)</t>
  </si>
  <si>
    <t>Traveling Cables and Junction Boxes [Section 3.8 and 8.10.2.2.3(v)] (Item 3.16)</t>
  </si>
  <si>
    <t>Door and Gate Equipment. Use the procedure in 8.10.2.2.3(w). (Sections 3.11 through 3.13) (Item 3.17)</t>
  </si>
  <si>
    <t>Car Frame and Stiles (Section 3.15) (Item 3.18)</t>
  </si>
  <si>
    <t>rail (Section 3.23)</t>
  </si>
  <si>
    <t>bracket spacing</t>
  </si>
  <si>
    <t>surfaces and lubrication</t>
  </si>
  <si>
    <t>joints and fishplates</t>
  </si>
  <si>
    <t>bracket supports</t>
  </si>
  <si>
    <t>fastenings</t>
  </si>
  <si>
    <t>guides</t>
  </si>
  <si>
    <t>Governor Rope Releasing Carrier [3.17.1 and 8.10.2.2.3(aa)] (Item 3.21)</t>
  </si>
  <si>
    <t>Governor Rope [3.17.1 and 8.10.2.2.3(z)] (Item 3.20)</t>
  </si>
  <si>
    <t>Wire Rope Fastening and Hitch Plate [3.17.1 and 8.10.2.2.3(bb)] (Item 3.22)</t>
  </si>
  <si>
    <t>Suspension Rope (3.17.1, 3.18.1.2, Section 3.20, and 3.4.5) (Item 3.23)</t>
  </si>
  <si>
    <t>Slack-Rope Device (3.17.1.1, 3.18.1.2.5, and 3.22.1.2) (Item 3.31)</t>
  </si>
  <si>
    <t>Traveling Sheave (3.18.1.2.6 and 3.22.1.2) (Item 3.32)</t>
  </si>
  <si>
    <t>Counterweight Ropes, Connections, and Sheaves (Sections 3.20 and 3.21) (Item 3.22)</t>
  </si>
  <si>
    <t>Car Speed [3.28.1(k)]. The speed of the car shall be verified with rated load and with no load, in both directions. (Item 3.30)</t>
  </si>
  <si>
    <t>Inertia Tests. Conduct inertia tests for Type A safeties. See Nonmandatory Appendix M.</t>
  </si>
  <si>
    <t>Equipment Exposure to Weather (3.7.1)</t>
  </si>
  <si>
    <t>Broken Rope, Chain, or Tape Switch (Item 3.26)</t>
  </si>
  <si>
    <t>Earthquake Inspection and Tests (Seismic Risk Zone 2 or Greater) (Item 3.34)</t>
  </si>
  <si>
    <t>Car Platform Guard [Section 3.15 and 8.10.2.2.4(a)] (Item 4.1)</t>
  </si>
  <si>
    <t>Hoistway Doors [Section 3.11 and 8.10.2.2.4(b)] (Item 4.2)</t>
  </si>
  <si>
    <t>Vision Panels [Section 3.11 and 8.10.2.2.4(c)] (Item 4.3)</t>
  </si>
  <si>
    <t>Hoistway Door Locking Devices [Section 3.12 and 8.10.2.2.4(d)] (Item 4.4)</t>
  </si>
  <si>
    <t>Access to Hoistway [Section 3.12 and 8.10.2.2.4(e)] (Item 4.5)</t>
  </si>
  <si>
    <t>Power Closing of Hoistway Doors [Section 3.13 and 8.10.2.2.4(f)] (Item 4.6)</t>
  </si>
  <si>
    <t>Sequence Operation [Section 3.13 and 8.10.2.2.4(g)] (Item 4.7)</t>
  </si>
  <si>
    <t>Hoistway Enclosure [Section 3.1 and 8.10.2.2.4(h)] (Item 4.8)</t>
  </si>
  <si>
    <t>blind hoistway emergency door</t>
  </si>
  <si>
    <t>access openings for cleaning</t>
  </si>
  <si>
    <t>Standby or Emergency Power Selection Switch [3.26.10 and 8.10.2.2.4(k)] (Item 4.12)</t>
  </si>
  <si>
    <t>Location of Equipment (3.7.1)</t>
  </si>
  <si>
    <t>Means Necessary for Tests (2.7.6.4 and 3.7.1.8 through 3.7.1.10)</t>
  </si>
  <si>
    <t>Inspection/Test Panel (3.7.1 and 2.7.6.5), Inspection Operation (2.26.1.4.1), Inspection Operation w/Open Door Circuits (2.26.1.5)</t>
  </si>
  <si>
    <t>Elevator Parking Device (Item 4.9)</t>
  </si>
  <si>
    <t>Pit Access, Lighting, Stop Switch, Condition [Section 3.2, 8.10.2.2.5(a)(1) through 8.10.2.2.5(a)(8) and 8.10.2.2.5(a)(10)] (Item 5.1)</t>
  </si>
  <si>
    <t>Bottom Clearance, Runby, and Minimum Refuge Space (Item 5.2)</t>
  </si>
  <si>
    <t>bottom car clearance (3.4.1)</t>
  </si>
  <si>
    <t>minimum bottom car runby (3.4.2)</t>
  </si>
  <si>
    <t>maximum bottom car runby (3.4.3)</t>
  </si>
  <si>
    <t>direct-acting elevators (3.18.1.1)</t>
  </si>
  <si>
    <t>roped-hydraulic elevators (3.18.1.2)</t>
  </si>
  <si>
    <t>plunger connections (3.18.2.3)</t>
  </si>
  <si>
    <t>plunger guides (3.18.2.7)</t>
  </si>
  <si>
    <t>clearance of the bottom of the cylinder (3.18.3.3)</t>
  </si>
  <si>
    <t>collection of oil (3.18.3.7)</t>
  </si>
  <si>
    <t>corrosion protection: person/firm installing monitored cathodic protection to demonstrate conformance with 3.18.3.8.3(c)</t>
  </si>
  <si>
    <t>means for release of air or gas (3.18.3.9)</t>
  </si>
  <si>
    <t>welding visual inspection (3.18.5)</t>
  </si>
  <si>
    <t xml:space="preserve">Car Buffer (3.6.3, 3.6.4, and 3.22.1) (Item 5.9). Marking plates proper application 2.22.3.3 or 2.22.5.5. No test on spring/elastomeric </t>
  </si>
  <si>
    <t>Normal Terminal Stopping Devices (3.25.1) (Item 5.4)</t>
  </si>
  <si>
    <t>Traveling Cables (Section 3.8; and NFPA 70, Article 620 or CSA C22.1, Section 38, as applicable) (Item 5.5)</t>
  </si>
  <si>
    <t>Car Frame and Platform (Section 3.15) (Item 5.7)</t>
  </si>
  <si>
    <t>Guiding Members (Sections 3.15 and 3.23) (Item 5.13)</t>
  </si>
  <si>
    <t>components and valves (3.19.1 and 3.19.4)</t>
  </si>
  <si>
    <t>field welding visual inspection (3.19.6)</t>
  </si>
  <si>
    <t>Car Safety (Section 3.17) (Item 5.8)</t>
  </si>
  <si>
    <t>Governor Rope Tension Device (3.17.4) (Item 5.6)</t>
  </si>
  <si>
    <t>Counterweight (Item 3.28)</t>
  </si>
  <si>
    <t>top clearance and bottom runby (3.4.6 and 3.22.2)</t>
  </si>
  <si>
    <t>guards (Section 3.3)</t>
  </si>
  <si>
    <t>design (Section 3.21)</t>
  </si>
  <si>
    <t>Protection of Spaces Below the Hoistway (Section 3.6)</t>
  </si>
  <si>
    <t>Overspeed Valve/Seal. Inspected/tested to verify car will stop, rated load down per limits of 3.19.4.7.5(a), written procedure (Item 5.15.3.2).</t>
  </si>
  <si>
    <t>Equipment Exposed to Weather (3.7.1)</t>
  </si>
  <si>
    <t>Pit Inspection Operation (3.26.2)</t>
  </si>
  <si>
    <t>Earthquake Inspection and Tests (8.4.4.1) (Item 5.16)</t>
  </si>
  <si>
    <t>Firefighters’ Emergency Operation. (Section 3.27). Verify conformance with 2.27.3 through 2.27.8 and Section 3.27.</t>
  </si>
  <si>
    <t>Inspection Operation (3.26.2)</t>
  </si>
  <si>
    <t>Supply Lines/Shutoff Valves (Item 2.35). pipe, fitting, valve verify components complies with pressure req'mts (Item 2.18.3).</t>
  </si>
  <si>
    <t>Standby/E.P. [3.27 and 8.10.2.2.1(q)]. Passenger/freight tested w/rated load. C2- overload maintained during load/unload</t>
  </si>
  <si>
    <t>Governor, Safety, Ropes, CWTs (Item 3.20). Use 8.10.2.2.2(hh) , 8.10.2.2.2(ii), 8.10.2.2.3(m), 8.10.2.2.3(n), and 8.10.2.2.3(z) through 8.10.2.2.2.3(cc); car and counterweight safeties (3.17.1 and 3.17.2).</t>
  </si>
  <si>
    <t>gripper inspected/ tested, rated load/spd down. verify by overspeed or alternative. multiple means individually tested. test records (see 3.17.3.8 and 8.10.1.1.4) (Item 5.17.3).written procedure  function per 3.17.3.</t>
  </si>
  <si>
    <t>8.10.3.2</t>
  </si>
  <si>
    <t>8.10.3.3.2(x)</t>
  </si>
  <si>
    <t>8.10.3.3.2(ii)</t>
  </si>
  <si>
    <t>8.10.3.3.2(a)</t>
  </si>
  <si>
    <t>8.10.3.3.2(b)</t>
  </si>
  <si>
    <t>8.10.3.3.2(c)</t>
  </si>
  <si>
    <t>8.10.3.3.2(d)</t>
  </si>
  <si>
    <t>8.10.3.3.2(e)</t>
  </si>
  <si>
    <t>8.10.3.3.2(f)</t>
  </si>
  <si>
    <t>8.10.3.3.2(g)</t>
  </si>
  <si>
    <t>8.10.3.3.2(h)</t>
  </si>
  <si>
    <t>8.10.3.3.2(i)</t>
  </si>
  <si>
    <t>8.10.3.3.2(j)</t>
  </si>
  <si>
    <t>8.10.3.3.2(k)</t>
  </si>
  <si>
    <t>8.10.3.3.2(l)</t>
  </si>
  <si>
    <t>8.10.3.3.2(m)</t>
  </si>
  <si>
    <t>8.10.3.3.2(n)</t>
  </si>
  <si>
    <t>8.10.3.3.2(o)</t>
  </si>
  <si>
    <t>8.10.3.3.2(p)</t>
  </si>
  <si>
    <t>8.10.3.3.2(q)</t>
  </si>
  <si>
    <t>8.10.3.3.2(r)</t>
  </si>
  <si>
    <t>8.10.3.3.2(s)</t>
  </si>
  <si>
    <t>8.10.3.3.2(t)</t>
  </si>
  <si>
    <t>8.10.3.3.2(u)</t>
  </si>
  <si>
    <t>8.10.3.3.2(v)</t>
  </si>
  <si>
    <t>8.10.3.3.2(w)</t>
  </si>
  <si>
    <t>8.10.3.3.2(y)</t>
  </si>
  <si>
    <t>8.10.3.3.2(z)</t>
  </si>
  <si>
    <t>8.10.3.3.2(aa)</t>
  </si>
  <si>
    <t>8.10.3.3.2(bb)</t>
  </si>
  <si>
    <t>8.10.3.3.2(cc)</t>
  </si>
  <si>
    <t>8.10.3.3.2(dd)</t>
  </si>
  <si>
    <t>8.10.3.3.2(ee)</t>
  </si>
  <si>
    <t>8.10.3.3.2(ff)</t>
  </si>
  <si>
    <t>8.10.3.3.2(gg)</t>
  </si>
  <si>
    <t>8.10.3.3.2(hh)</t>
  </si>
  <si>
    <t>8.10.3.3.2(jj)</t>
  </si>
  <si>
    <t>8.10.3.3.2(kk)</t>
  </si>
  <si>
    <t>8.10.3.3.2(ll)</t>
  </si>
  <si>
    <t>8.10.3.3.2(mm)</t>
  </si>
  <si>
    <t>8.10.3.3.2(nn)</t>
  </si>
  <si>
    <t>8.10.3.3.2(oo)</t>
  </si>
  <si>
    <t>8.10.3.3.2(pp)</t>
  </si>
  <si>
    <r>
      <t xml:space="preserve">For inspection and test requirements, see </t>
    </r>
    <r>
      <rPr>
        <b/>
        <sz val="8"/>
        <color rgb="FF0000FF"/>
        <rFont val="Arial"/>
        <family val="2"/>
      </rPr>
      <t>8.10.3.3.2(r)</t>
    </r>
  </si>
  <si>
    <r>
      <t xml:space="preserve">For inspection and test requirements, see </t>
    </r>
    <r>
      <rPr>
        <b/>
        <sz val="8"/>
        <color rgb="FF0000FF"/>
        <rFont val="Arial"/>
        <family val="2"/>
      </rPr>
      <t>8.10.2.3.2(t)</t>
    </r>
  </si>
  <si>
    <r>
      <t xml:space="preserve">For inspection and test requirements, see </t>
    </r>
    <r>
      <rPr>
        <b/>
        <sz val="8"/>
        <color rgb="FF0000FF"/>
        <rFont val="Arial"/>
        <family val="2"/>
      </rPr>
      <t>8.10.2.3.2(nn)</t>
    </r>
  </si>
  <si>
    <r>
      <t xml:space="preserve">For inspection and test requirements, see </t>
    </r>
    <r>
      <rPr>
        <b/>
        <sz val="8"/>
        <color rgb="FF0000FF"/>
        <rFont val="Arial"/>
        <family val="2"/>
      </rPr>
      <t>8.10.2.3.2(oo)</t>
    </r>
  </si>
  <si>
    <r>
      <t xml:space="preserve">For inspection and test requirements, see </t>
    </r>
    <r>
      <rPr>
        <b/>
        <sz val="8"/>
        <color rgb="FF0000FF"/>
        <rFont val="Arial"/>
        <family val="2"/>
      </rPr>
      <t>8.10.2.3.2(pp)</t>
    </r>
  </si>
  <si>
    <r>
      <t xml:space="preserve">For inspection and test requirements, see </t>
    </r>
    <r>
      <rPr>
        <b/>
        <sz val="8"/>
        <color rgb="FF0000FF"/>
        <rFont val="Arial"/>
        <family val="2"/>
      </rPr>
      <t>8.10.2.3.2(l)</t>
    </r>
  </si>
  <si>
    <r>
      <t xml:space="preserve">For inspection and test requirements, see </t>
    </r>
    <r>
      <rPr>
        <b/>
        <sz val="8"/>
        <color rgb="FF0000FF"/>
        <rFont val="Arial"/>
        <family val="2"/>
      </rPr>
      <t>8.10.2.3.2(m)</t>
    </r>
  </si>
  <si>
    <r>
      <t xml:space="preserve">For inspection and test requirements, see </t>
    </r>
    <r>
      <rPr>
        <b/>
        <sz val="8"/>
        <color rgb="FF0000FF"/>
        <rFont val="Arial"/>
        <family val="2"/>
      </rPr>
      <t>8.10.3.3.2(s)</t>
    </r>
  </si>
  <si>
    <r>
      <t xml:space="preserve">For inspection and test requirements, see </t>
    </r>
    <r>
      <rPr>
        <b/>
        <sz val="8"/>
        <color rgb="FF0000FF"/>
        <rFont val="Arial"/>
        <family val="2"/>
      </rPr>
      <t>8.10.2.3.2(s)</t>
    </r>
  </si>
  <si>
    <r>
      <t xml:space="preserve">For inspection and test requirements, see </t>
    </r>
    <r>
      <rPr>
        <b/>
        <sz val="8"/>
        <color rgb="FF0000FF"/>
        <rFont val="Arial"/>
        <family val="2"/>
      </rPr>
      <t>8.10.3.3.2(q)</t>
    </r>
  </si>
  <si>
    <r>
      <t xml:space="preserve">For inspection and test requirements, see </t>
    </r>
    <r>
      <rPr>
        <b/>
        <sz val="8"/>
        <color rgb="FF0000FF"/>
        <rFont val="Arial"/>
        <family val="2"/>
      </rPr>
      <t>8.10.3.3.2(p)</t>
    </r>
  </si>
  <si>
    <r>
      <t xml:space="preserve">For inspection and test requirements, see </t>
    </r>
    <r>
      <rPr>
        <b/>
        <sz val="8"/>
        <color rgb="FF0000FF"/>
        <rFont val="Arial"/>
        <family val="2"/>
      </rPr>
      <t>8.10.3.3.2(nn)</t>
    </r>
  </si>
  <si>
    <r>
      <t xml:space="preserve">For inspection and test requirements, see </t>
    </r>
    <r>
      <rPr>
        <b/>
        <sz val="8"/>
        <color rgb="FF0000FF"/>
        <rFont val="Arial"/>
        <family val="2"/>
      </rPr>
      <t>8.10.3.3.2(l)</t>
    </r>
  </si>
  <si>
    <r>
      <t xml:space="preserve">For inspection and test requirements, see </t>
    </r>
    <r>
      <rPr>
        <b/>
        <sz val="8"/>
        <color rgb="FF0000FF"/>
        <rFont val="Arial"/>
        <family val="2"/>
      </rPr>
      <t>8.10.3.3.2(m)</t>
    </r>
  </si>
  <si>
    <r>
      <t xml:space="preserve">For inspection and test requirements, see </t>
    </r>
    <r>
      <rPr>
        <b/>
        <sz val="8"/>
        <color rgb="FF0000FF"/>
        <rFont val="Arial"/>
        <family val="2"/>
      </rPr>
      <t>8.10.3.3.2(kk)</t>
    </r>
  </si>
  <si>
    <t>The protection of floor and wall openings shall be inspected to determine conformance with 6.1.1 for escalators or 6.2.1 for moving walks.</t>
  </si>
  <si>
    <t>The protection of the trusses and machinery space shall be inspected to determine conformance with 6.1.2 or 6.2.2.</t>
  </si>
  <si>
    <t>angle of inclination (6.1.3.1 or 6.2.3.1)</t>
  </si>
  <si>
    <t>width and clearances (6.1.3.2 or 6.2.3.2)</t>
  </si>
  <si>
    <t>interior low deck (6.1.3.3.4 or 6.2.3.3.4)</t>
  </si>
  <si>
    <t>Speed (6.1.3.4.1 or 6.2.3.4.1). Running tests shall be performed, in each direction, to determine conformance with 6.1.3.4.1 or 6.2.3.4.1.</t>
  </si>
  <si>
    <t>extension (6.1.3.4.2 or 6.2.3.4.2)</t>
  </si>
  <si>
    <t>guards (6.1.3.4.3 or 6.2.3.4.3)</t>
  </si>
  <si>
    <t>splice (6.1.3.4.4 or 6.2.3.4.4)</t>
  </si>
  <si>
    <t>height (6.1.3.4.5)</t>
  </si>
  <si>
    <t>clearance (6.1.3.4.6 or 6.2.3.4.5)</t>
  </si>
  <si>
    <t>headroom (6.1.3.12 or 6.2.3.15)</t>
  </si>
  <si>
    <t>egress and safety zone (6.1.3.6.4, 6.2.3.8.4, and 6.2.6.3.6)</t>
  </si>
  <si>
    <t>combplates [6.1.3.6.1(a) or 6.2.3.8.1(a)]</t>
  </si>
  <si>
    <t>Lighting (6.1.7.2 or 6.2.7.2) (Items 7.5 and 9.5)</t>
  </si>
  <si>
    <t>Caution Signs (6.1.6.2, 6.1.6.9, or 6.2.6.9) (Items 7.6 and 9.6)</t>
  </si>
  <si>
    <t>design</t>
  </si>
  <si>
    <t>adjustment</t>
  </si>
  <si>
    <t>replacement</t>
  </si>
  <si>
    <t>antislide devices (6.1.3.3.10)</t>
  </si>
  <si>
    <t>deck barricades (6.1.3.3.11 or 6.2.3.3.8)</t>
  </si>
  <si>
    <t>starting switches (6.1.6.2 or 6.2.6.2).</t>
  </si>
  <si>
    <t>emergency stop buttons (6.1.6.3.1 or 6.2.6.3.1).</t>
  </si>
  <si>
    <t>automatic start and stopping (6.1.6.1.1 or 6.2.6.1.1).</t>
  </si>
  <si>
    <t>Handrail Entry Device (6.1.6.3.12 or 6.2.6.3.10) (Items 8.13 and 10.13)</t>
  </si>
  <si>
    <t>Egress Restriction Device (6.1.6.3.7 or 6.2.6.3.6) (Items 7.13 and 9.13)</t>
  </si>
  <si>
    <t>Speed (Items 7.14 and 9.14). The rated speed shall be tested to determine conformance with 6.1.4.1 for escalators and 6.2.4 for moving walks.</t>
  </si>
  <si>
    <t>construction (6.1.3.3.1 or 6.2.3.3.1)</t>
  </si>
  <si>
    <t>glass or plastic (6.1.3.3.3 or 6.2.3.3.3)</t>
  </si>
  <si>
    <t>change in width [6.1.3.3.1(c) or 6.2.3.3.1(c)]</t>
  </si>
  <si>
    <t>Ceiling Intersection Guards (6.1.3.3.11 or 6.2.3.3.7) (Items 7.16 and 9.16)</t>
  </si>
  <si>
    <t>clearance between skirt and steps [6.1.3.3.5 or 6.2.3.3.5(a), and 6.2.3.3.6(a)]</t>
  </si>
  <si>
    <t>height above step [6.1.3.3.6(a) or 6.2.3.3.5(b), and 6.2.3.3.6(b)]</t>
  </si>
  <si>
    <t>smoothness [6.1.3.3.6(c) or 6.2.3.3.6(d)]</t>
  </si>
  <si>
    <t>Outdoor Protection (6.1.8.1, 6.1.8.2, and 6.1.8.3 or 6.2.8.1, 6.2.8.2, and 6.2.8.3) (Items 7.18 and 9.18)</t>
  </si>
  <si>
    <t>Escalator and Moving Walk Well Guards (Floor Opening Protection) (6.1.1 and 6.2.3.8.5) (Items 7.4 and 9.4)</t>
  </si>
  <si>
    <t>escalator brake test (6.1.5.3.3) (Items 8.4 and 10.4)</t>
  </si>
  <si>
    <t>step and pallet fatigue test (6.1.3.5.7 or 6.2.3.5.4) (Items 7.9 and 9.9)</t>
  </si>
  <si>
    <t>No vertical load exceeding 220 N (50 lbf) shall be applied to the test step and adjacent steps.</t>
  </si>
  <si>
    <t>Verify that the step/skirt performance index conforms to the requirements in 6.1.3.3.9 [Item 7.17.2(a)].</t>
  </si>
  <si>
    <t>access (6.1.7.3 or 6.2.7.3)</t>
  </si>
  <si>
    <t>lighting (6.1.7.1.1 or 6.2.7.1.1)</t>
  </si>
  <si>
    <t>receptacle (6.1.7.1.2 or 6.2.7.1.2) [NFPA 70 Section 620-21(b)]</t>
  </si>
  <si>
    <t>guards (6.1.7.3.4 or 6.2.7.3.4)</t>
  </si>
  <si>
    <t>Verify that the connection and restraints between the truss and the building structure comply with seismic risk zone requirements (Items 8.16 and 10.17).</t>
  </si>
  <si>
    <t>Stop Switch. The machinery space stop switches shall be tested for conformance with 6.1.6.3.5 or 6.2.6.3.5 (Items 8.2 and 10.2).</t>
  </si>
  <si>
    <t>wiring (6.1.7.4 or 6.2.7.4)</t>
  </si>
  <si>
    <t>connection of machine and driveshaft (6.1.5.1 and 6.1.5.3.2 or 6.2.5.1 and 6.2.5.3.2)</t>
  </si>
  <si>
    <t>drive motor (6.1.5.2 or 6.2.5.2)</t>
  </si>
  <si>
    <t>brake data plate [6.1.5.3.1(d)]</t>
  </si>
  <si>
    <t>main driveshaft brake (6.1.5.3.2)</t>
  </si>
  <si>
    <t>Broken Step-Chain or Treadway Device. The broken or slack step chain or treadway device shall be inspected and tested by manual operation (6.1.6.3.3 and 6.2.6.3.3) (Items 8.8 and 10.8).</t>
  </si>
  <si>
    <t>Step Upthrust Device. The operation of the step upthrust device shall be tested by manually causing the device to operate (6.1.6.3.9) (Item 8.9).</t>
  </si>
  <si>
    <t>steps and pallets (6.1.3.5 and 6.2.3.5)</t>
  </si>
  <si>
    <t>Handrail Speed Monitor. The handrails operating mechanism shall be visually inspected for condition and the handrail speed monitor device shall be tested (6.1.6.4 or 6.2.6.4) (Items 8.13 and 10.13).</t>
  </si>
  <si>
    <t>Disconnected Motor Safety Device. Operation of the device shall be checked and verified that it is the manual reset type (6.1.6.3.10 or 6.2.6.3.8) (Item 8.6 or Item 10.6).</t>
  </si>
  <si>
    <t>Heaters. For outdoor escalators and moving walks that require heaters, test the heaters for condition and operation (6.1.8.2 and 6.2.8.2) (Items 8.3 and 10.3).</t>
  </si>
  <si>
    <t>Where a step lateral displacement device is required, it shall be tested for conformance with 6.1.6.3.14.</t>
  </si>
  <si>
    <t>Operating and safety devices shall be tested and inspected to determine conformance with 6.1.6 for escalators and 6.2.6 for moving walks.</t>
  </si>
  <si>
    <t>Skirt Obstruction Devices (Item 7.11). The skirt obstruction devices shall be tested for conformance with 6.1.5.3.1 and 6.1.6.3.6.</t>
  </si>
  <si>
    <t>Inspection control devices shall be tested and inspected to determine conformance with the requirements of 6.1.6.2.2 for escalators and 6.2.6.2.2 for moving walks.</t>
  </si>
  <si>
    <t>Response to Smoke Detectors (Items 8.15 and 10.15). Where provided, smoke detector shutdown shall be tested for conformance with 6.1.6.8 and 6.2.6.7.</t>
  </si>
  <si>
    <t>Verify that the balustrades are installed as shown on the manufacturer’s drawing for seismic requirements [Item 7.20.3(a)].</t>
  </si>
  <si>
    <t>Verify the installation, location, and function of the seismic detection device [Items 7.20.3(a), 9.20.3(b), and 9.20.3(c)].</t>
  </si>
  <si>
    <t>Content AFTER first space</t>
  </si>
  <si>
    <t>Content BEFORE first space</t>
  </si>
  <si>
    <t>This is a test</t>
  </si>
  <si>
    <t>=MID(S4,FIND(" ",S4)+1,256)</t>
  </si>
  <si>
    <t>=LEFT(s2,(FIND(" ",s2,1)-1))</t>
  </si>
  <si>
    <t>8.10.4.1.1</t>
  </si>
  <si>
    <t>8.10.4.1.2</t>
  </si>
  <si>
    <t>8.10.4.1.1(a)</t>
  </si>
  <si>
    <t>8.10.4.1.1(a)(1)</t>
  </si>
  <si>
    <t>8.10.4.1.1(a)(2)</t>
  </si>
  <si>
    <t>8.10.4.1.1(b)</t>
  </si>
  <si>
    <t>8.10.4.1.1(b)(1)</t>
  </si>
  <si>
    <t>8.10.4.1.1(b)(2)</t>
  </si>
  <si>
    <t>8.10.4.1.1(b)(3)</t>
  </si>
  <si>
    <t>8.10.4.1.1(c)</t>
  </si>
  <si>
    <t>8.10.4.1.1(c)(1)</t>
  </si>
  <si>
    <t>8.10.4.1.1(c)(2)</t>
  </si>
  <si>
    <t>8.10.4.1.1(c)(3)</t>
  </si>
  <si>
    <t>8.10.4.1.1(c)(4)</t>
  </si>
  <si>
    <t>8.10.4.1.1(c)(5)</t>
  </si>
  <si>
    <t>8.10.4.1.1(c)(6)</t>
  </si>
  <si>
    <t>8.10.4.1.1(c)(7)</t>
  </si>
  <si>
    <t>8.10.4.1.1(d)</t>
  </si>
  <si>
    <t>8.10.4.1.1(d)(1)</t>
  </si>
  <si>
    <t>8.10.4.1.1(d)(2)</t>
  </si>
  <si>
    <t>8.10.4.1.1(d)(3)</t>
  </si>
  <si>
    <t>8.10.4.1.1(e)</t>
  </si>
  <si>
    <t>8.10.4.1.1(f)</t>
  </si>
  <si>
    <t>8.10.4.1.1(g)</t>
  </si>
  <si>
    <t>8.10.4.1.1(g)(1)</t>
  </si>
  <si>
    <t>8.10.4.1.1(g)(2)</t>
  </si>
  <si>
    <t>8.10.4.1.1(g)(3)</t>
  </si>
  <si>
    <t>8.10.4.1.1(h)</t>
  </si>
  <si>
    <t>8.10.4.1.1(h)(1)</t>
  </si>
  <si>
    <t>8.10.4.1.1(h)(2)</t>
  </si>
  <si>
    <t>8.10.4.1.1(i)</t>
  </si>
  <si>
    <t>8.10.4.1.1(i)(1)</t>
  </si>
  <si>
    <t>8.10.4.1.1(i)(1)(-a)</t>
  </si>
  <si>
    <t>8.10.4.1.1(i)(1)(-b)</t>
  </si>
  <si>
    <t>8.10.4.1.1(i)(1)(-c)</t>
  </si>
  <si>
    <t>8.10.4.1.1(i)(1)(-d)</t>
  </si>
  <si>
    <t>8.10.4.1.1(i)(1)(-e)</t>
  </si>
  <si>
    <t>8.10.4.1.1(i)(1)(-f)</t>
  </si>
  <si>
    <t>8.10.4.1.1(i)(1)(-g)</t>
  </si>
  <si>
    <t>8.10.4.1.1(i)(1)(-h)</t>
  </si>
  <si>
    <t>8.10.4.1.1(j)</t>
  </si>
  <si>
    <t>8.10.4.1.1(j)(1)</t>
  </si>
  <si>
    <t>8.10.4.1.1(j)(2)</t>
  </si>
  <si>
    <t>8.10.4.1.1(j)(3)</t>
  </si>
  <si>
    <t>8.10.4.1.1(j)(4)</t>
  </si>
  <si>
    <t>8.10.4.1.1(k)</t>
  </si>
  <si>
    <t>8.10.4.1.1(l)</t>
  </si>
  <si>
    <t>8.10.4.1.1(m)</t>
  </si>
  <si>
    <t>8.10.4.1.1(n)</t>
  </si>
  <si>
    <t>8.10.4.1.1(n)(1)</t>
  </si>
  <si>
    <t>8.10.4.1.1(n)(2)</t>
  </si>
  <si>
    <t>8.10.4.1.1(n)(3)</t>
  </si>
  <si>
    <t>8.10.4.1.1(o)</t>
  </si>
  <si>
    <t>8.10.4.1.1(p)</t>
  </si>
  <si>
    <t>8.10.4.1.1(p)(1)</t>
  </si>
  <si>
    <t>8.10.4.1.1(p)(2)</t>
  </si>
  <si>
    <t>8.10.4.1.1(p)(3)</t>
  </si>
  <si>
    <t>8.10.4.1.1(p)(4)</t>
  </si>
  <si>
    <t>8.10.4.1.1(p)(5)</t>
  </si>
  <si>
    <t>8.10.4.1.1(p)(5)(-a)</t>
  </si>
  <si>
    <t>8.10.4.1.1(p)(5)(-b)</t>
  </si>
  <si>
    <t>8.10.4.1.1(p)(5)(-c)</t>
  </si>
  <si>
    <t>8.10.4.1.1(q)</t>
  </si>
  <si>
    <t>8.10.4.1.1(r)</t>
  </si>
  <si>
    <t>8.10.4.1.1(s)</t>
  </si>
  <si>
    <t>8.10.4.1.1(s)(1)</t>
  </si>
  <si>
    <t>8.10.4.1.1(s)(2)</t>
  </si>
  <si>
    <t>8.10.4.1.1(t)</t>
  </si>
  <si>
    <t>8.10.4.1.1(t)(1)</t>
  </si>
  <si>
    <t>8.10.4.1.1(t)(2)</t>
  </si>
  <si>
    <t>8.10.4.1.1(t)(3)</t>
  </si>
  <si>
    <t>8.10.4.1.1(t)(4)</t>
  </si>
  <si>
    <t>8.10.4.1.1(t)(5)</t>
  </si>
  <si>
    <t>8.10.4.1.1(t)(6)</t>
  </si>
  <si>
    <t>8.10.4.1.2(a)</t>
  </si>
  <si>
    <t>8.10.4.1.2(a)(1)</t>
  </si>
  <si>
    <t>8.10.4.1.2(a)(2)</t>
  </si>
  <si>
    <t>8.10.4.1.2(a)(3)</t>
  </si>
  <si>
    <t>8.10.4.1.2(a)(4)</t>
  </si>
  <si>
    <t>8.10.4.1.2(a)(5)</t>
  </si>
  <si>
    <t>8.10.4.1.2(b)</t>
  </si>
  <si>
    <t>8.10.4.1.2(c)</t>
  </si>
  <si>
    <t>8.10.4.1.2(c)(1)</t>
  </si>
  <si>
    <t>8.10.4.1.2(c)(2)</t>
  </si>
  <si>
    <t>8.10.4.1.2(c)(2)(-a)</t>
  </si>
  <si>
    <t>8.10.4.1.2(c)(2)(-b)</t>
  </si>
  <si>
    <t>8.10.4.1.2(c)(2)(-c)</t>
  </si>
  <si>
    <t>8.10.4.1.2(c)(2)(-d)</t>
  </si>
  <si>
    <t>8.10.4.1.2(c)(2)(-e)</t>
  </si>
  <si>
    <t>8.10.4.1.2(c)(2)(-f)</t>
  </si>
  <si>
    <t>8.10.4.1.2(d)</t>
  </si>
  <si>
    <t>8.10.4.1.2(d)(1)</t>
  </si>
  <si>
    <t>8.10.4.1.2(d)(2)</t>
  </si>
  <si>
    <t>8.10.4.1.2(d)(3)</t>
  </si>
  <si>
    <t>8.10.4.1.2(d)(3)(-a)</t>
  </si>
  <si>
    <t>8.10.4.1.2(d)(3)(-b)</t>
  </si>
  <si>
    <t>8.10.4.1.2(d)(4)</t>
  </si>
  <si>
    <t>8.10.4.1.2(d)(5)</t>
  </si>
  <si>
    <t>8.10.4.1.2(d)(6)</t>
  </si>
  <si>
    <t>8.10.4.1.2(e)</t>
  </si>
  <si>
    <t>8.10.4.1.2(f)</t>
  </si>
  <si>
    <t>8.10.4.1.2(g)</t>
  </si>
  <si>
    <t>8.10.4.1.2(h)</t>
  </si>
  <si>
    <t>8.10.4.1.2(i)</t>
  </si>
  <si>
    <t>8.10.4.1.2(j)</t>
  </si>
  <si>
    <t>8.10.4.1.2(k)</t>
  </si>
  <si>
    <t>8.10.4.1.2(l)</t>
  </si>
  <si>
    <t>8.10.4.1.2(l)(1)</t>
  </si>
  <si>
    <t>8.10.4.1.2(l)(2)</t>
  </si>
  <si>
    <t>8.10.4.1.2(l)(2)(-a)</t>
  </si>
  <si>
    <t>8.10.4.1.2(l)(2)(-b)</t>
  </si>
  <si>
    <t>8.10.4.1.2(l)(2)(-c)</t>
  </si>
  <si>
    <t>8.10.4.1.2(l)(3)</t>
  </si>
  <si>
    <t>8.10.4.1.2(l)(3)(-a)</t>
  </si>
  <si>
    <t>8.10.4.1.2(l)(3)(-b)</t>
  </si>
  <si>
    <t>8.10.4.1.2(m)</t>
  </si>
  <si>
    <t>8.10.4.1.2(n)</t>
  </si>
  <si>
    <t>8.10.4.1.2(o)</t>
  </si>
  <si>
    <t>8.10.4.1.2(p)</t>
  </si>
  <si>
    <t>8.10.4.1.2(q)</t>
  </si>
  <si>
    <t>8.10.4.1.2(r)</t>
  </si>
  <si>
    <t>8.10.4.1.2(s)</t>
  </si>
  <si>
    <t>8.10.4.1.2(t)</t>
  </si>
  <si>
    <t>8.10.4.1.2(u)</t>
  </si>
  <si>
    <t>8.10.4.1.2(v)</t>
  </si>
  <si>
    <t>8.10.4.1.2(w)</t>
  </si>
  <si>
    <t>8.10.4.1.2(x)</t>
  </si>
  <si>
    <t>Acceptance Inspection and Tests of Escalators and Moving Walks</t>
  </si>
  <si>
    <t>Inspection and Test Requirements for New Installations. New installations shall be inspected and tested as required by 8.10.4.1 before being placed in service.</t>
  </si>
  <si>
    <t>the person or firm installing the equipment shall provide a written checkout procedure and demonstrate that the handrail speed does not change when a retarding force, up to the maximum required by the Code, is applied opposite to the direction of travel (6.1.3.4.1 or 6.2.3.4.1)</t>
  </si>
  <si>
    <t>material and type (6.1.3.5.1)</t>
  </si>
  <si>
    <t>dimensions (6.1.3.5.2)</t>
  </si>
  <si>
    <t>clearance between steps (6.1.3.5.4)</t>
  </si>
  <si>
    <t>slotting of treads (6.1.3.5.5)</t>
  </si>
  <si>
    <t>slotting of risers (6.1.3.5.3)</t>
  </si>
  <si>
    <t>design load (6.1.3.9.4)</t>
  </si>
  <si>
    <t>flat steps (6.1.3.6.5)</t>
  </si>
  <si>
    <t>step upthrust device (6.1.6.3.9)</t>
  </si>
  <si>
    <t>belt type (6.2.3.6)</t>
  </si>
  <si>
    <t>pallet type (6.2.3.5)</t>
  </si>
  <si>
    <t>Tandem Operation (6.1.6.6 or 6.2.6.6). When interlocked tandem operation is required, verify that an escalator or moving walk carrying passengers to an intermediate landing will stop when the escalator or moving walk carrying passengers away from that landing stops. Also, verify that the units are interlocked to run in the same direction.</t>
  </si>
  <si>
    <t>deflection [6.1.3.3.6(b) or 6.2.3.3.6(c)]. The person or firm installing the equipment shall provide engineering test documentation [see 8.3(b)(7) and 8.3.15] in the on-site documentation (see 8.6.1.2.2) to verify conformance with the deflection requirements of not more than 1.6 mm (0.0625 in.) under a force of 667 N (150 lb).</t>
  </si>
  <si>
    <t>Loaded gap measurements shall be taken at intervals not exceeding 300 mm (12 in.) in the transition region (6.1.3.6.5) and before the steps are fully extended. These measurements shall be made independently on each side of the escalator.</t>
  </si>
  <si>
    <t>The applied load shall not deviate from 110 N (25 lbf) (6.1.3.3.5) by more than ±11 N (2.5 lbf). The load shall be distributed over a round or square area no less than 1 940 mm2 (3 in.2) and no more than 3 870 mm2 (6 in.2).</t>
  </si>
  <si>
    <t>For the loaded gap measurements, the center of the applied load shall be between 25 mm (1 in.) and 100 mm (4 in.) below the nose line of the steps. The center of the applied load shall be not more than 250 mm (10 in.) from the nose of the step. See Figure 8.6.8.15.19.</t>
  </si>
  <si>
    <t>The escalator skirt shall not be cleaned, lubricated, or otherwise modified in preparation for testing. The escalator instantaneous step/skirt index measurements [6.1.3.3.9(a)] shall be recorded at intervals no larger than 150 mm (6 in.) from each side of two distinct steps along the inclined portion of the escalator, where the steps are fully extended. Test steps shall be separated by a minimum of eight steps.</t>
  </si>
  <si>
    <t>A load of 110 N (25 lbf) shall be laterally applied from the step to the adjacent skirt panel. The applied load shall not deviate from 110 N (25 lbf) by more than ±11 N (±2.5 lbf). The load shall be distributed over a round or square area no less than 1 940 mm2 (3 in.2) and no more than 3 870 mm2 (6 in.2).</t>
  </si>
  <si>
    <t>The coefficient of friction shall be measured with the test specimen conforming to the requirements of 6.1.3.3.9(b) sliding in the direction of the step motion under a 110 N (25 lbf) normal force at the operating speed of the escalator and shall be measured with devices having sensitivity better than ±2.2 N (±0.5 lbf). The direction of step motion shall be the direction of normal operation. If the escalator is operated in both directions, the down direction shall be used for the test.</t>
  </si>
  <si>
    <t>For both the coefficient of friction measurement and the loaded gap measurements, the center of the applied load shall be between 25 mm (1 in.) and 100 mm (4 in.) below the nose line of the steps. The center of the applied load shall be not more than 250 mm (10 in.) from the nose of the step. See Figure 8.6.8.15.19.</t>
  </si>
  <si>
    <t>Inspection Control Devices. Inspection control devices shall be tested and inspected to determine conformance with the requirements of 6.1.6.2.2 for escalators and 6.2.6.2.2 for moving walks (Items 8.17 and 10.16).</t>
  </si>
  <si>
    <t>general (6.1.6.13 and 6.2.6.13)</t>
  </si>
  <si>
    <t>redundancy and its checking (6.1.6.10.1, 6.1.6.10.2, 6.2.6.10.1, and 6.2.6.10.2)</t>
  </si>
  <si>
    <t>static control (6.1.6.10.3 and 6.2.6.10.3), where applicable</t>
  </si>
  <si>
    <t>electrically powered safety devices (6.1.6.11 and 6.2.6.11), where applicable</t>
  </si>
  <si>
    <t>installation of capacitors or other devices to make electrical protective devices ineffective (6.1.6.12 and 6.2.6.12)</t>
  </si>
  <si>
    <t>contactor and relays for use in critical operating circuits (6.1.6.15 and 6.2.6.15), where applicable</t>
  </si>
  <si>
    <t>Verify that the brake torque complies with the value shown on the data plate or in the special instructions [see 6.1.5.3.1(d) for escalators and 6.2.5.3.1(d) for moving walks].</t>
  </si>
  <si>
    <t>Minimum no load stopping distance for moving walks and escalators with variable-torque brakes.</t>
  </si>
  <si>
    <t xml:space="preserve">escalator brake certification (6.1.5.3.3) </t>
  </si>
  <si>
    <t>Speed Governor. The mechanical speed governor, if required, shall be tested by manually operating the trip mechanism. Check the tripping speed for compliance with 6.1.6.3.2 or 6.2.6.3.2. The means of adjustment shall be sealed and a tag indicating the date of the governor test, together with the name of the person or firm that performed the test, shall be attached to the governor in a permanent manner (6.1.6.3.2 and 6.2.6.3.2) (Items 8.5 and 10.5).</t>
  </si>
  <si>
    <t>Broken Drive-Chain Device. Operation of the broken drive-chain device, on the drive chain, shall be tested by manually operating the actuating mechanism (6.1.6.3.4, 6.1.5.3.2, 6.2.6.3.4, 6.2.5.3.2, 6.1.6.3.10, and 6.2.6.3.8) (Items 8.6 and 10.6).</t>
  </si>
  <si>
    <t>Reversal Stop Switch. The reversal stop switch (to prevent reversal when operating in the ascending direction) shall be tested by manually operating it to determine that it functions properly (6.1.6.3.8 or 6.2.6.3.7 and 6.2.6.3.8) (Items 8.7 and 10.7). If the device cannot be manually operated, the person or firm installing the equipment shall provide a written checkout procedure and demonstrate the device complies with 6.1.6.3.8 or 6.2.6.3.7.</t>
  </si>
  <si>
    <t>Missing Step or Pallet Device. The missing step or pallet device shall be tested by removing a step or pallet and verifying that the device will properly function (6.1.6.5 or 6.2.6.5) (Items 8.10 and 10.10).</t>
  </si>
  <si>
    <t>Step or Pallet Level Device. The step or pallet level device shall be tested by simulating an out-of-level step or pallet and verifying that the device functions properly (6.1.6.3.11 or 6.2.6.3.9) (Items 8.11 and 10.11).</t>
  </si>
  <si>
    <t>trusses (6.1.3.7)</t>
  </si>
  <si>
    <t>tracks (6.1.3.8)</t>
  </si>
  <si>
    <t>welding (6.1.3.13)</t>
  </si>
  <si>
    <t>slider bed [6.2.3.9(a)]</t>
  </si>
  <si>
    <t>roller bed [6.2.3.9(b)]</t>
  </si>
  <si>
    <t xml:space="preserve">Code Data Plate (Section 8.9) (Items 8.14 and 10.14) </t>
  </si>
  <si>
    <t>Comb-Step or Comb-Pallet Impact Device. The combstep or comb-pallet impact devices shall be tested in both the vertical and horizontal directions by placing a vertical and horizontal force on the comb step or comb pallet to cause operation of the device. The vertical and horizontal tests shall be independent of each other. The horizontal force shall be applied at the front edge center and both sides in the direction of travel. The vertical force shall be applied at the front edge center. Both the vertical and horizontal forces required to operate the device shall be recorded (6.1.6.3.13 and 6.2.6.3.11) (Items 7.7 and 9.7).</t>
  </si>
  <si>
    <t>8.10.4.1</t>
  </si>
  <si>
    <t>8.10.4</t>
  </si>
  <si>
    <t xml:space="preserve">8.10.4.2.2(a) </t>
  </si>
  <si>
    <t xml:space="preserve">8.10.4.2.2(b) </t>
  </si>
  <si>
    <t>(Items 7.3 and 8.13, or 9.3 and 10.13)</t>
  </si>
  <si>
    <t>8.10.4.2.2(c)</t>
  </si>
  <si>
    <t>8.10.4.1.1(i)(2)</t>
  </si>
  <si>
    <t>(Items 7.9 and 8.12, or 9.9 and 10.12)</t>
  </si>
  <si>
    <r>
      <t>8.10.4.2.2(d)</t>
    </r>
    <r>
      <rPr>
        <sz val="9.5"/>
        <color rgb="FF000000"/>
        <rFont val="Calibri"/>
        <family val="2"/>
      </rPr>
      <t xml:space="preserve"> </t>
    </r>
  </si>
  <si>
    <t>(Item 8.12 or Item 10.12)</t>
  </si>
  <si>
    <r>
      <t>8.10.4.2.2(e)</t>
    </r>
    <r>
      <rPr>
        <sz val="9.5"/>
        <color rgb="FF000000"/>
        <rFont val="Calibri"/>
        <family val="2"/>
      </rPr>
      <t xml:space="preserve"> </t>
    </r>
  </si>
  <si>
    <t>(Items 7.9 and 8.13, or 9.9 and 10.12)</t>
  </si>
  <si>
    <r>
      <t>8.10.4.2.2(f)</t>
    </r>
    <r>
      <rPr>
        <sz val="9.5"/>
        <color rgb="FF000000"/>
        <rFont val="Calibri"/>
        <family val="2"/>
      </rPr>
      <t xml:space="preserve"> </t>
    </r>
  </si>
  <si>
    <t>(Items 7.1 through 8.15 and 9.1 through 10.15)</t>
  </si>
  <si>
    <r>
      <t>8.10.4.2.2(g)</t>
    </r>
    <r>
      <rPr>
        <sz val="9.5"/>
        <color rgb="FF000000"/>
        <rFont val="Calibri"/>
        <family val="2"/>
      </rPr>
      <t xml:space="preserve"> </t>
    </r>
  </si>
  <si>
    <t>(Items 7.14, 8.4, 8.6, 9.14, 10.4, and 10.6)</t>
  </si>
  <si>
    <r>
      <t>8.10.4.2.2(h)</t>
    </r>
    <r>
      <rPr>
        <sz val="9.5"/>
        <color rgb="FF000000"/>
        <rFont val="Calibri"/>
        <family val="2"/>
      </rPr>
      <t xml:space="preserve"> </t>
    </r>
  </si>
  <si>
    <t>(Items 7.7, 7.9 through 7.13, 8.2, 8.5, 8.7 through 8.11, 8.13, and 8.14 or 9.7, 9.10, 9.12, 9.13, 10.2, 10.5 through 10.8, 10.10, 10.11, 10.13, and 10.15).</t>
  </si>
  <si>
    <r>
      <t>8.10.4.2.2(i)</t>
    </r>
    <r>
      <rPr>
        <sz val="9.5"/>
        <color rgb="FF000000"/>
        <rFont val="Calibri"/>
        <family val="2"/>
      </rPr>
      <t xml:space="preserve"> </t>
    </r>
  </si>
  <si>
    <r>
      <t>8.10.4.2.2(j)</t>
    </r>
    <r>
      <rPr>
        <sz val="9.5"/>
        <color rgb="FF000000"/>
        <rFont val="Calibri"/>
        <family val="2"/>
      </rPr>
      <t xml:space="preserve"> </t>
    </r>
  </si>
  <si>
    <r>
      <t>8.10.4.2.2(k)</t>
    </r>
    <r>
      <rPr>
        <sz val="9.5"/>
        <color rgb="FF000000"/>
        <rFont val="Calibri"/>
        <family val="2"/>
      </rPr>
      <t xml:space="preserve"> </t>
    </r>
  </si>
  <si>
    <t>8.10.4.2.2(l)</t>
  </si>
  <si>
    <r>
      <t>8.10.4.2.2(m)</t>
    </r>
    <r>
      <rPr>
        <sz val="9.5"/>
        <color rgb="FF000000"/>
        <rFont val="Calibri"/>
        <family val="2"/>
      </rPr>
      <t xml:space="preserve"> </t>
    </r>
  </si>
  <si>
    <r>
      <t>8.10.4.2.2(n)</t>
    </r>
    <r>
      <rPr>
        <sz val="9.5"/>
        <color rgb="FF000000"/>
        <rFont val="Calibri"/>
        <family val="2"/>
      </rPr>
      <t xml:space="preserve"> </t>
    </r>
  </si>
  <si>
    <r>
      <t>8.10.4.2.2(o)</t>
    </r>
    <r>
      <rPr>
        <sz val="9.5"/>
        <color rgb="FF000000"/>
        <rFont val="Calibri"/>
        <family val="2"/>
      </rPr>
      <t xml:space="preserve"> </t>
    </r>
  </si>
  <si>
    <t>8.10.4.2.2(a)</t>
  </si>
  <si>
    <t>8.10.4.2.2(b)</t>
  </si>
  <si>
    <t>8.10.4.2.2(d)</t>
  </si>
  <si>
    <t>8.10.4.2.2(e)</t>
  </si>
  <si>
    <t>8.10.4.2.2(f)</t>
  </si>
  <si>
    <t>8.10.4.2.2(g)</t>
  </si>
  <si>
    <t>8.10.4.2.2(h)</t>
  </si>
  <si>
    <t>8.10.4.2.2(i)</t>
  </si>
  <si>
    <t>8.10.4.2.2(j)</t>
  </si>
  <si>
    <t>8.10.4.2.2(k)</t>
  </si>
  <si>
    <t>8.10.4.2.2(m)</t>
  </si>
  <si>
    <t>8.10.4.2.2(n)</t>
  </si>
  <si>
    <t>8.10.4.2.2(o)</t>
  </si>
  <si>
    <t>8.10.4.1.1(i)(2)(-a)</t>
  </si>
  <si>
    <t>8.10.4.1.1(i)(2)(-b)</t>
  </si>
  <si>
    <t>Internal Inspection and Tests</t>
  </si>
  <si>
    <t>(b) Stop Switches (Item 1.2)
(b)(1) emergency stop switch (2.26.2.5)
(b)(2) in-car stop switch (2.26.2.21)</t>
  </si>
  <si>
    <t>(c) Operating Control Devices (Item 1.3)
(c)(1) operating devices (2.26.1.1, 2.26.1.2, and 2.26.1.6)
(c)(2) in-car inspection (2.26.1.4.3)
(c)(3) inspection operation with open door circuits (2.26.1.5)</t>
  </si>
  <si>
    <t>(d) Car Floor and Landing Sill (Item 1.4)
(d)(1) car floor (2.15.5)
(d)(2) clearance (2.5.1.4 and 2.5.1.5)
(d)(3) landing-sill guard, illumination, and hinging (2.11.10)
(d)(4) car hinged sills (2.15.16)</t>
  </si>
  <si>
    <t>(e) Car Lighting (2.14.7) (Item 1.5)
(e)(1) normal illumination (2.14.7)
(e)(2) auxiliary lighting system (2.14.7.1.3)</t>
  </si>
  <si>
    <t>(g) Car Door or Gate (Item 1.7)
(g)(1) closed position (2.14.4.11)
(g)(2) contact or interlock (2.14.4.2, 2.26.2.15, and 2.26.2.28)
(g)(3) car landing door clearances (2.14.4.5)
(g)(4) car door guides (2.14.4.6)
(g)(5) passenger car door (2.14.5)
(g)(6) freight car door or gate (2.14.6)</t>
  </si>
  <si>
    <t>(j) Power Opening of Doors or Gates (Item 1.10)
(j)(1) Power Opening of Doors (2.13.2). 
(j)(2) Leveling Zone (2.26.1.6.3) and Leveling Speed (2.26.1.6.6). 
(j)(3) 	Inner Landing Zone (2.26.1.6.7). For static control elevators</t>
  </si>
  <si>
    <t>(k) 	Car Vision Panels and Glass Car Doors (Item 1.11)
(k)(1) vision panel (2.14.2.5)
(k)(2) glass doors (2.14.5.9)
(k)(3) 	access panels (2.14.2.6)</t>
  </si>
  <si>
    <t>(l) 	Car Enclosure (Item 1.12)
(l)(1) 	enclosure and lining materials (2.14.2.1 and 2.14.3.1)
(l)(2) 	equipment prohibited inside car (2.14.1.9)
(l)(3) 	classes of loading (2.16.2.2)
(l)(4) 	passengers on freight elevators (2.16.4)
(l)(5) 	identification in cars (2.29.1)</t>
  </si>
  <si>
    <t>(m) 	Emergency Exit (Item 1.13)
(m)(1) 	car top (2.14.1.5)
(m)(2) 	car side (2.14.1.10)</t>
  </si>
  <si>
    <t>(p) 	Rated Load, Platform Area, and Data Plate (Item 1.16)
(p)(1) 	rated load and platform area (2.16.1 and 2.16.2)
(p)(2) 	capacity and data plates (2.16.3)
(p)(3) 	signs in freight elevators (2.16.5 and 2.16.7)</t>
  </si>
  <si>
    <t>(d) Means of Access (Item 2.1)
(d)(1) access (2.7.3.1 through 2.7.3.4)
(d)(2) door fire-protection rating (2.7.1.1)</t>
  </si>
  <si>
    <t>(h) Lighting and Receptacles (Item 2.3)
(h)(1) lighting (2.7.9.1)
(h)(2) receptacles (NFPA 70 or CSA C22.1, as applicable)</t>
  </si>
  <si>
    <t>(i) Enclosure of Machine Room, Machinery Spaces, and Control Rooms/Spaces (Item 2.4)
(i)(1) floors (2.1.3 and 2.7.1.3)
(i)(2) enclosure (2.7.1 and 2.8.1)</t>
  </si>
  <si>
    <t>(s) Controller Wiring, Fuses, Grounding, etc. (Item 2.12)
(s)(1) wiring (2.26.4.1)
(s)(2) fuses (2.26.4.1)
(s)(3) grounding (2.26.1 and NFPA 70 or CSA C22.1, as applicable)
(s)(4) phase protection (2.26.6)
(s)(5) certification (2.26.4.2)
(s)(6) clearances (NFPA 70 or CSA C22.1, as applicable)
(s)(7) capacitors or devices (2.26.7)</t>
  </si>
  <si>
    <t>(t)(1) general (2.26.9.1, 2.26.9.2, and 2.26.9.8)
(t)(2) redundancy and its checking (2.26.9.3 and 2.26.9.4)
(t)(3) static control without motor generator sets (2.26.9.5 and 2.26.9.6)
(t)(4) installation of capacitors or other devices to make electrical protective devices ineffective (2.26.6)</t>
  </si>
  <si>
    <t>(v) Braking System. load as Table 8.6.4.20. safely lower, stop, and hold the car with this load.
(v)(1) braking system (2.24.8.2.2)
(v)(2) electromechanical brake (2.24.8.3)
(v)(3) marking plate (2.24.8.5)</t>
  </si>
  <si>
    <t>(y) Winding-Drum Machine (Item 2.20)
(y)(1) where permitted (2.24.1)
(y)(2) drum diameter (2.24.2.1 and 2.24.2.2)
(y)(3) slack-rope device shall be tested by creating slack rope (2.26.2.1)
(y)(4) spare rope turns (2.20.7)
(y)(5) securing of ropes to drums (2.20.6)
(y)(6) final terminal stopping devices (2.25.3.5)</t>
  </si>
  <si>
    <t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t>
  </si>
  <si>
    <t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t>
  </si>
  <si>
    <t xml:space="preserve">(cc)(3)(-c) Conformance with the traction-loss detection in 2.20.8.1 shall be demonstrated by either
(cc)(3)(-c)(-1) causing relative motion between the drive sheave and suspension means 
(cc)(3)(-c)(-2) an alternative test provided in the on-site documentation [see 8.6.1.2.2(b)(5)] </t>
  </si>
  <si>
    <t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t>
  </si>
  <si>
    <t>(gg) Operating Devices
(gg)(1) inspection operation (2.26.1.4.4)
(gg)(2) inspection operation with open door circuits (2.26.1.5)
(gg)(3) additional operation devices (2.26.1.3)</t>
  </si>
  <si>
    <t>(hh)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t>
  </si>
  <si>
    <t xml:space="preserve">(ii)(1)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t>
  </si>
  <si>
    <t xml:space="preserve">(ii)(2) Type A Governor-Operated Safeties
(ii)(2)(-a) Type A governor-operated safeties tested at rated speed down, also inertia conformance with 2.17.8.1, 
(ii)(2)(-b) If means other than inertia application of the safety is provided, such means shall be tested </t>
  </si>
  <si>
    <t>(ii)(4)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t>
  </si>
  <si>
    <t>(ii)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t>
  </si>
  <si>
    <t>(jj) Ascending Car Overspeed, and Unintended Car Motion Protection
(jj)(1) Ascending Car Overspeed Protection. Means inspected/tested,  no load conformance with 2.19.1.2.
(jj)(2) Unintended Car Motion. means inspected / tested to verify conformance with 2.19.2.2.</t>
  </si>
  <si>
    <t>broken-suspension-member detection means tested simulating a slack/lost suspension member (2.20.8.2).</t>
  </si>
  <si>
    <t>(ss) Testing of Broken-Suspension-Member and Residual-Strength Detection Means
(ss)(1) broken-suspension-member detection means tested simulating a slack/lost suspension member (2.20.8.2).
(ss)(2) Suspension member residual-strength detection means tested simulate reduction of residual strength 2.20.8.3.</t>
  </si>
  <si>
    <t>(c) Top-of-Car Operating Device and Equipment (Item 3.3)
(c)(1) top-of-car inspection operation (2.26.1.4.2)
(c)(2) equipment on car top (2.14.1.7)
(c)(3) inspection operation with open door circuits (2.26.1.5)</t>
  </si>
  <si>
    <t>(d) Top-of-Car Clearance (Item 3.4)
(d)(1) top-of-car clearance (2.4.6 through 2.4.8)
(d)(2) low-clearance signage and marking of car top equipment (2.4.7.2)
(d)(3) guardrails (2.14.1.7.1)</t>
  </si>
  <si>
    <t>(y) Guide Rails and Equipment (Section 2.23) (Item 3.19)
(y)(1) rail section (2.23.3)
(y)(2) bracket spacing (2.23.4)
(y)(3) surfaces and lubrication (2.23.6 and 2.17.16)
(y)(4) joints and fish plates (2.23.7)
(y)(5) bracket supports (2.23.9)
(y)(6) fastenings (2.23.10)</t>
  </si>
  <si>
    <t>(bb) Wire Rope Fastening and Hitch Plate (Item 3.22)
(bb)(1) fastenings (2.20.9)
(bb)(2) car and counterweight hitch plate (2.17.13)
(bb)(3) overhead hitch plate (2.9.3.4)
(bb)(4) equalizers (2.20.5)</t>
  </si>
  <si>
    <t>(ff) Working Areas on the Car Top (2.7.5.1)
(ff)(1) means to prevent unexpected movement (2.7.5.1.1)
(ff)(2) unexpected car movement device (2.26.2.34)
(ff)(3) operating instructions for unexpected car movement device (8.6.11.7)
(ff)(4) operating instructions for egress and reentry procedure (8.6.11.8)</t>
  </si>
  <si>
    <t>(a) Car Platform Guard (Item 4.1)
(a)(1) apron (2.15.9)
(a)(2) car head guards (2.15.9.4)</t>
  </si>
  <si>
    <t>(b) Hoistway Doors (Section 2.11) (Item 4.2)
(b)(1) test of closed biparting doors (2.11.12.4.3 and 2.11.12.4.7)
(b)(2) hoistway door (Section 2.11) [see also 8.10.2.2.3(w)]</t>
  </si>
  <si>
    <t>(e) Access to Hoistway (Item 4.5)
(e)(1) access for maintenance (2.12.6 and 2.12.7)
(e)(2) access for emergency (2.12.6)</t>
  </si>
  <si>
    <t>(i) Emergency and Access Hoistway Openings (Item 4.10)
(i)(1) blind hoistway emergency door (2.11.1.2 and 2.11.1.3)
(i)(2) access openings for cleaning (2.11.1.4)</t>
  </si>
  <si>
    <t>(a) General (Item 5.1)
(a)(1) pit floor (2.2.2.2)
(a)(2) drains, sumps, and pumps (2.2.2.3 through 2.2.2.5)
(a)(3) guards between pits (2.3.2 and 2.2.3)
(a)(4) counterweight guards (2.3.2)
(a)(5) access to pit (2.2.4)
(a)(6) access to underside of car (2.2.8)
(a)(7) illumination (2.2.5)
(a)(8) stop switch (2.2.6 and 2.26.2.7)
(a)(9) pit depth (2.2.7)
(a)(10) wiring, pipes, and ducts (Section 2.8)</t>
  </si>
  <si>
    <t>(b) Bottom Clearance and Runby (Item 5.2)
(b)(1) car bottom clearances (2.4.1)
(b)(2) refuge space and marking (2.4.1.3, 2.4.1.4, and 2.4.1.6)
(b)(3) car and counterweight runbys (2.4.2 and 2.4.4)
(b)(4) warning signs [2.4.4(b)]
(b)(5) horizontal pit clearances (2.5.1.2 and 2.5.1.6)</t>
  </si>
  <si>
    <t>(c)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t>
  </si>
  <si>
    <t>(h) Compensating Chains, Ropes, Rope Retainers, and Sheaves [Items 5.10 and 5.16.3(a)]
(h)(1) fastenings (2.21.4)
(h)(2) sheave switches (2.26.2.3 and 2.26.4.3)
(h)(3) tie-down (2.21.4.2)</t>
  </si>
  <si>
    <t>(i) Car Frame and Platform (Item 5.7)
(i)(1) frame (2.15.4 through 2.15.7 and 2.15.9)
(i)(2) fire protection (2.15.8)</t>
  </si>
  <si>
    <t>(j) Car Safeties and Guiding Members (Item 5.8)
(j)(1) rope movement (2.17.11)
(j)(2) marking plate (2.17.14)
(j)(3) car guiding members (2.15.2)
(j)(4) running clearances (2.17.10)</t>
  </si>
  <si>
    <t>(l) Working Areas in the Pit (2.7.5.2)
(l)(1) means to prevent unexpected movement [2.7.5.2.1(a) or 2.7.5.2.1(b)]
(l)(2) unexpected car movement device (2.26.2.34)
(l)(3) operating instructions for unexpected car movement device (8.6.11.7)
(l)(4) operating instructions for egress and reentry procedure (8.6.11.8)</t>
  </si>
  <si>
    <t>(a) Working Platforms (2.7.5.3 and 2.7.5.4)
(a)(1) operating instructions (8.6.11.9)</t>
  </si>
  <si>
    <t>(b) Retractable Stops (2.7.5.5)
(b)(1) retractable stop electrical device (2.26.2.37)</t>
  </si>
  <si>
    <t>8.10.2.2.2(hh), 8.10.2.2.2(ii), 8.10.2.2.3(n), 8.10.2.2.3(y), 8.10.2.2.3(aa), and 8.10.2.2.5(j).</t>
  </si>
  <si>
    <t>8.10.2.2.2(hh), 8.10.2.2.2(ii)(1), 8.10.2.2.2(ii)(2), 8.10.2.2.2(ii)(4), and 8.10.2.2.3(aa).</t>
  </si>
  <si>
    <t>8.10.4.2.2(b)items</t>
  </si>
  <si>
    <t>8.10.4.2.2(c)items</t>
  </si>
  <si>
    <t>8.10.4.2.2(e)items</t>
  </si>
  <si>
    <t>8.10.4.2.2(f)items</t>
  </si>
  <si>
    <t>8.10.4.2.2(d)items</t>
  </si>
  <si>
    <t>8.10.4.2.2(g)items</t>
  </si>
  <si>
    <t>8.10.4.2.2(h)items</t>
  </si>
  <si>
    <t>8.10.4.2.2(i)items</t>
  </si>
  <si>
    <t>8.10.4.2.2(j)items</t>
  </si>
  <si>
    <t>All required (8.6.1.1.2) operating and safety devices in 6.1.6 or 6.2.6 shall be tested.</t>
  </si>
  <si>
    <t>inspected and tested for conformance with 6.1.4.1.2 or 6.2.4.1.2, respectively</t>
  </si>
  <si>
    <t>8.7.6.2.19</t>
  </si>
  <si>
    <t>(q) Emergency and Auxiliary Power (Item 1.17)
(q)(1) standby or E.Power [Section 3.27 and 8.10.2.2.1(q)]. Passenger/freight tested w/rated load. C2- overload maintained during load/unload
(q)(2) auxiliary power lowering (3.26.10)</t>
  </si>
  <si>
    <t>Tanks (Item 2.33)
(w)(1) capacity (3.24.2.1)
(w)(2) minimum level indication (3.24.2.2)
(w)(3) atmospheric storage and discharge tanks (3.24.3)</t>
  </si>
  <si>
    <t>Inside Car (see all items in this section)</t>
  </si>
  <si>
    <t>Machine Rooms, Machinery Spaces, and Control Rooms/Spaces  (See all items in this section)</t>
  </si>
  <si>
    <t>Top of Car  (see all items in this section)</t>
  </si>
  <si>
    <t>Outside Hoistway (see all items in this section)</t>
  </si>
  <si>
    <t>Pit (see all items in this section)</t>
  </si>
  <si>
    <t>Working Platforms (3.7.1, 2.7.5.3, and 2.7.5.4)
(a)(1) operating instructions (8.6.11.9)</t>
  </si>
  <si>
    <t>Retractable Stops (3.7.1 and 2.7.5.5)
(b)(1) retractable stop electrical device (2.26.2.37)</t>
  </si>
  <si>
    <t>External Inspection and Tests  (see all items in this section)</t>
  </si>
  <si>
    <t>8.10.4.1.1(u)</t>
  </si>
  <si>
    <t>Internal Inspection and Tests (see all items in this section)</t>
  </si>
  <si>
    <t>(Items 7.2 and 7.15, or 9.2 and 9.15)</t>
  </si>
  <si>
    <t>8.10.4.2.2(a)items</t>
  </si>
  <si>
    <t>(w)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t>
  </si>
  <si>
    <t>(w) 	Working Areas in the Car (2.7.5.1)
(w)(1) 	means to prevent unexpected movement (2.7.5.1.1)
(w)(2) 	unexpected car movement device (2.26.2.34)
(w)(3) 	operating instructions for unexpected car movement device (8.6.11.7)
(w)(4) 	operating instructions for egress and reentry procedure (8.6.11.8)</t>
  </si>
  <si>
    <t>(w) Working Areas in the Car (Section 3.7 and 2.7.5.1)
(w)(1) means to prevent unexpected movement (2.7.5.1.1)
(w)(2) unexpected car movement device (2.26.2.34)
(w)(3) operating instructions for unexpected car movement device (8.6.11.7)
(w)(4) operating instructions for egress and reentry procedure (8.6.11.8)</t>
  </si>
  <si>
    <t>(ee) Operating Devices [8.10.2.2.2(gg)]
(ee)(1) inspection operation (2.26.1.4.4)
(ee)(2) inspection operation with open door circuits (2.26.1.5, 3.26.1, and 3.26.2)</t>
  </si>
  <si>
    <t>(ff) Governor, Overspeed Switch, and Seal [3.17.1 and 8.10.2.2.2(hh)] (Item 2.13)
(ff)(1) access and securing of car, if applicable (2.7.6.3.4)</t>
  </si>
  <si>
    <t>(r) Disconnecting Means and Control [8.10.2.2.2(r)] (Item 2.11)
(r)(1) general (2.26.4.1, 2.26.4.5, and 3.26.1, and NFPA 70 or CSA C22.1, as applicable)
(r)(2) closed position (3.26.3.1.4)
(r)(3) auxiliary contacts (NFPA 70 or CSA C22.1, as applicable)</t>
  </si>
  <si>
    <t>(s)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t>
  </si>
  <si>
    <t>(v) Control Valve (Item 2.32)
(v)(1) electric requirements (3.19.7)
(v)(2) certification (3.19.4.6)
(v)(3) data plate (3.19.4.6.2)
(v)(4) check valve (3.19.4.3)
(v)(5) manual lowering valve (3.19.4.4)
(v)(6) pressure gauge fitting (3.19.4.5)</t>
  </si>
  <si>
    <t>(y)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t>
  </si>
  <si>
    <t>(d) Top-of-Car Clearance [8.10.2.2.3(d)] (Item 3.4)
(d)(1) top car clearance (3.4.5)
(d)(2) car top minimum runby (3.4.2.2)
(d)(3) top-of-car equipment (3.4.7)
(d)(4) clearance above hydraulic jack projecting above the car (3.4.8)</t>
  </si>
  <si>
    <t>(c) Top-of-Car Operating Device [8.10.2.2.3(c)] (Item 3.3)
(c)(1) operation (3.26.2)
(c)(2) operation with open door circuits (2.26.1.5)</t>
  </si>
  <si>
    <t>(ff) Working Areas on the Car Top (3.7.1)
(ff)(1) means to prevent unexpected movement (2.7.5.1.1)
(ff)(2) unexpected car movement device (2.26.2.34)
(ff)(3) operating instructions for unexpected car movement device (8.6.11.7)
(ff)(4) operating instructions for egress and reentry procedure (8.6.11.8)</t>
  </si>
  <si>
    <t>(t) Guide Rails, Fastenings, and Equipment (Section 3.23) (Item 3.19)
(t)(1) rail (Section 3.23)
(t)(2) bracket spacing
(t)(3) surfaces and lubrication
(t)(4) joints and fishplates
(t)(5) bracket supports
(t)(6) fastenings
(t)(7) guides</t>
  </si>
  <si>
    <t>(i) Emergency Doors in Blind Hoistways [Section 3.11 and 8.10.2.2.4(i)] (Item 4.10)
(i)(1) blind hoistway emergency door
(i)(2) access openings for cleaning</t>
  </si>
  <si>
    <t>(b) Bottom Clearance, Runby, and Minimum Refuge Space (Item 5.2)
(b)(1) bottom car clearance (3.4.1)
(b)(2) minimum bottom car runby (3.4.2)
(b)(3) maximum bottom car runby (3.4.3)</t>
  </si>
  <si>
    <t>(c)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t>
  </si>
  <si>
    <t>(c)(1) (hydraulic jack connections
(c)(1)(-a) direct-acting elevators (3.18.1.1)
(c)(1)(-b) roped-hydraulic elevators (3.18.1.2)</t>
  </si>
  <si>
    <t>(c)(2)plunger
(c)(2)(-a) plunger connections (3.18.2.3)
(c)(2)(-b) plunger guides (3.18.2.7)</t>
  </si>
  <si>
    <t>(c)(3)cylinders
(c)(3)(-a) clearance of the bottom of the cylinder (3.18.3.3)
(c)(3)(-b) collection of oil (3.18.3.7)
(c)(3)(-c) corrosion protection: person/firm installing monitored cathodic protection to demonstrate conformance with 3.18.3.8.3(c)
(c)(3)(-d) means for release of air or gas (3.18.3.9)</t>
  </si>
  <si>
    <t>(i) Supply Piping (Item 5.14)
(i)(1) components and valves (3.19.1 and 3.19.4)
(i)(2) field welding visual inspection (3.19.6)
(i)(3) pressure piping (3.19.2)</t>
  </si>
  <si>
    <t>(l) Counterweight (Item 3.28)
(l)(1) top clearance and bottom runby (3.4.6 and 3.22.2)
(l)(2) guards (Section 3.3)
(l)(3) design (Section 3.21)</t>
  </si>
  <si>
    <t>(q) Working Areas in the Pit (3.7.1 and 2.7.5.2)
(q)(1) means to prevent unexpected movement [2.7.5.2.1(a) or 2.7.5.2.1(b)]
(q)(2) unexpected car movement device (2.26.2.34)
(q)(3) operating instructions for unexpected car movement device (8.6.11.7)
(q)(4) operating instructions for egress and reentry procedure (8.6.11.8)</t>
  </si>
  <si>
    <t>(a) General Fire Protection Requirements (Items 7.1 and 9.1)
(a)(1) The protection of floor and wall openings shall be inspected to determine conformance with 6.1.1 for escalators or 6.2.1 for moving walks.
(a)(2) The protection of the trusses and machinery space shall be inspected to determine conformance with 6.1.2 or 6.2.2.</t>
  </si>
  <si>
    <t>(b) Geometry (Items 7.2 and 9.2)
(b)(1) angle of inclination (6.1.3.1 or 6.2.3.1)
(b)(2) width and clearances (6.1.3.2 or 6.2.3.2)
(b)(3) interior low deck (6.1.3.3.4 or 6.2.3.3.4)</t>
  </si>
  <si>
    <t>(c)Handrails (Items 7.3 and 9.3)
(c)(1) Speed (6.1.3.4.1 or 6.2.3.4.1). Running tests shall be performed, in each direction, to determine conformance with 6.1.3.4.1 or 6.2.3.4.1.
(c)(2) extension (6.1.3.4.2 or 6.2.3.4.2)
(c)(3) guards (6.1.3.4.3 or 6.2.3.4.3)
(c)(4) splice (6.1.3.4.4 or 6.2.3.4.4)
(c)(5) height (6.1.3.4.5)
(c)(6) clearance (6.1.3.4.6 or 6.2.3.4.5)
(c)(7) the person or firm installing the equipment shall provide a written checkout procedure and demonstrate that the handrail speed does not change when a retarding force, up to the maximum required by the Code, is applied opposite to the direction of travel (6.1.3.4.1 or 6.2.3.4.1)</t>
  </si>
  <si>
    <t>(d) Entrance and Egress (Items 7.4 and 9.4)
(d)(1) headroom (6.1.3.12 or 6.2.3.15)
(d)(2) egress and safety zone (6.1.3.6.4, 6.2.3.8.4, and 6.2.6.3.6)
(d)(3) combplates [6.1.3.6.1(a) or 6.2.3.8.1(a)]</t>
  </si>
  <si>
    <t>(g) Combplates (6.1.3.6 and 6.2.3.8.1) (Items 7.7 and 9.7)
(g)(1) design
(g)(2) adjustment
(g)(3) replacement</t>
  </si>
  <si>
    <t>(h) Deck Barricade (Items 7.8 and 9.8)
(h)(1) antislide devices (6.1.3.3.10)
(h)(2) deck barricades (6.1.3.3.11 or 6.2.3.3.8)</t>
  </si>
  <si>
    <t>(i) Steps, Step Upthrust Device, and Treadway (Items 7.9 and 9.9)
(i)(1) steps
(i)(1)(-a) material and type (6.1.3.5.1)
(i)(1)(-b) dimensions (6.1.3.5.2)
(i)(1)(-c) clearance between steps (6.1.3.5.4)
(i)(1)(-d) slotting of treads (6.1.3.5.5)
(i)(1)(-e) slotting of risers (6.1.3.5.3)
(i)(1)(-f) design load (6.1.3.9.4)
(i)(1)(-g) flat steps (6.1.3.6.5)
(i)(1)(-h) step upthrust device (6.1.6.3.9)
(i)(2) treadways
(i)(2)(-a) belt type (6.2.3.6)
(i)(2)(-b) pallet type (6.2.3.5)</t>
  </si>
  <si>
    <t>(i)(2) treadways
(i)(2)(-a) belt type (6.2.3.6)
(i)(2)(-b) pallet type (6.2.3.5)</t>
  </si>
  <si>
    <t>(i)(1) steps
(i)(1)(-a) material and type (6.1.3.5.1)
(i)(1)(-b) dimensions (6.1.3.5.2)
(i)(1)(-c) clearance between steps (6.1.3.5.4)
(i)(1)(-d) slotting of treads (6.1.3.5.5)
(i)(1)(-e) slotting of risers (6.1.3.5.3)
(i)(1)(-f) design load (6.1.3.9.4)
(i)(1)(-g) flat steps (6.1.3.6.5)
(i)(1)(-h) step upthrust device (6.1.6.3.9)</t>
  </si>
  <si>
    <t>(j) Operating and Safety Devices (Items 7.10 and 9.10)
(j)(1) starting switches (6.1.6.2 or 6.2.6.2).
(j)(2) emergency stop buttons (6.1.6.3.1 or 6.2.6.3.1).
(j)(3) automatic start and stopping (6.1.6.1.1 or 6.2.6.1.1).
(j)(4) Tandem Operation (6.1.6.6 or 6.2.6.6). When interlocked tandem operation is required, verify that an escalator or moving walk carrying passengers to an intermediate landing will stop when the escalator or moving walk carrying passengers away from that landing stops. Also, verify that the units are interlocked to run in the same direction.</t>
  </si>
  <si>
    <t>(n) Balustrades (Items 7.15 and 9.15)
(n)(1) construction (6.1.3.3.1 or 6.2.3.3.1)
(n)(2) glass or plastic (6.1.3.3.3 or 6.2.3.3.3)
(n)(3) change in width [6.1.3.3.1(c) or 6.2.3.3.1(c)]</t>
  </si>
  <si>
    <t>(p) Skirt Panels (Items 7.17 and 9.17)
(p)(1) clearance between skirt and steps [6.1.3.3.5 or 6.2.3.3.5(a), and 6.2.3.3.6(a)]
(p)(2) height above step [6.1.3.3.6(a) or 6.2.3.3.5(b), and 6.2.3.3.6(b)]
(p)(3) deflection [6.1.3.3.6(b) or 6.2.3.3.6(c)]. The person or firm installing the equipment shall provide engineering test documentation [see 8.3(b)(7) and 8.3.15] in the on-site documentation (see 8.6.1.2.2) to verify conformance with the deflection requirements of not more than 1.6 mm (0.0625 in.) under a force of 667 N (150 lb).
(p)(4) smoothness [6.1.3.3.6(c) or 6.2.3.3.6(d)]
(p)(5) Clearance Between Step and Skirt (Loaded Gap)
(p)(5)(-a) Loaded gap measurements shall be taken at intervals not exceeding 300 mm (12 in.) in the transition region (6.1.3.6.5) and before the steps are fully extended. These measurements shall be made independently on each side of the escalator.
(p)(5)(-b) The applied load shall not deviate from 110 N (25 lbf) (6.1.3.3.5) by more than ±11 N (2.5 lbf). The load shall be distributed over a round or square area no less than 1 940 mm2 (3 in.2) and no more than 3 870 mm2 (6 in.2).
(p)(5)(-c) For the loaded gap measurements, the center of the applied load shall be between 25 mm (1 in.) and 100 mm (4 in.) below the nose line of the steps. The center of the applied load shall be not more than 250 mm (10 in.) from the nose of the step. See Figure 8.6.8.15.19.</t>
  </si>
  <si>
    <t>(p)(5) Clearance Between Step and Skirt (Loaded Gap)
(p)(5)(-a) Loaded gap measurements shall be taken at intervals not exceeding 300 mm (12 in.) in the transition region (6.1.3.6.5) and before the steps are fully extended. These measurements shall be made independently on each side of the escalator.
(p)(5)(-b) The applied load shall not deviate from 110 N (25 lbf) (6.1.3.3.5) by more than ±11 N (2.5 lbf). The load shall be distributed over a round or square area no less than 1 940 mm2 (3 in.2) and no more than 3 870 mm2 (6 in.2).
(p)(5)(-c) For the loaded gap measurements, the center of the applied load shall be between 25 mm (1 in.) and 100 mm (4 in.) below the nose line of the steps. The center of the applied load shall be not more than 250 mm (10 in.) from the nose of the step. See Figure 8.6.8.15.19.</t>
  </si>
  <si>
    <t>(s) Verification of Documentation for Type Tests, Certification, and Markings
(s)(1) escalator brake test (6.1.5.3.3) (Items 8.4 and 10.4)
(s)(2) step and pallet fatigue test (6.1.3.5.7 or 6.2.3.5.4) (Items 7.9 and 9.9)</t>
  </si>
  <si>
    <t>(t) Step/Skirt Performance Index
(t)(1) The escalator skirt shall not be cleaned, lubricated, or otherwise modified in preparation for testing. The escalator instantaneous step/skirt index measurements [6.1.3.3.9(a)] shall be recorded at intervals no larger than 150 mm (6 in.) from each side of two distinct steps along the inclined portion of the escalator, where the steps are fully extended. Test steps shall be separated by a minimum of eight steps.
(t)(2) A load of 110 N (25 lbf) shall be laterally applied from the step to the adjacent skirt panel. The applied load shall not deviate from 110 N (25 lbf) by more than ±11 N (±2.5 lbf). The load shall be distributed over a round or square area no less than 1 940 mm2 (3 in.2) and no more than 3 870 mm2 (6 in.2).
(t)(3) No vertical load exceeding 220 N (50 lbf) shall be applied to the test step and adjacent steps.
(t)(4) The coefficient of friction shall be measured with the test specimen conforming to the requirements of 6.1.3.3.9(b) sliding in the direction of the step motion under a 110 N (25 lbf) normal force at the operating speed of the escalator and shall be measured with devices having sensitivity better than ±2.2 N (±0.5 lbf). The direction of step motion shall be the direction of normal operation. If the escalator is operated in both directions, the down direction shall be used for the test.
(t)(5) For both the coefficient of friction measurement and the loaded gap measurements, the center of the applied load shall be between 25 mm (1 in.) and 100 mm (4 in.) below the nose line of the steps. The center of the applied load shall be not more than 250 mm (10 in.) from the nose of the step. See Figure 8.6.8.15.19.
(t)(6) Verify that the step/skirt performance index conforms to the requirements in 6.1.3.3.9 [Item 7.17.2(a)].</t>
  </si>
  <si>
    <t>(a) Machinery Space (Items 8.1 and 10.1)
(a)(1) access (6.1.7.3 or 6.2.7.3)
(a)(2) lighting (6.1.7.1.1 or 6.2.7.1.1)
(a)(3) receptacle (6.1.7.1.2 or 6.2.7.1.2) [NFPA 70 Section 620-21(b)]
(a)(4) guards (6.1.7.3.4 or 6.2.7.3.4)
(a)(5) Verify that the connection and restraints between the truss and the building structure comply with seismic risk zone requirements (Items 8.16 and 10.17).)</t>
  </si>
  <si>
    <t>(c)Controller and Wiring. Controller and wiring shall be inspected (Items 8.3 and 10.3).
(c)(1) wiring (6.1.7.4 or 6.2.7.4)
(c)(2) Control. The person or firm installing the escalator or moving walk shall provide a manufacturer’s written procedure and demonstrate compliance with redundancy and software checking of control and operating circuits (6.1.6.10 and 6.2.6.10). Where there are no test or check requirements, the written checklist shall state “No test or check required.” The documentation shall state the reason no test or check is required. The following shall be documented or demonstrated:
(c)(2)(-a) general (6.1.6.13 and 6.2.6.13)
(c)(2)(-b) redundancy and its checking (6.1.6.10.1, 6.1.6.10.2, 6.2.6.10.1, and 6.2.6.10.2)
(c)(2)(-c) static control (6.1.6.10.3 and 6.2.6.10.3), where applicable
(c)(2)(-d) electrically powered safety devices (6.1.6.11 and 6.2.6.11), where applicable
(c)(2)(-e) installation of capacitors or other devices to make electrical protective devices ineffective (6.1.6.12 and 6.2.6.12)
(c)(2)(-f) contactor and relays for use in critical operating circuits (6.1.6.15 and 6.2.6.15), where applicable</t>
  </si>
  <si>
    <t>(c)(2)Control. The person or firm installing the escalator or moving walk shall provide a manufacturer’s written procedure and demonstrate compliance with redundancy and software checking of control and operating circuits (6.1.6.10 and 6.2.6.10). Where there are no test or check requirements, the written checklist shall state “No test or check required.” The documentation shall state the reason no test or check is required. The following shall be documented or demonstrated:
(c)(2)(-a) general (6.1.6.13 and 6.2.6.13)
(c)(2)(-b) redundancy and its checking (6.1.6.10.1, 6.1.6.10.2, 6.2.6.10.1, and 6.2.6.10.2)
(c)(2)(-c) static control (6.1.6.10.3 and 6.2.6.10.3), where applicable
(c)(2)(-d) electrically powered safety devices (6.1.6.11 and 6.2.6.11), where applicable
(c)(2)(-e) installation of capacitors or other devices to make electrical protective devices ineffective (6.1.6.12 and 6.2.6.12)
(c)(2)(-f) contactor and relays for use in critical operating circuits (6.1.6.15 and 6.2.6.15), where applicable</t>
  </si>
  <si>
    <t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t>
  </si>
  <si>
    <t>(d)(3)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t>
  </si>
  <si>
    <t>(l)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t>
  </si>
  <si>
    <t>(l)(2) trusses and tracks
(l)(2)(-a) trusses (6.1.3.7)
(l)(2)(-b) tracks (6.1.3.8)
(l)(2)(-c) welding (6.1.3.13)</t>
  </si>
  <si>
    <t>(l)(3) supports
(l)(3)(-a) slider bed [6.2.3.9(a)]
(l)(3)(-b) roller bed [6.2.3.9(b)]</t>
  </si>
  <si>
    <r>
      <t xml:space="preserve">For inspection and test requirements, see </t>
    </r>
    <r>
      <rPr>
        <b/>
        <sz val="8"/>
        <color rgb="FF0000FF"/>
        <rFont val="Arial"/>
        <family val="2"/>
      </rPr>
      <t>8.10.4.2.2(a)</t>
    </r>
  </si>
  <si>
    <r>
      <t xml:space="preserve">For inspection and test requirements, see </t>
    </r>
    <r>
      <rPr>
        <b/>
        <sz val="8"/>
        <color rgb="FF0000FF"/>
        <rFont val="Arial"/>
        <family val="2"/>
      </rPr>
      <t>8.10.4.2.2(</t>
    </r>
    <r>
      <rPr>
        <b/>
        <sz val="8"/>
        <color rgb="FFFF0000"/>
        <rFont val="Arial"/>
        <family val="2"/>
      </rPr>
      <t>L</t>
    </r>
    <r>
      <rPr>
        <b/>
        <sz val="8"/>
        <color rgb="FF0000FF"/>
        <rFont val="Arial"/>
        <family val="2"/>
      </rPr>
      <t>)</t>
    </r>
  </si>
  <si>
    <r>
      <t xml:space="preserve">For inspection and test requirements, see </t>
    </r>
    <r>
      <rPr>
        <b/>
        <sz val="8"/>
        <color rgb="FF0000FF"/>
        <rFont val="Arial"/>
        <family val="2"/>
      </rPr>
      <t>8.10.4.2.2(</t>
    </r>
    <r>
      <rPr>
        <b/>
        <sz val="8"/>
        <color rgb="FFFF0000"/>
        <rFont val="Arial"/>
        <family val="2"/>
      </rPr>
      <t>M</t>
    </r>
    <r>
      <rPr>
        <b/>
        <sz val="8"/>
        <color rgb="FF0000FF"/>
        <rFont val="Arial"/>
        <family val="2"/>
      </rPr>
      <t>)</t>
    </r>
  </si>
  <si>
    <r>
      <t xml:space="preserve">For inspection and test requirements, see </t>
    </r>
    <r>
      <rPr>
        <b/>
        <sz val="8"/>
        <color rgb="FF0000FF"/>
        <rFont val="Arial"/>
        <family val="2"/>
      </rPr>
      <t>8.10.4.2.2(</t>
    </r>
    <r>
      <rPr>
        <b/>
        <sz val="8"/>
        <color rgb="FFFF0000"/>
        <rFont val="Arial"/>
        <family val="2"/>
      </rPr>
      <t>N</t>
    </r>
    <r>
      <rPr>
        <b/>
        <sz val="8"/>
        <color rgb="FF0000FF"/>
        <rFont val="Arial"/>
        <family val="2"/>
      </rPr>
      <t>)</t>
    </r>
  </si>
  <si>
    <r>
      <t xml:space="preserve">For inspection and test requirements, see </t>
    </r>
    <r>
      <rPr>
        <b/>
        <sz val="8"/>
        <color rgb="FF0000FF"/>
        <rFont val="Arial"/>
        <family val="2"/>
      </rPr>
      <t>8.10.4.2.2(</t>
    </r>
    <r>
      <rPr>
        <b/>
        <sz val="8"/>
        <color rgb="FFFF0000"/>
        <rFont val="Arial"/>
        <family val="2"/>
      </rPr>
      <t>O</t>
    </r>
    <r>
      <rPr>
        <b/>
        <sz val="8"/>
        <color rgb="FF0000FF"/>
        <rFont val="Arial"/>
        <family val="2"/>
      </rPr>
      <t>)</t>
    </r>
  </si>
  <si>
    <t>8.10.4.2.2(L)</t>
  </si>
  <si>
    <t>8.10.4.2.2(M)</t>
  </si>
  <si>
    <t>8.10.4.2.2(N)</t>
  </si>
  <si>
    <t>8.10.4.2.2(O)</t>
  </si>
  <si>
    <t>8.7.2.2.1</t>
  </si>
  <si>
    <t>3D Edge</t>
  </si>
  <si>
    <r>
      <t>[8.7.2.8]</t>
    </r>
    <r>
      <rPr>
        <sz val="8"/>
        <color rgb="FFFF0000"/>
        <rFont val="Wingdings"/>
        <charset val="2"/>
      </rPr>
      <t>«</t>
    </r>
    <r>
      <rPr>
        <sz val="8"/>
        <color rgb="FFFF0000"/>
        <rFont val="Arial"/>
        <family val="2"/>
      </rPr>
      <t>1</t>
    </r>
  </si>
  <si>
    <t>In CarVideo</t>
  </si>
  <si>
    <t>add inspection test details</t>
  </si>
  <si>
    <t>fix grouping of items, add filter list for items requiring 2.13.5 or 2.27.1</t>
  </si>
  <si>
    <t>8.6.3.26</t>
  </si>
  <si>
    <t xml:space="preserve">if replacement due to loss (ie, fire or flood) </t>
  </si>
  <si>
    <t>control permitted to meet code edition of other group controllers</t>
  </si>
  <si>
    <t>mrr as Major</t>
  </si>
  <si>
    <t>acknoweldge 8.6.3.26 provision, but as Major alteration</t>
  </si>
  <si>
    <r>
      <rPr>
        <b/>
        <sz val="8"/>
        <color rgb="FFFF0000"/>
        <rFont val="Arial"/>
        <family val="2"/>
      </rPr>
      <t>Cumulative Decrease</t>
    </r>
    <r>
      <rPr>
        <sz val="8"/>
        <color rgb="FFFF0000"/>
        <rFont val="Arial"/>
        <family val="2"/>
      </rPr>
      <t xml:space="preserve"> in Deadweight of Car (Car Wt+Rated Load&gt; 5%)</t>
    </r>
  </si>
  <si>
    <t>Titleblock</t>
  </si>
  <si>
    <t>add - minorA</t>
  </si>
  <si>
    <t>8.6.3.16(a)(1)</t>
  </si>
  <si>
    <t>8.6.3.16(a)(2)</t>
  </si>
  <si>
    <t>r1</t>
  </si>
  <si>
    <t>mrr*</t>
  </si>
  <si>
    <t xml:space="preserve">Alter </t>
  </si>
  <si>
    <r>
      <t xml:space="preserve">8.10.2.4.1(a) </t>
    </r>
    <r>
      <rPr>
        <sz val="8"/>
        <color rgb="FFFF0000"/>
        <rFont val="Arial"/>
        <family val="2"/>
      </rPr>
      <t xml:space="preserve">for inspection and test requirements </t>
    </r>
  </si>
  <si>
    <t>8.10.2.4</t>
  </si>
  <si>
    <t>Inspection and Test Requirements for Replacements</t>
  </si>
  <si>
    <t>8.10.2.4.1(a)</t>
  </si>
  <si>
    <t xml:space="preserve">8.10.2.2.2(u) through (z), </t>
  </si>
  <si>
    <t>8.10.2.2.2(o)
8.10.2.2.2(u)  
8.10.2.2.2(v)
8.10.2.2.2(w) 
8.10.2.2.2(x) 
8.10.2.2.2(y)
8.10.2.2.2(z) 
8.10.2.2.2(cc))(1)
8.10.2.2.2(cc)(2)
8.10.2.2.2(cc)(3)*
8.10.2.2.2(dd)
8.10.2.2.2(kk)
8.10.2.2.1(q).
8.10.2.2.2(jj)</t>
  </si>
  <si>
    <t>8.10.2.2.2(cc)(3)*</t>
  </si>
  <si>
    <r>
      <t xml:space="preserve">For inspection and test requirements, see </t>
    </r>
    <r>
      <rPr>
        <b/>
        <sz val="8"/>
        <color rgb="FF0000FF"/>
        <rFont val="Arial"/>
        <family val="2"/>
      </rPr>
      <t>8.10.2.4.1(a)</t>
    </r>
  </si>
  <si>
    <t>Replacement</t>
  </si>
  <si>
    <t>Driving Machine (if OEM or P.Eng deems as direct replacement)*</t>
  </si>
  <si>
    <t>Alteration to Driving Machines &amp; Sheaves</t>
  </si>
  <si>
    <t>submitted as Major</t>
  </si>
  <si>
    <t>Door Reopening Device (Safety Edge) (Added)</t>
  </si>
  <si>
    <t>8.7.2.13</t>
  </si>
  <si>
    <r>
      <t xml:space="preserve">Door Reopening Device (Safety Edge) (Part of an </t>
    </r>
    <r>
      <rPr>
        <sz val="8"/>
        <color rgb="FFFF0000"/>
        <rFont val="Arial"/>
        <family val="2"/>
      </rPr>
      <t>8.7.2.10</t>
    </r>
    <r>
      <rPr>
        <sz val="8"/>
        <rFont val="Arial"/>
        <family val="2"/>
      </rPr>
      <t xml:space="preserve"> Alteration </t>
    </r>
    <r>
      <rPr>
        <sz val="8"/>
        <color rgb="FFFF0000"/>
        <rFont val="Arial"/>
        <family val="2"/>
      </rPr>
      <t>to the door system</t>
    </r>
    <r>
      <rPr>
        <sz val="8"/>
        <rFont val="Arial"/>
        <family val="2"/>
      </rPr>
      <t>)</t>
    </r>
  </si>
  <si>
    <t>USI</t>
  </si>
  <si>
    <t>(a) working areas in the pit   (2.7.5.2)</t>
  </si>
  <si>
    <t>(b) hoistway access switches (2.12.7)</t>
  </si>
  <si>
    <t>(c) power operation of h/w and car doors (Section 2.13)</t>
  </si>
  <si>
    <t>(d) protection against traction loss (2.20.8.1)</t>
  </si>
  <si>
    <t>(e) broken member suspension (2.20.8.2)</t>
  </si>
  <si>
    <t>(f) suspension-member residual strength (2.20.8.3)</t>
  </si>
  <si>
    <t>(h) emergency terminal stopping means (2.25.4)</t>
  </si>
  <si>
    <t>(i) operating devices and control equipment  (Section 22.26)</t>
  </si>
  <si>
    <t>(j) emergency communication (2.27.1.1)</t>
  </si>
  <si>
    <t>(k) emergency or standby power (2.27.2)</t>
  </si>
  <si>
    <t>(m) occupant evacuation operation (2.27.11)</t>
  </si>
  <si>
    <t>(n) emergency operation and signal devices (8.4.10)</t>
  </si>
  <si>
    <t xml:space="preserve">(g) normal terminal stopping means (2.25.2)  </t>
  </si>
  <si>
    <t xml:space="preserve">(b) power operation of h/w and car doors (Section 3.13) </t>
  </si>
  <si>
    <t>(d) normal terminal stopping device (3.25.1)</t>
  </si>
  <si>
    <t>(e) terminal speed-reducing device (3.25.2)</t>
  </si>
  <si>
    <t>(f) phase reversal and failure protection (3.26.5)</t>
  </si>
  <si>
    <t>(g) control and operating circuits (3.26.6)</t>
  </si>
  <si>
    <t>(h) recycling operation for multiple or telescopic plungers (3.26.7)</t>
  </si>
  <si>
    <t>(i) pressure switch (3.26.8)</t>
  </si>
  <si>
    <t>(j) low oil protection (3.26.9)</t>
  </si>
  <si>
    <t>(k) auxiliary power lowering operation (3.26.10)</t>
  </si>
  <si>
    <t>(l) emergency operation and signaling devices (Section 3.27)</t>
  </si>
  <si>
    <t>Hydraulic Specific</t>
  </si>
  <si>
    <t>Type A inertia test</t>
  </si>
  <si>
    <t xml:space="preserve">8.6.4.23 </t>
  </si>
  <si>
    <t>Executable Software Verification (Repair or Replacement (R&amp;R))</t>
  </si>
  <si>
    <t>Where executable software for the following functions changes</t>
  </si>
  <si>
    <t>as part of an alteration;</t>
  </si>
  <si>
    <t>Safety functions tested &amp; USI logged in the R&amp;R Records</t>
  </si>
  <si>
    <t>Where executable software functions changed</t>
  </si>
  <si>
    <t>2.26.1.7.1</t>
  </si>
  <si>
    <t>(i) operating devices and control equipment  (Section 2.26)</t>
  </si>
  <si>
    <t>(a)  (a) working areas in the pit   (2.7.5.2)</t>
  </si>
  <si>
    <t>(c) electrical activation (plunger gripper) (3.17.3.2.1)</t>
  </si>
  <si>
    <t>as the result of repair or replacement (not part of an alteration)</t>
  </si>
  <si>
    <t>8.6.3.16.2</t>
  </si>
  <si>
    <t>Rev</t>
  </si>
  <si>
    <r>
      <t>Hoistway Door Unlocking Devices (n/a for column 6</t>
    </r>
    <r>
      <rPr>
        <sz val="8"/>
        <color rgb="FFFF0000"/>
        <rFont val="Arial Narrow"/>
        <family val="2"/>
      </rPr>
      <t xml:space="preserve"> if only changing interlocks</t>
    </r>
    <r>
      <rPr>
        <sz val="8"/>
        <rFont val="Arial Narrow"/>
        <family val="2"/>
      </rPr>
      <t>)</t>
    </r>
  </si>
  <si>
    <t>n/a*</t>
  </si>
  <si>
    <r>
      <t xml:space="preserve">Hoistway Access Switches (n/a for column 6  </t>
    </r>
    <r>
      <rPr>
        <sz val="8"/>
        <color rgb="FFFF0000"/>
        <rFont val="Arial Narrow"/>
        <family val="2"/>
      </rPr>
      <t>if only changing interlocks</t>
    </r>
    <r>
      <rPr>
        <sz val="8"/>
        <rFont val="Arial Narrow"/>
        <family val="2"/>
      </rPr>
      <t>)</t>
    </r>
  </si>
  <si>
    <t>* 2.12.6 &amp; 7 not required, unless another alteration scope requires 2.12 compliance</t>
  </si>
  <si>
    <r>
      <t>Alteration Checklist for Director's Order 296 / 22</t>
    </r>
    <r>
      <rPr>
        <b/>
        <sz val="7"/>
        <color rgb="FFFF0000"/>
        <rFont val="Arial"/>
        <family val="2"/>
      </rPr>
      <t>-(r20231222)</t>
    </r>
    <r>
      <rPr>
        <b/>
        <sz val="7"/>
        <rFont val="Arial"/>
        <family val="2"/>
      </rPr>
      <t xml:space="preserve">
(see also Guideline 296 / 22) 
Scope of Alteration - B44 - 2019 
Part, Section or Requirement</t>
    </r>
  </si>
  <si>
    <r>
      <rPr>
        <sz val="8"/>
        <color rgb="FFFF0000"/>
        <rFont val="Wingdings"/>
        <charset val="2"/>
      </rPr>
      <t>«</t>
    </r>
    <r>
      <rPr>
        <sz val="8"/>
        <color rgb="FFFF0000"/>
        <rFont val="Arial"/>
        <family val="2"/>
      </rPr>
      <t>rope gripper to linear rope gripper</t>
    </r>
  </si>
  <si>
    <t xml:space="preserve">testing to 8.10.2.3.2(gg) or gripper set to wear-in line and meets benchmarked slides </t>
  </si>
  <si>
    <r>
      <t xml:space="preserve">For inspection and test requirements, see </t>
    </r>
    <r>
      <rPr>
        <b/>
        <sz val="8"/>
        <color rgb="FF0000FF"/>
        <rFont val="Arial"/>
        <family val="2"/>
      </rPr>
      <t>8.10.2.3.2(hh)</t>
    </r>
  </si>
  <si>
    <r>
      <t>For inspection and test requirements, see</t>
    </r>
    <r>
      <rPr>
        <b/>
        <sz val="8"/>
        <color rgb="FF0000FF"/>
        <rFont val="Arial"/>
        <family val="2"/>
      </rPr>
      <t xml:space="preserve"> 8.10.2.3.2(j)</t>
    </r>
  </si>
  <si>
    <t>CADr1 3.1.1(c)(31)</t>
  </si>
  <si>
    <r>
      <t xml:space="preserve">For inspection and test requirements, see </t>
    </r>
    <r>
      <rPr>
        <b/>
        <sz val="8"/>
        <color rgb="FF0000FF"/>
        <rFont val="Arial"/>
        <family val="2"/>
      </rPr>
      <t>8.10.2.3.2(mm)</t>
    </r>
  </si>
  <si>
    <t>Car Ride (Section 2.23, 2.23.6, and 2.15.2) (Item 1.19)</t>
  </si>
  <si>
    <r>
      <t xml:space="preserve">For inspection and test requirements, see </t>
    </r>
    <r>
      <rPr>
        <b/>
        <sz val="8"/>
        <color rgb="FF0000FF"/>
        <rFont val="Arial"/>
        <family val="2"/>
      </rPr>
      <t>8.10.3.3.2(a)</t>
    </r>
  </si>
  <si>
    <r>
      <t xml:space="preserve">For inspection and test requirements, see </t>
    </r>
    <r>
      <rPr>
        <b/>
        <sz val="8"/>
        <color rgb="FF0000FF"/>
        <rFont val="Arial"/>
        <family val="2"/>
      </rPr>
      <t>8.10.3.3.2(bb)</t>
    </r>
  </si>
  <si>
    <r>
      <t xml:space="preserve">For inspection and test requirements, see </t>
    </r>
    <r>
      <rPr>
        <b/>
        <sz val="8"/>
        <color rgb="FF0000FF"/>
        <rFont val="Arial"/>
        <family val="2"/>
      </rPr>
      <t>8.10.3.3.2(g)</t>
    </r>
  </si>
  <si>
    <r>
      <t>Alteration Checklist for Director's Order 296 / 22</t>
    </r>
    <r>
      <rPr>
        <b/>
        <sz val="7"/>
        <color rgb="FFFF0000"/>
        <rFont val="Arial"/>
        <family val="2"/>
      </rPr>
      <t>-(r20240215)</t>
    </r>
    <r>
      <rPr>
        <b/>
        <sz val="7"/>
        <rFont val="Arial"/>
        <family val="2"/>
      </rPr>
      <t xml:space="preserve">
(see also Guideline 296 / 22) 
Scope of Alteration - B44 - 2019 
Part, Section or Requirement</t>
    </r>
  </si>
  <si>
    <r>
      <t xml:space="preserve">For inspection and test requirements, see </t>
    </r>
    <r>
      <rPr>
        <b/>
        <sz val="8"/>
        <color rgb="FF0000FF"/>
        <rFont val="Arial"/>
        <family val="2"/>
      </rPr>
      <t>8.10.3.3.2(gg)</t>
    </r>
  </si>
  <si>
    <r>
      <t xml:space="preserve">For inspection and test requirements, see </t>
    </r>
    <r>
      <rPr>
        <b/>
        <sz val="8"/>
        <color rgb="FF0000FF"/>
        <rFont val="Arial"/>
        <family val="2"/>
      </rPr>
      <t>8.10.3.3.2(jj)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</si>
</sst>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81">
    <font>
      <sz val="9"/>
      <name val="Arial"/>
      <family val="2"/>
    </font>
    <font>
      <sz val="11"/>
      <color theme="1"/>
      <name val="Calibri"/>
      <family val="2"/>
      <scheme val="minor"/>
    </font>
    <font>
      <sz val="8"/>
      <name val="Arial"/>
      <family val="2"/>
    </font>
    <font>
      <sz val="10"/>
      <name val="Helv"/>
    </font>
    <font>
      <b/>
      <sz val="9"/>
      <name val="Arial"/>
      <family val="2"/>
    </font>
    <font>
      <b/>
      <sz val="9"/>
      <color indexed="10"/>
      <name val="Arial"/>
      <family val="2"/>
    </font>
    <font>
      <sz val="9"/>
      <color indexed="55"/>
      <name val="Arial"/>
      <family val="2"/>
    </font>
    <font>
      <b/>
      <sz val="9"/>
      <color indexed="12"/>
      <name val="Arial"/>
      <family val="2"/>
    </font>
    <font>
      <b/>
      <sz val="9"/>
      <color indexed="62"/>
      <name val="Arial"/>
      <family val="2"/>
    </font>
    <font>
      <sz val="8"/>
      <name val="Arial Narrow"/>
      <family val="2"/>
    </font>
    <font>
      <b/>
      <sz val="8"/>
      <name val="Arial"/>
      <family val="2"/>
    </font>
    <font>
      <sz val="6"/>
      <name val="Arial"/>
      <family val="2"/>
    </font>
    <font>
      <b/>
      <sz val="6"/>
      <name val="Arial"/>
      <family val="2"/>
    </font>
    <font>
      <b/>
      <sz val="10"/>
      <name val="Arial"/>
      <family val="2"/>
    </font>
    <font>
      <sz val="8"/>
      <name val="Wingdings"/>
      <charset val="2"/>
    </font>
    <font>
      <sz val="7"/>
      <name val="Arial"/>
      <family val="2"/>
    </font>
    <font>
      <sz val="8"/>
      <name val="Wingdings 2"/>
      <family val="1"/>
      <charset val="2"/>
    </font>
    <font>
      <sz val="7"/>
      <name val="Arial Narrow"/>
      <family val="2"/>
    </font>
    <font>
      <b/>
      <sz val="10"/>
      <name val="Arial Narrow"/>
      <family val="2"/>
    </font>
    <font>
      <sz val="9"/>
      <name val="Arial"/>
      <family val="2"/>
    </font>
    <font>
      <sz val="8"/>
      <color indexed="10"/>
      <name val="Arial"/>
      <family val="2"/>
    </font>
    <font>
      <u/>
      <sz val="8"/>
      <color indexed="12"/>
      <name val="Arial"/>
      <family val="2"/>
    </font>
    <font>
      <b/>
      <sz val="8"/>
      <color indexed="10"/>
      <name val="Arial"/>
      <family val="2"/>
    </font>
    <font>
      <sz val="8"/>
      <color indexed="10"/>
      <name val="Wingdings"/>
      <charset val="2"/>
    </font>
    <font>
      <b/>
      <sz val="8"/>
      <color indexed="17"/>
      <name val="Arial"/>
      <family val="2"/>
    </font>
    <font>
      <sz val="8"/>
      <color indexed="17"/>
      <name val="Arial"/>
      <family val="2"/>
    </font>
    <font>
      <sz val="8"/>
      <color indexed="17"/>
      <name val="Wingdings"/>
      <charset val="2"/>
    </font>
    <font>
      <sz val="6"/>
      <name val="Arial Narrow"/>
      <family val="2"/>
    </font>
    <font>
      <sz val="6"/>
      <color indexed="10"/>
      <name val="Arial Narrow"/>
      <family val="2"/>
    </font>
    <font>
      <b/>
      <sz val="6"/>
      <name val="Arial Narrow"/>
      <family val="2"/>
    </font>
    <font>
      <strike/>
      <sz val="8"/>
      <name val="Arial"/>
      <family val="2"/>
    </font>
    <font>
      <sz val="6"/>
      <name val="Wingdings"/>
      <charset val="2"/>
    </font>
    <font>
      <sz val="8"/>
      <color indexed="12"/>
      <name val="Arial"/>
      <family val="2"/>
    </font>
    <font>
      <sz val="8"/>
      <name val="Calibri"/>
      <family val="2"/>
    </font>
    <font>
      <sz val="7"/>
      <name val="Calibri"/>
      <family val="2"/>
    </font>
    <font>
      <b/>
      <sz val="8"/>
      <color indexed="10"/>
      <name val="Wingdings"/>
      <charset val="2"/>
    </font>
    <font>
      <sz val="8"/>
      <color indexed="10"/>
      <name val="Calibri"/>
      <family val="2"/>
    </font>
    <font>
      <u/>
      <sz val="8"/>
      <name val="Arial"/>
      <family val="2"/>
    </font>
    <font>
      <sz val="8"/>
      <color rgb="FFFF0000"/>
      <name val="Arial"/>
      <family val="2"/>
    </font>
    <font>
      <sz val="8"/>
      <color rgb="FFFF0000"/>
      <name val="Wingdings"/>
      <charset val="2"/>
    </font>
    <font>
      <sz val="8"/>
      <name val="Calibri"/>
      <family val="2"/>
      <scheme val="minor"/>
    </font>
    <font>
      <sz val="8"/>
      <color rgb="FFFF0000"/>
      <name val="Calibri"/>
      <family val="2"/>
      <scheme val="minor"/>
    </font>
    <font>
      <b/>
      <sz val="8"/>
      <color rgb="FFFF0000"/>
      <name val="Arial"/>
      <family val="2"/>
    </font>
    <font>
      <b/>
      <sz val="10"/>
      <color rgb="FFFF0000"/>
      <name val="Arial"/>
      <family val="2"/>
    </font>
    <font>
      <sz val="8"/>
      <color rgb="FFFF0000"/>
      <name val="Arial Narrow"/>
      <family val="2"/>
    </font>
    <font>
      <sz val="8"/>
      <color rgb="FF0000FF"/>
      <name val="Arial"/>
      <family val="2"/>
    </font>
    <font>
      <b/>
      <sz val="8"/>
      <color rgb="FF0000FF"/>
      <name val="Arial"/>
      <family val="2"/>
    </font>
    <font>
      <vertAlign val="superscript"/>
      <sz val="8"/>
      <color rgb="FFFF0000"/>
      <name val="Arial"/>
      <family val="2"/>
    </font>
    <font>
      <sz val="8"/>
      <color theme="0" tint="-0.499984740745262"/>
      <name val="Arial"/>
      <family val="2"/>
    </font>
    <font>
      <u/>
      <sz val="8"/>
      <color rgb="FF0000FF"/>
      <name val="Arial"/>
      <family val="2"/>
    </font>
    <font>
      <sz val="8"/>
      <name val="Arial"/>
      <family val="2"/>
      <charset val="2"/>
    </font>
    <font>
      <b/>
      <i/>
      <sz val="8"/>
      <color rgb="FFFF0000"/>
      <name val="Arial"/>
      <family val="2"/>
    </font>
    <font>
      <b/>
      <i/>
      <sz val="8"/>
      <color rgb="FF0000FF"/>
      <name val="Arial"/>
      <family val="2"/>
    </font>
    <font>
      <i/>
      <sz val="8"/>
      <color rgb="FFFF0000"/>
      <name val="Arial"/>
      <family val="2"/>
    </font>
    <font>
      <sz val="8"/>
      <color theme="0" tint="-0.499984740745262"/>
      <name val="Wingdings 3"/>
      <family val="1"/>
      <charset val="2"/>
    </font>
    <font>
      <sz val="6"/>
      <color rgb="FFFF0000"/>
      <name val="Arial Narrow"/>
      <family val="2"/>
    </font>
    <font>
      <b/>
      <sz val="7"/>
      <name val="Arial"/>
      <family val="2"/>
    </font>
    <font>
      <b/>
      <sz val="7"/>
      <color rgb="FFFF0000"/>
      <name val="Arial"/>
      <family val="2"/>
    </font>
    <font>
      <b/>
      <sz val="9"/>
      <color rgb="FFFF0000"/>
      <name val="Arial"/>
      <family val="2"/>
    </font>
    <font>
      <sz val="9.5"/>
      <color rgb="FF000000"/>
      <name val="Calibri"/>
      <family val="2"/>
    </font>
    <font>
      <sz val="9.5"/>
      <color rgb="FF0000FF"/>
      <name val="Calibri"/>
      <family val="2"/>
    </font>
    <font>
      <b/>
      <sz val="9.5"/>
      <color rgb="FF000000"/>
      <name val="Calibri"/>
      <family val="2"/>
    </font>
    <font>
      <sz val="9"/>
      <name val="Calibri"/>
      <family val="2"/>
    </font>
    <font>
      <sz val="9"/>
      <name val="Calibri"/>
      <family val="2"/>
      <scheme val="minor"/>
    </font>
    <font>
      <b/>
      <sz val="9.5"/>
      <color rgb="FF000000"/>
      <name val="Calibri"/>
      <family val="2"/>
      <scheme val="minor"/>
    </font>
    <font>
      <sz val="9.5"/>
      <color rgb="FF000000"/>
      <name val="Calibri"/>
      <family val="2"/>
      <scheme val="minor"/>
    </font>
    <font>
      <sz val="8"/>
      <color rgb="FF0000FF"/>
      <name val="Arial Narrow"/>
      <family val="2"/>
    </font>
    <font>
      <sz val="9"/>
      <color rgb="FF0000FF"/>
      <name val="Arial"/>
      <family val="2"/>
    </font>
    <font>
      <b/>
      <sz val="9"/>
      <color rgb="FF0000FF"/>
      <name val="Arial"/>
      <family val="2"/>
    </font>
    <font>
      <sz val="12"/>
      <color rgb="FF111111"/>
      <name val="Roboto"/>
    </font>
    <font>
      <sz val="9"/>
      <color theme="9" tint="-0.249977111117893"/>
      <name val="Calibri"/>
      <family val="2"/>
      <scheme val="minor"/>
    </font>
    <font>
      <sz val="9.5"/>
      <color theme="9" tint="-0.249977111117893"/>
      <name val="Calibri"/>
      <family val="2"/>
    </font>
    <font>
      <sz val="9"/>
      <color rgb="FF00B050"/>
      <name val="Arial Narrow"/>
      <family val="2"/>
    </font>
    <font>
      <sz val="9.5"/>
      <color rgb="FF00B050"/>
      <name val="Calibri"/>
      <family val="2"/>
      <scheme val="minor"/>
    </font>
    <font>
      <sz val="9"/>
      <color rgb="FF00B050"/>
      <name val="Calibri"/>
      <family val="2"/>
    </font>
    <font>
      <b/>
      <sz val="9"/>
      <name val="Calibri"/>
      <family val="2"/>
    </font>
    <font>
      <sz val="6"/>
      <color rgb="FFFF0000"/>
      <name val="Arial"/>
      <family val="2"/>
    </font>
    <font>
      <b/>
      <sz val="6"/>
      <color rgb="FFFF0000"/>
      <name val="Arial"/>
      <family val="2"/>
    </font>
    <font>
      <sz val="6"/>
      <color indexed="10"/>
      <name val="Arial"/>
      <family val="2"/>
    </font>
    <font>
      <sz val="6"/>
      <color theme="0" tint="-4.9989318521683403E-2"/>
      <name val="Arial"/>
      <family val="2"/>
    </font>
    <font>
      <sz val="8"/>
      <color rgb="FFFF0000"/>
      <name val="Arial"/>
      <family val="2"/>
      <charset val="2"/>
    </font>
  </fonts>
  <fills count="47">
    <fill>
      <patternFill patternType="none"/>
    </fill>
    <fill>
      <patternFill patternType="gray125"/>
    </fill>
    <fill>
      <patternFill patternType="solid">
        <fgColor indexed="60"/>
        <bgColor indexed="64"/>
      </patternFill>
    </fill>
    <fill>
      <patternFill patternType="solid">
        <fgColor indexed="42"/>
        <bgColor indexed="64"/>
      </patternFill>
    </fill>
    <fill>
      <patternFill patternType="solid">
        <fgColor indexed="23"/>
        <bgColor indexed="64"/>
      </patternFill>
    </fill>
    <fill>
      <patternFill patternType="solid">
        <fgColor indexed="52"/>
        <bgColor indexed="64"/>
      </patternFill>
    </fill>
    <fill>
      <patternFill patternType="solid">
        <fgColor indexed="22"/>
        <bgColor indexed="64"/>
      </patternFill>
    </fill>
    <fill>
      <patternFill patternType="gray0625">
        <fgColor indexed="8"/>
        <bgColor indexed="9"/>
      </patternFill>
    </fill>
    <fill>
      <patternFill patternType="solid">
        <fgColor indexed="60"/>
        <bgColor indexed="8"/>
      </patternFill>
    </fill>
    <fill>
      <patternFill patternType="solid">
        <fgColor indexed="42"/>
        <bgColor indexed="8"/>
      </patternFill>
    </fill>
    <fill>
      <patternFill patternType="solid">
        <fgColor indexed="41"/>
        <bgColor indexed="64"/>
      </patternFill>
    </fill>
    <fill>
      <patternFill patternType="solid">
        <fgColor indexed="14"/>
        <bgColor indexed="64"/>
      </patternFill>
    </fill>
    <fill>
      <patternFill patternType="solid">
        <fgColor indexed="55"/>
        <bgColor indexed="64"/>
      </patternFill>
    </fill>
    <fill>
      <patternFill patternType="solid">
        <fgColor indexed="53"/>
        <bgColor indexed="64"/>
      </patternFill>
    </fill>
    <fill>
      <patternFill patternType="solid">
        <fgColor indexed="53"/>
        <bgColor indexed="8"/>
      </patternFill>
    </fill>
    <fill>
      <patternFill patternType="solid">
        <fgColor indexed="16"/>
        <bgColor indexed="64"/>
      </patternFill>
    </fill>
    <fill>
      <patternFill patternType="solid">
        <fgColor indexed="22"/>
        <bgColor indexed="8"/>
      </patternFill>
    </fill>
    <fill>
      <patternFill patternType="solid">
        <fgColor indexed="51"/>
        <bgColor indexed="64"/>
      </patternFill>
    </fill>
    <fill>
      <patternFill patternType="solid">
        <fgColor indexed="41"/>
        <bgColor indexed="8"/>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E5"/>
        <bgColor indexed="64"/>
      </patternFill>
    </fill>
    <fill>
      <patternFill patternType="gray0625">
        <fgColor indexed="8"/>
        <bgColor rgb="FFFFFFE5"/>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5F5F5"/>
        <bgColor indexed="64"/>
      </patternFill>
    </fill>
    <fill>
      <patternFill patternType="solid">
        <fgColor rgb="FFF5F5F5"/>
        <bgColor indexed="8"/>
      </patternFill>
    </fill>
    <fill>
      <patternFill patternType="solid">
        <fgColor theme="6" tint="0.79998168889431442"/>
        <bgColor indexed="64"/>
      </patternFill>
    </fill>
    <fill>
      <patternFill patternType="solid">
        <fgColor rgb="FFDBFFFF"/>
        <bgColor indexed="64"/>
      </patternFill>
    </fill>
    <fill>
      <patternFill patternType="solid">
        <fgColor rgb="FFFDE5FA"/>
        <bgColor indexed="64"/>
      </patternFill>
    </fill>
    <fill>
      <patternFill patternType="solid">
        <fgColor rgb="FFE7FFFF"/>
        <bgColor indexed="64"/>
      </patternFill>
    </fill>
    <fill>
      <patternFill patternType="solid">
        <fgColor rgb="FFFFFFCC"/>
        <bgColor indexed="64"/>
      </patternFill>
    </fill>
    <fill>
      <patternFill patternType="gray0625">
        <bgColor indexed="42"/>
      </patternFill>
    </fill>
    <fill>
      <patternFill patternType="gray0625">
        <bgColor indexed="22"/>
      </patternFill>
    </fill>
    <fill>
      <patternFill patternType="gray0625">
        <bgColor rgb="FFFFFFE5"/>
      </patternFill>
    </fill>
    <fill>
      <patternFill patternType="gray0625">
        <bgColor indexed="60"/>
      </patternFill>
    </fill>
    <fill>
      <patternFill patternType="gray0625">
        <fgColor indexed="8"/>
        <bgColor indexed="42"/>
      </patternFill>
    </fill>
    <fill>
      <patternFill patternType="solid">
        <fgColor rgb="FFFFFF00"/>
        <bgColor indexed="64"/>
      </patternFill>
    </fill>
    <fill>
      <patternFill patternType="solid">
        <fgColor rgb="FFE4DFE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0" tint="-0.499984740745262"/>
        <bgColor indexed="64"/>
      </patternFill>
    </fill>
  </fills>
  <borders count="95">
    <border>
      <left/>
      <right/>
      <top/>
      <bottom/>
      <diagonal/>
    </border>
    <border>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dotted">
        <color indexed="10"/>
      </bottom>
      <diagonal/>
    </border>
    <border>
      <left/>
      <right style="medium">
        <color indexed="64"/>
      </right>
      <top/>
      <bottom style="dotted">
        <color indexed="10"/>
      </bottom>
      <diagonal/>
    </border>
    <border>
      <left style="medium">
        <color indexed="64"/>
      </left>
      <right/>
      <top style="dotted">
        <color indexed="10"/>
      </top>
      <bottom/>
      <diagonal/>
    </border>
    <border>
      <left/>
      <right/>
      <top style="dotted">
        <color indexed="10"/>
      </top>
      <bottom/>
      <diagonal/>
    </border>
    <border>
      <left/>
      <right style="medium">
        <color indexed="64"/>
      </right>
      <top style="dotted">
        <color indexed="10"/>
      </top>
      <bottom/>
      <diagonal/>
    </border>
    <border>
      <left/>
      <right/>
      <top/>
      <bottom style="dotted">
        <color indexed="10"/>
      </bottom>
      <diagonal/>
    </border>
    <border>
      <left style="medium">
        <color indexed="64"/>
      </left>
      <right/>
      <top style="dotted">
        <color indexed="10"/>
      </top>
      <bottom style="dotted">
        <color indexed="10"/>
      </bottom>
      <diagonal/>
    </border>
    <border>
      <left/>
      <right/>
      <top style="dotted">
        <color indexed="10"/>
      </top>
      <bottom style="dotted">
        <color indexed="10"/>
      </bottom>
      <diagonal/>
    </border>
    <border>
      <left/>
      <right style="medium">
        <color indexed="64"/>
      </right>
      <top style="dotted">
        <color indexed="10"/>
      </top>
      <bottom style="dotted">
        <color indexed="10"/>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5" tint="0.39994506668294322"/>
      </left>
      <right/>
      <top/>
      <bottom/>
      <diagonal/>
    </border>
    <border>
      <left style="medium">
        <color theme="9" tint="0.39994506668294322"/>
      </left>
      <right style="medium">
        <color indexed="64"/>
      </right>
      <top/>
      <bottom/>
      <diagonal/>
    </border>
    <border>
      <left/>
      <right style="medium">
        <color theme="9" tint="0.39994506668294322"/>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5" tint="0.39991454817346722"/>
      </left>
      <right/>
      <top/>
      <bottom/>
      <diagonal/>
    </border>
    <border>
      <left style="medium">
        <color theme="9" tint="0.39994506668294322"/>
      </left>
      <right/>
      <top/>
      <bottom/>
      <diagonal/>
    </border>
    <border>
      <left style="thick">
        <color theme="9" tint="0.59996337778862885"/>
      </left>
      <right/>
      <top/>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thin">
        <color theme="4" tint="0.39997558519241921"/>
      </left>
      <right/>
      <top style="thin">
        <color theme="4" tint="0.39997558519241921"/>
      </top>
      <bottom style="thin">
        <color theme="4" tint="0.39997558519241921"/>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medium">
        <color indexed="64"/>
      </left>
      <right style="medium">
        <color rgb="FFFF0000"/>
      </right>
      <top style="thin">
        <color indexed="64"/>
      </top>
      <bottom/>
      <diagonal/>
    </border>
    <border>
      <left style="medium">
        <color indexed="64"/>
      </left>
      <right style="medium">
        <color rgb="FFFF0000"/>
      </right>
      <top/>
      <bottom/>
      <diagonal/>
    </border>
    <border>
      <left style="medium">
        <color indexed="64"/>
      </left>
      <right style="medium">
        <color rgb="FFFF0000"/>
      </right>
      <top/>
      <bottom style="thin">
        <color indexed="64"/>
      </bottom>
      <diagonal/>
    </border>
  </borders>
  <cellStyleXfs count="4">
    <xf numFmtId="0" fontId="0" fillId="0" borderId="0"/>
    <xf numFmtId="0" fontId="3" fillId="0" borderId="0"/>
    <xf numFmtId="0" fontId="1" fillId="0" borderId="0"/>
    <xf numFmtId="9" fontId="19" fillId="0" borderId="0" applyFont="0" applyFill="0" applyBorder="0" applyAlignment="0" applyProtection="0"/>
  </cellStyleXfs>
  <cellXfs count="1021">
    <xf numFmtId="0" fontId="0" fillId="0" borderId="0" xfId="0"/>
    <xf numFmtId="0" fontId="2" fillId="2" borderId="0" xfId="0" applyFont="1" applyFill="1" applyAlignment="1">
      <alignment vertical="top"/>
    </xf>
    <xf numFmtId="0" fontId="2" fillId="3" borderId="1" xfId="0" applyFont="1" applyFill="1" applyBorder="1" applyAlignment="1">
      <alignment vertical="top"/>
    </xf>
    <xf numFmtId="0" fontId="6" fillId="4" borderId="0" xfId="0" applyFont="1" applyFill="1"/>
    <xf numFmtId="0" fontId="0" fillId="4" borderId="0" xfId="0" applyFill="1"/>
    <xf numFmtId="0" fontId="2" fillId="5" borderId="0" xfId="1" applyFont="1" applyFill="1" applyAlignment="1">
      <alignment horizontal="center"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2" borderId="4" xfId="0" applyFont="1" applyFill="1" applyBorder="1" applyAlignment="1">
      <alignment vertical="top"/>
    </xf>
    <xf numFmtId="0" fontId="2" fillId="6" borderId="0" xfId="0" applyFont="1" applyFill="1" applyAlignment="1">
      <alignment vertical="top"/>
    </xf>
    <xf numFmtId="0" fontId="2" fillId="6" borderId="4" xfId="0" applyFont="1" applyFill="1" applyBorder="1" applyAlignment="1">
      <alignment vertical="top"/>
    </xf>
    <xf numFmtId="0" fontId="2" fillId="2" borderId="5" xfId="0" applyFont="1" applyFill="1" applyBorder="1" applyAlignment="1">
      <alignment horizontal="left" vertical="top"/>
    </xf>
    <xf numFmtId="0" fontId="9" fillId="2" borderId="4" xfId="0" applyFont="1" applyFill="1" applyBorder="1" applyAlignment="1">
      <alignment vertical="top"/>
    </xf>
    <xf numFmtId="0" fontId="10" fillId="2" borderId="5" xfId="0" applyFont="1" applyFill="1" applyBorder="1" applyAlignment="1">
      <alignment horizontal="left" vertical="top"/>
    </xf>
    <xf numFmtId="0" fontId="10" fillId="6" borderId="5" xfId="0" applyFont="1" applyFill="1" applyBorder="1" applyAlignment="1">
      <alignment horizontal="left" vertical="top"/>
    </xf>
    <xf numFmtId="0" fontId="11" fillId="0" borderId="8" xfId="0" applyFont="1" applyBorder="1" applyAlignment="1">
      <alignment horizontal="center" vertical="center"/>
    </xf>
    <xf numFmtId="0" fontId="11" fillId="0" borderId="0" xfId="0" applyFont="1" applyAlignment="1">
      <alignment vertical="top"/>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 fillId="0" borderId="0" xfId="0" applyFont="1" applyAlignment="1">
      <alignment vertical="top"/>
    </xf>
    <xf numFmtId="0" fontId="10" fillId="3" borderId="17" xfId="0" applyFont="1" applyFill="1" applyBorder="1" applyAlignment="1">
      <alignment horizontal="left" vertical="center"/>
    </xf>
    <xf numFmtId="0" fontId="13" fillId="3" borderId="18"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vertical="center"/>
    </xf>
    <xf numFmtId="0" fontId="2" fillId="3" borderId="18" xfId="0" applyFont="1" applyFill="1" applyBorder="1" applyAlignment="1">
      <alignment horizontal="center" vertical="center"/>
    </xf>
    <xf numFmtId="0" fontId="10" fillId="3" borderId="20" xfId="0" applyFont="1" applyFill="1" applyBorder="1" applyAlignment="1">
      <alignment horizontal="left" vertical="top"/>
    </xf>
    <xf numFmtId="0" fontId="2" fillId="3" borderId="1" xfId="0" applyFont="1" applyFill="1" applyBorder="1" applyAlignment="1">
      <alignment horizontal="left" vertical="top"/>
    </xf>
    <xf numFmtId="0" fontId="2" fillId="3" borderId="12" xfId="0" applyFont="1" applyFill="1" applyBorder="1" applyAlignment="1">
      <alignment vertical="top"/>
    </xf>
    <xf numFmtId="0" fontId="2" fillId="3" borderId="21" xfId="1" applyFont="1" applyFill="1" applyBorder="1" applyAlignment="1">
      <alignment horizontal="center" vertical="top"/>
    </xf>
    <xf numFmtId="0" fontId="2" fillId="3" borderId="1" xfId="1" applyFont="1" applyFill="1" applyBorder="1" applyAlignment="1">
      <alignment horizontal="center" vertical="top"/>
    </xf>
    <xf numFmtId="0" fontId="2" fillId="2" borderId="0" xfId="1" applyFont="1" applyFill="1" applyAlignment="1">
      <alignment horizontal="center" vertical="top"/>
    </xf>
    <xf numFmtId="0" fontId="2" fillId="6" borderId="5" xfId="0" applyFont="1" applyFill="1" applyBorder="1" applyAlignment="1">
      <alignment horizontal="left" vertical="top"/>
    </xf>
    <xf numFmtId="0" fontId="2" fillId="2" borderId="22" xfId="0" applyFont="1" applyFill="1" applyBorder="1" applyAlignment="1">
      <alignment horizontal="left" vertical="top"/>
    </xf>
    <xf numFmtId="0" fontId="2" fillId="2" borderId="3" xfId="0" applyFont="1" applyFill="1" applyBorder="1" applyAlignment="1">
      <alignment vertical="top"/>
    </xf>
    <xf numFmtId="0" fontId="2" fillId="2" borderId="2" xfId="0" applyFont="1" applyFill="1" applyBorder="1" applyAlignment="1">
      <alignment vertical="top"/>
    </xf>
    <xf numFmtId="0" fontId="2" fillId="2" borderId="3" xfId="1" applyFont="1" applyFill="1" applyBorder="1" applyAlignment="1">
      <alignment horizontal="center" vertical="top"/>
    </xf>
    <xf numFmtId="0" fontId="2" fillId="2" borderId="23" xfId="0" applyFont="1" applyFill="1" applyBorder="1" applyAlignment="1">
      <alignment horizontal="left" vertical="top"/>
    </xf>
    <xf numFmtId="0" fontId="2" fillId="2" borderId="24" xfId="0" applyFont="1" applyFill="1" applyBorder="1" applyAlignment="1">
      <alignment vertical="top"/>
    </xf>
    <xf numFmtId="0" fontId="2" fillId="2" borderId="11" xfId="0" applyFont="1" applyFill="1" applyBorder="1" applyAlignment="1">
      <alignment vertical="top"/>
    </xf>
    <xf numFmtId="0" fontId="2" fillId="2" borderId="24" xfId="1" applyFont="1" applyFill="1" applyBorder="1" applyAlignment="1">
      <alignment horizontal="center" vertical="top"/>
    </xf>
    <xf numFmtId="0" fontId="2" fillId="2" borderId="1" xfId="0" applyFont="1" applyFill="1" applyBorder="1" applyAlignment="1">
      <alignment vertical="top"/>
    </xf>
    <xf numFmtId="0" fontId="2" fillId="2" borderId="12" xfId="0" applyFont="1" applyFill="1" applyBorder="1" applyAlignment="1">
      <alignment vertical="top"/>
    </xf>
    <xf numFmtId="0" fontId="2" fillId="2" borderId="0" xfId="1" quotePrefix="1" applyFont="1" applyFill="1" applyAlignment="1">
      <alignment horizontal="center" vertical="top"/>
    </xf>
    <xf numFmtId="0" fontId="2" fillId="6" borderId="22" xfId="0" applyFont="1" applyFill="1" applyBorder="1" applyAlignment="1">
      <alignment horizontal="left" vertical="top"/>
    </xf>
    <xf numFmtId="0" fontId="2" fillId="6" borderId="3" xfId="1" applyFont="1" applyFill="1" applyBorder="1" applyAlignment="1">
      <alignment horizontal="center" vertical="top"/>
    </xf>
    <xf numFmtId="0" fontId="2" fillId="2" borderId="9" xfId="0" applyFont="1" applyFill="1" applyBorder="1" applyAlignment="1">
      <alignment vertical="top"/>
    </xf>
    <xf numFmtId="0" fontId="15" fillId="2" borderId="5" xfId="0" applyFont="1" applyFill="1" applyBorder="1" applyAlignment="1">
      <alignment horizontal="right" vertical="top"/>
    </xf>
    <xf numFmtId="0" fontId="2" fillId="2" borderId="27" xfId="0" applyFont="1" applyFill="1" applyBorder="1" applyAlignment="1">
      <alignment vertical="top"/>
    </xf>
    <xf numFmtId="0" fontId="2" fillId="2" borderId="28" xfId="0" applyFont="1" applyFill="1" applyBorder="1" applyAlignment="1">
      <alignment vertical="top"/>
    </xf>
    <xf numFmtId="0" fontId="15" fillId="2" borderId="5" xfId="0" applyFont="1" applyFill="1" applyBorder="1" applyAlignment="1">
      <alignment horizontal="left" vertical="top"/>
    </xf>
    <xf numFmtId="0" fontId="2" fillId="2" borderId="25" xfId="0" applyFont="1" applyFill="1" applyBorder="1" applyAlignment="1">
      <alignment vertical="top"/>
    </xf>
    <xf numFmtId="0" fontId="2" fillId="2" borderId="30" xfId="0" applyFont="1" applyFill="1" applyBorder="1" applyAlignment="1">
      <alignment vertical="top"/>
    </xf>
    <xf numFmtId="0" fontId="2" fillId="2" borderId="31" xfId="0" applyFont="1" applyFill="1" applyBorder="1" applyAlignment="1">
      <alignment vertical="top"/>
    </xf>
    <xf numFmtId="0" fontId="2" fillId="2" borderId="32" xfId="0" applyFont="1" applyFill="1" applyBorder="1" applyAlignment="1">
      <alignment vertical="top"/>
    </xf>
    <xf numFmtId="0" fontId="2" fillId="2" borderId="30" xfId="1" applyFont="1" applyFill="1" applyBorder="1" applyAlignment="1">
      <alignment horizontal="center" vertical="top"/>
    </xf>
    <xf numFmtId="0" fontId="2" fillId="2" borderId="25" xfId="1" applyFont="1" applyFill="1" applyBorder="1" applyAlignment="1">
      <alignment horizontal="center" vertical="top"/>
    </xf>
    <xf numFmtId="0" fontId="2" fillId="2" borderId="26" xfId="1" applyFont="1" applyFill="1" applyBorder="1" applyAlignment="1">
      <alignment horizontal="center" vertical="top"/>
    </xf>
    <xf numFmtId="0" fontId="2" fillId="7" borderId="0" xfId="1" applyFont="1" applyFill="1" applyAlignment="1">
      <alignment horizontal="center" vertical="top"/>
    </xf>
    <xf numFmtId="0" fontId="2" fillId="6" borderId="34" xfId="0" applyFont="1" applyFill="1" applyBorder="1" applyAlignment="1">
      <alignment horizontal="center" vertical="top"/>
    </xf>
    <xf numFmtId="0" fontId="2" fillId="6" borderId="9" xfId="1" quotePrefix="1" applyFont="1" applyFill="1" applyBorder="1" applyAlignment="1">
      <alignment horizontal="center" vertical="top"/>
    </xf>
    <xf numFmtId="0" fontId="2" fillId="2" borderId="9" xfId="0" applyFont="1" applyFill="1" applyBorder="1" applyAlignment="1">
      <alignment horizontal="center" vertical="top"/>
    </xf>
    <xf numFmtId="0" fontId="2" fillId="2" borderId="4" xfId="0" applyFont="1" applyFill="1" applyBorder="1" applyAlignment="1">
      <alignment horizontal="center" vertical="top"/>
    </xf>
    <xf numFmtId="0" fontId="2" fillId="2" borderId="0" xfId="0" applyFont="1" applyFill="1" applyAlignment="1">
      <alignment horizontal="center" vertical="top"/>
    </xf>
    <xf numFmtId="0" fontId="14" fillId="2" borderId="10" xfId="1" applyFont="1" applyFill="1" applyBorder="1" applyAlignment="1">
      <alignment horizontal="left" vertical="top"/>
    </xf>
    <xf numFmtId="0" fontId="2" fillId="6" borderId="1" xfId="1" quotePrefix="1" applyFont="1" applyFill="1" applyBorder="1" applyAlignment="1">
      <alignment horizontal="center" vertical="top"/>
    </xf>
    <xf numFmtId="0" fontId="2" fillId="6" borderId="21" xfId="1" applyFont="1" applyFill="1" applyBorder="1" applyAlignment="1">
      <alignment horizontal="center" vertical="top"/>
    </xf>
    <xf numFmtId="0" fontId="2" fillId="6" borderId="12" xfId="1" applyFont="1" applyFill="1" applyBorder="1" applyAlignment="1">
      <alignment horizontal="center" vertical="top"/>
    </xf>
    <xf numFmtId="0" fontId="2" fillId="2" borderId="0" xfId="0" applyFont="1" applyFill="1" applyAlignment="1">
      <alignment horizontal="left" vertical="top"/>
    </xf>
    <xf numFmtId="0" fontId="2" fillId="2" borderId="0" xfId="0" applyFont="1" applyFill="1" applyAlignment="1">
      <alignment horizontal="right" vertical="top"/>
    </xf>
    <xf numFmtId="0" fontId="14" fillId="2" borderId="9" xfId="1" applyFont="1" applyFill="1" applyBorder="1" applyAlignment="1">
      <alignment horizontal="left" vertical="top"/>
    </xf>
    <xf numFmtId="0" fontId="16" fillId="7" borderId="4" xfId="1" applyFont="1" applyFill="1" applyBorder="1" applyAlignment="1">
      <alignment horizontal="right" vertical="top"/>
    </xf>
    <xf numFmtId="0" fontId="2" fillId="6" borderId="0" xfId="1" quotePrefix="1" applyFont="1" applyFill="1" applyAlignment="1">
      <alignment horizontal="center" vertical="top"/>
    </xf>
    <xf numFmtId="0" fontId="14" fillId="2" borderId="0" xfId="0" applyFont="1" applyFill="1" applyAlignment="1">
      <alignment vertical="top"/>
    </xf>
    <xf numFmtId="0" fontId="10" fillId="0" borderId="5" xfId="0" applyFont="1" applyBorder="1" applyAlignment="1" applyProtection="1">
      <alignment horizontal="center" vertical="top"/>
      <protection locked="0"/>
    </xf>
    <xf numFmtId="0" fontId="2" fillId="2" borderId="5" xfId="0" quotePrefix="1" applyFont="1" applyFill="1" applyBorder="1" applyAlignment="1">
      <alignment horizontal="left" vertical="top"/>
    </xf>
    <xf numFmtId="0" fontId="2" fillId="6" borderId="0" xfId="0" applyFont="1" applyFill="1" applyAlignment="1">
      <alignment horizontal="center" vertical="top"/>
    </xf>
    <xf numFmtId="0" fontId="2" fillId="6" borderId="0" xfId="0" quotePrefix="1" applyFont="1" applyFill="1" applyAlignment="1">
      <alignment horizontal="center" vertical="top"/>
    </xf>
    <xf numFmtId="0" fontId="10" fillId="6" borderId="22" xfId="0" applyFont="1" applyFill="1" applyBorder="1" applyAlignment="1">
      <alignment horizontal="left" vertical="top"/>
    </xf>
    <xf numFmtId="0" fontId="10" fillId="6" borderId="5"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6" borderId="3" xfId="1" quotePrefix="1" applyFont="1" applyFill="1" applyBorder="1" applyAlignment="1">
      <alignment horizontal="center" vertical="top"/>
    </xf>
    <xf numFmtId="0" fontId="2" fillId="2" borderId="5" xfId="0" applyFont="1" applyFill="1" applyBorder="1" applyAlignment="1">
      <alignment vertical="top"/>
    </xf>
    <xf numFmtId="0" fontId="10" fillId="0" borderId="0" xfId="0" applyFont="1" applyAlignment="1">
      <alignment vertical="top"/>
    </xf>
    <xf numFmtId="0" fontId="2" fillId="2" borderId="0" xfId="1" applyFont="1" applyFill="1" applyAlignment="1">
      <alignment horizontal="left" vertical="top"/>
    </xf>
    <xf numFmtId="0" fontId="2" fillId="2" borderId="9" xfId="1" applyFont="1" applyFill="1" applyBorder="1" applyAlignment="1">
      <alignment horizontal="left" vertical="top"/>
    </xf>
    <xf numFmtId="0" fontId="10" fillId="10" borderId="17" xfId="0" applyFont="1" applyFill="1" applyBorder="1" applyAlignment="1">
      <alignment horizontal="left" vertical="center"/>
    </xf>
    <xf numFmtId="0" fontId="13" fillId="10" borderId="18" xfId="0" applyFont="1" applyFill="1" applyBorder="1" applyAlignment="1">
      <alignment horizontal="left" vertical="center"/>
    </xf>
    <xf numFmtId="0" fontId="2" fillId="10" borderId="18" xfId="0" applyFont="1" applyFill="1" applyBorder="1" applyAlignment="1">
      <alignment horizontal="left" vertical="center"/>
    </xf>
    <xf numFmtId="0" fontId="2" fillId="10" borderId="18"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19" xfId="0" applyFont="1" applyFill="1" applyBorder="1" applyAlignment="1">
      <alignment horizontal="center" vertical="center"/>
    </xf>
    <xf numFmtId="0" fontId="10" fillId="10" borderId="20" xfId="0" applyFont="1" applyFill="1" applyBorder="1" applyAlignment="1">
      <alignment horizontal="left" vertical="top"/>
    </xf>
    <xf numFmtId="0" fontId="2" fillId="10" borderId="1" xfId="0" applyFont="1" applyFill="1" applyBorder="1" applyAlignment="1">
      <alignment vertical="top"/>
    </xf>
    <xf numFmtId="0" fontId="2" fillId="10" borderId="1" xfId="1" applyFont="1" applyFill="1" applyBorder="1" applyAlignment="1">
      <alignment horizontal="center" vertical="top"/>
    </xf>
    <xf numFmtId="0" fontId="10" fillId="10" borderId="5" xfId="0" applyFont="1" applyFill="1" applyBorder="1" applyAlignment="1">
      <alignment horizontal="left" vertical="top"/>
    </xf>
    <xf numFmtId="0" fontId="2" fillId="10" borderId="0" xfId="0" applyFont="1" applyFill="1" applyAlignment="1">
      <alignment vertical="top"/>
    </xf>
    <xf numFmtId="0" fontId="2" fillId="10" borderId="9" xfId="1" applyFont="1" applyFill="1" applyBorder="1" applyAlignment="1">
      <alignment horizontal="center" vertical="top"/>
    </xf>
    <xf numFmtId="0" fontId="2" fillId="10" borderId="4" xfId="1" applyFont="1" applyFill="1" applyBorder="1" applyAlignment="1">
      <alignment horizontal="center" vertical="top"/>
    </xf>
    <xf numFmtId="0" fontId="2" fillId="10" borderId="0" xfId="1" quotePrefix="1" applyFont="1" applyFill="1" applyAlignment="1">
      <alignment horizontal="center" vertical="top"/>
    </xf>
    <xf numFmtId="0" fontId="2" fillId="10" borderId="10" xfId="1" applyFont="1" applyFill="1" applyBorder="1" applyAlignment="1">
      <alignment horizontal="center" vertical="top"/>
    </xf>
    <xf numFmtId="0" fontId="10" fillId="10" borderId="20" xfId="0" applyFont="1" applyFill="1" applyBorder="1" applyAlignment="1">
      <alignment horizontal="left" vertical="top" wrapText="1"/>
    </xf>
    <xf numFmtId="0" fontId="10" fillId="11" borderId="5" xfId="0" applyFont="1" applyFill="1" applyBorder="1" applyAlignment="1">
      <alignment horizontal="left" vertical="top"/>
    </xf>
    <xf numFmtId="0" fontId="2" fillId="11" borderId="0" xfId="0" applyFont="1" applyFill="1" applyAlignment="1">
      <alignment vertical="top"/>
    </xf>
    <xf numFmtId="0" fontId="2" fillId="11" borderId="4" xfId="0" applyFont="1" applyFill="1" applyBorder="1" applyAlignment="1">
      <alignment vertical="top"/>
    </xf>
    <xf numFmtId="0" fontId="2" fillId="11" borderId="0" xfId="1" applyFont="1" applyFill="1" applyAlignment="1">
      <alignment horizontal="center" vertical="top"/>
    </xf>
    <xf numFmtId="0" fontId="10" fillId="12" borderId="5" xfId="0" applyFont="1" applyFill="1" applyBorder="1" applyAlignment="1">
      <alignment horizontal="left" vertical="top"/>
    </xf>
    <xf numFmtId="0" fontId="2" fillId="12" borderId="0" xfId="0" applyFont="1" applyFill="1" applyAlignment="1">
      <alignment vertical="top"/>
    </xf>
    <xf numFmtId="0" fontId="2" fillId="12" borderId="4" xfId="0" applyFont="1" applyFill="1" applyBorder="1" applyAlignment="1">
      <alignment vertical="top"/>
    </xf>
    <xf numFmtId="0" fontId="10" fillId="12" borderId="20" xfId="0" applyFont="1" applyFill="1" applyBorder="1" applyAlignment="1">
      <alignment horizontal="left" vertical="top"/>
    </xf>
    <xf numFmtId="0" fontId="2" fillId="12" borderId="1" xfId="0" applyFont="1" applyFill="1" applyBorder="1" applyAlignment="1">
      <alignment vertical="top"/>
    </xf>
    <xf numFmtId="0" fontId="2" fillId="12" borderId="12" xfId="0" applyFont="1" applyFill="1" applyBorder="1" applyAlignment="1">
      <alignment vertical="top"/>
    </xf>
    <xf numFmtId="0" fontId="10" fillId="0" borderId="0" xfId="0" applyFont="1" applyAlignment="1">
      <alignment vertical="center"/>
    </xf>
    <xf numFmtId="0" fontId="10" fillId="5" borderId="17" xfId="0" applyFont="1" applyFill="1" applyBorder="1" applyAlignment="1">
      <alignment horizontal="left" vertical="center"/>
    </xf>
    <xf numFmtId="0" fontId="18" fillId="5" borderId="18" xfId="0" applyFont="1" applyFill="1" applyBorder="1" applyAlignment="1">
      <alignment horizontal="left" vertical="center"/>
    </xf>
    <xf numFmtId="0" fontId="2" fillId="5" borderId="18" xfId="0" applyFont="1" applyFill="1" applyBorder="1" applyAlignment="1">
      <alignment horizontal="left" vertical="center"/>
    </xf>
    <xf numFmtId="0" fontId="2" fillId="5" borderId="18" xfId="0" applyFont="1" applyFill="1" applyBorder="1" applyAlignment="1">
      <alignment horizontal="center" vertical="center"/>
    </xf>
    <xf numFmtId="0" fontId="10" fillId="5" borderId="5" xfId="0" applyFont="1" applyFill="1" applyBorder="1" applyAlignment="1">
      <alignment horizontal="left" vertical="top"/>
    </xf>
    <xf numFmtId="0" fontId="2" fillId="5" borderId="0" xfId="0" applyFont="1" applyFill="1" applyAlignment="1">
      <alignment vertical="top"/>
    </xf>
    <xf numFmtId="0" fontId="2" fillId="5" borderId="4" xfId="0" applyFont="1" applyFill="1" applyBorder="1" applyAlignment="1">
      <alignment vertical="top"/>
    </xf>
    <xf numFmtId="0" fontId="2" fillId="5" borderId="0" xfId="1" quotePrefix="1" applyFont="1" applyFill="1" applyAlignment="1">
      <alignment horizontal="center" vertical="top"/>
    </xf>
    <xf numFmtId="0" fontId="2" fillId="5" borderId="5" xfId="0" applyFont="1" applyFill="1" applyBorder="1" applyAlignment="1">
      <alignment horizontal="left" vertical="top"/>
    </xf>
    <xf numFmtId="0" fontId="10" fillId="2" borderId="0" xfId="0" applyFont="1" applyFill="1" applyAlignment="1">
      <alignment vertical="top"/>
    </xf>
    <xf numFmtId="0" fontId="10" fillId="2" borderId="0" xfId="1" applyFont="1" applyFill="1" applyAlignment="1">
      <alignment horizontal="center" vertical="top"/>
    </xf>
    <xf numFmtId="0" fontId="10" fillId="13" borderId="5" xfId="0" applyFont="1" applyFill="1" applyBorder="1" applyAlignment="1">
      <alignment horizontal="left" vertical="top"/>
    </xf>
    <xf numFmtId="0" fontId="2" fillId="13" borderId="0" xfId="0" applyFont="1" applyFill="1" applyAlignment="1">
      <alignment vertical="top"/>
    </xf>
    <xf numFmtId="0" fontId="2" fillId="13" borderId="4" xfId="0" applyFont="1" applyFill="1" applyBorder="1" applyAlignment="1">
      <alignment vertical="top"/>
    </xf>
    <xf numFmtId="0" fontId="2" fillId="13" borderId="0" xfId="0" applyFont="1" applyFill="1" applyAlignment="1">
      <alignment horizontal="center" vertical="top"/>
    </xf>
    <xf numFmtId="0" fontId="2" fillId="13" borderId="0" xfId="0" quotePrefix="1" applyFont="1" applyFill="1" applyAlignment="1">
      <alignment horizontal="center" vertical="top"/>
    </xf>
    <xf numFmtId="0" fontId="10" fillId="11" borderId="20" xfId="0" applyFont="1" applyFill="1" applyBorder="1" applyAlignment="1">
      <alignment horizontal="left" vertical="top"/>
    </xf>
    <xf numFmtId="0" fontId="2" fillId="11" borderId="1" xfId="0" applyFont="1" applyFill="1" applyBorder="1" applyAlignment="1">
      <alignment vertical="top"/>
    </xf>
    <xf numFmtId="0" fontId="2" fillId="11" borderId="12" xfId="0" applyFont="1" applyFill="1" applyBorder="1" applyAlignment="1">
      <alignment vertical="top"/>
    </xf>
    <xf numFmtId="0" fontId="2" fillId="11" borderId="1" xfId="0" applyFont="1" applyFill="1" applyBorder="1" applyAlignment="1">
      <alignment horizontal="center" vertical="top"/>
    </xf>
    <xf numFmtId="0" fontId="2" fillId="11" borderId="1" xfId="0" quotePrefix="1" applyFont="1" applyFill="1" applyBorder="1" applyAlignment="1">
      <alignment horizontal="center" vertical="top"/>
    </xf>
    <xf numFmtId="0" fontId="2" fillId="11" borderId="0" xfId="0" applyFont="1" applyFill="1" applyAlignment="1">
      <alignment horizontal="center" vertical="top"/>
    </xf>
    <xf numFmtId="0" fontId="2" fillId="11" borderId="0" xfId="0" quotePrefix="1" applyFont="1" applyFill="1" applyAlignment="1">
      <alignment horizontal="center" vertical="top"/>
    </xf>
    <xf numFmtId="0" fontId="2" fillId="0" borderId="0" xfId="0" applyFont="1" applyAlignment="1">
      <alignment horizontal="left" vertical="top"/>
    </xf>
    <xf numFmtId="0" fontId="19" fillId="0" borderId="0" xfId="0" applyFont="1"/>
    <xf numFmtId="0" fontId="2" fillId="0" borderId="0" xfId="0" applyFont="1" applyAlignment="1">
      <alignment horizontal="center" vertical="top"/>
    </xf>
    <xf numFmtId="0" fontId="2" fillId="2" borderId="4" xfId="0" applyFont="1" applyFill="1" applyBorder="1" applyAlignment="1">
      <alignment vertical="top" wrapText="1"/>
    </xf>
    <xf numFmtId="0" fontId="21" fillId="2" borderId="0" xfId="0" applyFont="1" applyFill="1" applyAlignment="1">
      <alignment vertical="top"/>
    </xf>
    <xf numFmtId="0" fontId="20" fillId="2" borderId="0" xfId="0" applyFont="1" applyFill="1" applyAlignment="1">
      <alignment vertical="top"/>
    </xf>
    <xf numFmtId="0" fontId="20" fillId="2" borderId="5" xfId="0" applyFont="1" applyFill="1" applyBorder="1" applyAlignment="1">
      <alignment horizontal="left" vertical="top"/>
    </xf>
    <xf numFmtId="0" fontId="20" fillId="2" borderId="0" xfId="1" applyFont="1" applyFill="1" applyAlignment="1">
      <alignment horizontal="center" vertical="top"/>
    </xf>
    <xf numFmtId="0" fontId="22" fillId="6" borderId="5" xfId="0" applyFont="1" applyFill="1" applyBorder="1" applyAlignment="1">
      <alignment horizontal="left" vertical="top"/>
    </xf>
    <xf numFmtId="0" fontId="20" fillId="6" borderId="0" xfId="1" quotePrefix="1" applyFont="1" applyFill="1" applyAlignment="1">
      <alignment horizontal="center" vertical="top"/>
    </xf>
    <xf numFmtId="0" fontId="2" fillId="14" borderId="2" xfId="1" applyFont="1" applyFill="1" applyBorder="1" applyAlignment="1">
      <alignment horizontal="center" vertical="top"/>
    </xf>
    <xf numFmtId="0" fontId="2" fillId="14" borderId="34" xfId="1" applyFont="1" applyFill="1" applyBorder="1" applyAlignment="1">
      <alignment horizontal="center" vertical="top"/>
    </xf>
    <xf numFmtId="0" fontId="2" fillId="14" borderId="9" xfId="1" applyFont="1" applyFill="1" applyBorder="1" applyAlignment="1">
      <alignment horizontal="center" vertical="top"/>
    </xf>
    <xf numFmtId="0" fontId="2" fillId="14" borderId="4" xfId="1" applyFont="1" applyFill="1" applyBorder="1" applyAlignment="1">
      <alignment horizontal="center" vertical="top"/>
    </xf>
    <xf numFmtId="0" fontId="22" fillId="2" borderId="5" xfId="0" applyFont="1" applyFill="1" applyBorder="1" applyAlignment="1">
      <alignment horizontal="left" vertical="top"/>
    </xf>
    <xf numFmtId="0" fontId="23" fillId="2" borderId="0" xfId="0" applyFont="1" applyFill="1" applyAlignment="1">
      <alignment vertical="top"/>
    </xf>
    <xf numFmtId="0" fontId="20" fillId="2" borderId="0" xfId="0" applyFont="1" applyFill="1" applyAlignment="1">
      <alignment horizontal="center" vertical="top"/>
    </xf>
    <xf numFmtId="0" fontId="20" fillId="2" borderId="4" xfId="0" quotePrefix="1"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0" xfId="0" quotePrefix="1" applyFont="1" applyFill="1" applyAlignment="1">
      <alignment horizontal="center" vertical="top"/>
    </xf>
    <xf numFmtId="0" fontId="2" fillId="11" borderId="9" xfId="0" applyFont="1" applyFill="1" applyBorder="1" applyAlignment="1">
      <alignment horizontal="center" vertical="top"/>
    </xf>
    <xf numFmtId="0" fontId="2" fillId="11" borderId="4" xfId="0" quotePrefix="1" applyFont="1" applyFill="1" applyBorder="1" applyAlignment="1">
      <alignment horizontal="center" vertical="top"/>
    </xf>
    <xf numFmtId="0" fontId="10" fillId="2" borderId="20" xfId="0" applyFont="1" applyFill="1" applyBorder="1" applyAlignment="1">
      <alignment horizontal="left" vertical="top"/>
    </xf>
    <xf numFmtId="0" fontId="2" fillId="2" borderId="1" xfId="0" applyFont="1" applyFill="1" applyBorder="1" applyAlignment="1">
      <alignment horizontal="center" vertical="top"/>
    </xf>
    <xf numFmtId="0" fontId="19" fillId="0" borderId="0" xfId="0" applyFont="1" applyAlignment="1" applyProtection="1">
      <alignment horizontal="center"/>
      <protection locked="0"/>
    </xf>
    <xf numFmtId="0" fontId="14" fillId="15" borderId="0" xfId="0" applyFont="1" applyFill="1" applyAlignment="1">
      <alignment vertical="top"/>
    </xf>
    <xf numFmtId="0" fontId="2" fillId="15" borderId="0" xfId="0" applyFont="1" applyFill="1" applyAlignment="1">
      <alignment vertical="top"/>
    </xf>
    <xf numFmtId="0" fontId="2" fillId="15" borderId="4" xfId="0" applyFont="1" applyFill="1" applyBorder="1" applyAlignment="1">
      <alignment vertical="top"/>
    </xf>
    <xf numFmtId="0" fontId="14" fillId="15" borderId="0" xfId="1" applyFont="1" applyFill="1" applyAlignment="1">
      <alignment horizontal="left" vertical="top"/>
    </xf>
    <xf numFmtId="0" fontId="2" fillId="15" borderId="5" xfId="0" applyFont="1" applyFill="1" applyBorder="1" applyAlignment="1">
      <alignment horizontal="left" vertical="top"/>
    </xf>
    <xf numFmtId="0" fontId="14" fillId="15" borderId="21" xfId="1" applyFont="1" applyFill="1" applyBorder="1" applyAlignment="1">
      <alignment horizontal="left" vertical="top"/>
    </xf>
    <xf numFmtId="0" fontId="2" fillId="15" borderId="1" xfId="0" applyFont="1" applyFill="1" applyBorder="1" applyAlignment="1">
      <alignment vertical="top"/>
    </xf>
    <xf numFmtId="0" fontId="2" fillId="15" borderId="12" xfId="0" applyFont="1" applyFill="1" applyBorder="1" applyAlignment="1">
      <alignment vertical="top"/>
    </xf>
    <xf numFmtId="0" fontId="14" fillId="15" borderId="9" xfId="1" applyFont="1" applyFill="1" applyBorder="1" applyAlignment="1">
      <alignment horizontal="left" vertical="top"/>
    </xf>
    <xf numFmtId="0" fontId="2" fillId="15" borderId="0" xfId="0" applyFont="1" applyFill="1" applyAlignment="1">
      <alignment horizontal="right" vertical="top"/>
    </xf>
    <xf numFmtId="0" fontId="21" fillId="15" borderId="0" xfId="0" applyFont="1" applyFill="1" applyAlignment="1">
      <alignment vertical="top"/>
    </xf>
    <xf numFmtId="0" fontId="2" fillId="8" borderId="9" xfId="1" quotePrefix="1" applyFont="1" applyFill="1" applyBorder="1" applyAlignment="1">
      <alignment horizontal="center" vertical="top"/>
    </xf>
    <xf numFmtId="0" fontId="2" fillId="8" borderId="4" xfId="1" quotePrefix="1" applyFont="1" applyFill="1" applyBorder="1" applyAlignment="1">
      <alignment horizontal="center" vertical="top"/>
    </xf>
    <xf numFmtId="0" fontId="20" fillId="8" borderId="9" xfId="1" applyFont="1" applyFill="1" applyBorder="1" applyAlignment="1">
      <alignment horizontal="center" vertical="top"/>
    </xf>
    <xf numFmtId="0" fontId="2" fillId="16" borderId="9" xfId="1" applyFont="1" applyFill="1" applyBorder="1" applyAlignment="1">
      <alignment horizontal="center" vertical="top"/>
    </xf>
    <xf numFmtId="0" fontId="2" fillId="16" borderId="4" xfId="1" applyFont="1" applyFill="1" applyBorder="1" applyAlignment="1">
      <alignment horizontal="center" vertical="top"/>
    </xf>
    <xf numFmtId="0" fontId="20" fillId="15" borderId="5" xfId="0" applyFont="1" applyFill="1" applyBorder="1" applyAlignment="1">
      <alignment horizontal="right" vertical="top"/>
    </xf>
    <xf numFmtId="0" fontId="2" fillId="2" borderId="5" xfId="0" applyFont="1" applyFill="1" applyBorder="1" applyAlignment="1">
      <alignment horizontal="right" vertical="top"/>
    </xf>
    <xf numFmtId="0" fontId="2" fillId="2" borderId="5" xfId="0" quotePrefix="1" applyFont="1" applyFill="1" applyBorder="1" applyAlignment="1">
      <alignment horizontal="right" vertical="top"/>
    </xf>
    <xf numFmtId="0" fontId="14" fillId="15" borderId="9" xfId="0" applyFont="1" applyFill="1" applyBorder="1" applyAlignment="1">
      <alignment vertical="top"/>
    </xf>
    <xf numFmtId="0" fontId="9" fillId="15" borderId="5" xfId="0" applyFont="1" applyFill="1" applyBorder="1" applyAlignment="1">
      <alignment horizontal="right" vertical="top"/>
    </xf>
    <xf numFmtId="0" fontId="17" fillId="15" borderId="5" xfId="0" applyFont="1" applyFill="1" applyBorder="1" applyAlignment="1">
      <alignment horizontal="right" vertical="top"/>
    </xf>
    <xf numFmtId="0" fontId="11" fillId="0" borderId="38" xfId="0" applyFont="1" applyBorder="1" applyAlignment="1">
      <alignment horizontal="center" vertical="center"/>
    </xf>
    <xf numFmtId="0" fontId="11" fillId="0" borderId="0" xfId="0" applyFont="1" applyAlignment="1">
      <alignment horizontal="center" vertical="center"/>
    </xf>
    <xf numFmtId="0" fontId="14" fillId="2" borderId="0" xfId="1" applyFont="1" applyFill="1" applyAlignment="1">
      <alignment horizontal="left" vertical="top"/>
    </xf>
    <xf numFmtId="0" fontId="20" fillId="0" borderId="0" xfId="0" applyFont="1" applyAlignment="1">
      <alignment vertical="top"/>
    </xf>
    <xf numFmtId="0" fontId="24" fillId="2" borderId="0" xfId="0" applyFont="1" applyFill="1" applyAlignment="1">
      <alignment vertical="top"/>
    </xf>
    <xf numFmtId="0" fontId="25" fillId="2" borderId="0" xfId="0" applyFont="1" applyFill="1" applyAlignment="1">
      <alignment vertical="top"/>
    </xf>
    <xf numFmtId="0" fontId="11" fillId="0" borderId="39" xfId="0"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top"/>
    </xf>
    <xf numFmtId="0" fontId="28" fillId="0" borderId="0" xfId="0" applyFont="1" applyAlignment="1">
      <alignment horizontal="center" vertical="top"/>
    </xf>
    <xf numFmtId="0" fontId="29" fillId="0" borderId="0" xfId="0" applyFont="1" applyAlignment="1">
      <alignment horizontal="center" vertical="top"/>
    </xf>
    <xf numFmtId="0" fontId="29" fillId="0" borderId="0" xfId="0" applyFont="1" applyAlignment="1">
      <alignment horizontal="center" vertical="center"/>
    </xf>
    <xf numFmtId="0" fontId="20" fillId="2" borderId="9" xfId="1" quotePrefix="1" applyFont="1" applyFill="1" applyBorder="1" applyAlignment="1">
      <alignment horizontal="center" vertical="top"/>
    </xf>
    <xf numFmtId="0" fontId="20" fillId="2" borderId="4" xfId="1" quotePrefix="1" applyFont="1" applyFill="1" applyBorder="1" applyAlignment="1">
      <alignment horizontal="center" vertical="top"/>
    </xf>
    <xf numFmtId="0" fontId="25" fillId="2" borderId="5" xfId="0" applyFont="1" applyFill="1" applyBorder="1" applyAlignment="1">
      <alignment horizontal="right" vertical="center"/>
    </xf>
    <xf numFmtId="0" fontId="26" fillId="2" borderId="0" xfId="0" applyFont="1" applyFill="1" applyAlignment="1">
      <alignment vertical="top"/>
    </xf>
    <xf numFmtId="0" fontId="11" fillId="19" borderId="40" xfId="0" applyFont="1" applyFill="1" applyBorder="1" applyAlignment="1">
      <alignment horizontal="center" vertical="center" wrapText="1"/>
    </xf>
    <xf numFmtId="0" fontId="11" fillId="19" borderId="41" xfId="0" applyFont="1" applyFill="1" applyBorder="1" applyAlignment="1">
      <alignment horizontal="center" vertical="center" wrapText="1"/>
    </xf>
    <xf numFmtId="0" fontId="11" fillId="19" borderId="42" xfId="0" applyFont="1" applyFill="1" applyBorder="1" applyAlignment="1">
      <alignment horizontal="center" vertical="center" wrapText="1"/>
    </xf>
    <xf numFmtId="0" fontId="11" fillId="19" borderId="43" xfId="0" applyFont="1" applyFill="1" applyBorder="1" applyAlignment="1">
      <alignment horizontal="center" vertical="center" wrapText="1"/>
    </xf>
    <xf numFmtId="0" fontId="11" fillId="20" borderId="6" xfId="0" applyFont="1" applyFill="1" applyBorder="1" applyAlignment="1">
      <alignment horizontal="center" vertical="center" wrapText="1"/>
    </xf>
    <xf numFmtId="0" fontId="11" fillId="21" borderId="9" xfId="0" applyFont="1" applyFill="1" applyBorder="1" applyAlignment="1">
      <alignment horizontal="center" vertical="center" wrapText="1"/>
    </xf>
    <xf numFmtId="0" fontId="11" fillId="21" borderId="0" xfId="0" applyFont="1" applyFill="1" applyAlignment="1">
      <alignment horizontal="center" vertical="center" wrapText="1"/>
    </xf>
    <xf numFmtId="0" fontId="10" fillId="21" borderId="46" xfId="0" applyFont="1" applyFill="1" applyBorder="1" applyAlignment="1">
      <alignment horizontal="center" vertical="center" wrapText="1"/>
    </xf>
    <xf numFmtId="0" fontId="10" fillId="21" borderId="44" xfId="0" applyFont="1" applyFill="1" applyBorder="1" applyAlignment="1">
      <alignment horizontal="center" vertical="center"/>
    </xf>
    <xf numFmtId="0" fontId="10" fillId="21" borderId="44" xfId="0" applyFont="1" applyFill="1" applyBorder="1" applyAlignment="1" applyProtection="1">
      <alignment horizontal="center" vertical="center"/>
      <protection locked="0"/>
    </xf>
    <xf numFmtId="0" fontId="11" fillId="21" borderId="36" xfId="0" applyFont="1" applyFill="1" applyBorder="1" applyAlignment="1">
      <alignment horizontal="center" vertical="center" wrapText="1"/>
    </xf>
    <xf numFmtId="0" fontId="11" fillId="21" borderId="44" xfId="0" applyFont="1" applyFill="1" applyBorder="1" applyAlignment="1">
      <alignment horizontal="center" vertical="center" wrapText="1"/>
    </xf>
    <xf numFmtId="0" fontId="11" fillId="20" borderId="9" xfId="0" applyFont="1" applyFill="1" applyBorder="1" applyAlignment="1">
      <alignment horizontal="center" vertical="center" wrapText="1"/>
    </xf>
    <xf numFmtId="0" fontId="11" fillId="20" borderId="0" xfId="0" applyFont="1" applyFill="1" applyAlignment="1">
      <alignment horizontal="center" vertical="center" wrapText="1"/>
    </xf>
    <xf numFmtId="0" fontId="38" fillId="2" borderId="0" xfId="0" applyFont="1" applyFill="1" applyAlignment="1">
      <alignment vertical="top"/>
    </xf>
    <xf numFmtId="0" fontId="39" fillId="2" borderId="0" xfId="0" applyFont="1" applyFill="1" applyAlignment="1">
      <alignment vertical="top"/>
    </xf>
    <xf numFmtId="0" fontId="2" fillId="21" borderId="0" xfId="0" applyFont="1" applyFill="1" applyAlignment="1">
      <alignment vertical="top"/>
    </xf>
    <xf numFmtId="0" fontId="10" fillId="21" borderId="5" xfId="0" applyFont="1" applyFill="1" applyBorder="1" applyAlignment="1">
      <alignment horizontal="left" vertical="top"/>
    </xf>
    <xf numFmtId="0" fontId="2" fillId="21" borderId="0" xfId="1" applyFont="1" applyFill="1" applyAlignment="1">
      <alignment horizontal="center" vertical="top"/>
    </xf>
    <xf numFmtId="0" fontId="2" fillId="22" borderId="9" xfId="1" applyFont="1" applyFill="1" applyBorder="1" applyAlignment="1">
      <alignment horizontal="center" vertical="top"/>
    </xf>
    <xf numFmtId="0" fontId="2" fillId="22" borderId="4" xfId="1" applyFont="1" applyFill="1" applyBorder="1" applyAlignment="1">
      <alignment horizontal="center" vertical="top"/>
    </xf>
    <xf numFmtId="0" fontId="24" fillId="21" borderId="0" xfId="0" applyFont="1" applyFill="1" applyAlignment="1">
      <alignment vertical="top"/>
    </xf>
    <xf numFmtId="0" fontId="38" fillId="15" borderId="5" xfId="0" applyFont="1" applyFill="1" applyBorder="1" applyAlignment="1">
      <alignment horizontal="right" vertical="top"/>
    </xf>
    <xf numFmtId="0" fontId="10" fillId="2" borderId="0" xfId="0" applyFont="1" applyFill="1" applyAlignment="1">
      <alignment horizontal="left" vertical="top"/>
    </xf>
    <xf numFmtId="0" fontId="38" fillId="6" borderId="0" xfId="1" applyFont="1" applyFill="1" applyAlignment="1">
      <alignment horizontal="center" vertical="top"/>
    </xf>
    <xf numFmtId="0" fontId="38" fillId="2" borderId="0" xfId="1" applyFont="1" applyFill="1" applyAlignment="1">
      <alignment horizontal="center" vertical="top"/>
    </xf>
    <xf numFmtId="0" fontId="38" fillId="2" borderId="5" xfId="0" applyFont="1" applyFill="1" applyBorder="1" applyAlignment="1">
      <alignment horizontal="left" vertical="top"/>
    </xf>
    <xf numFmtId="0" fontId="2" fillId="21" borderId="0" xfId="0" applyFont="1" applyFill="1" applyAlignment="1">
      <alignment horizontal="left" vertical="top"/>
    </xf>
    <xf numFmtId="0" fontId="10" fillId="20" borderId="39" xfId="0" applyFont="1" applyFill="1" applyBorder="1" applyAlignment="1">
      <alignment horizontal="left" vertical="center" wrapText="1"/>
    </xf>
    <xf numFmtId="0" fontId="2" fillId="20" borderId="45" xfId="0" applyFont="1" applyFill="1" applyBorder="1" applyAlignment="1">
      <alignment horizontal="left" vertical="center"/>
    </xf>
    <xf numFmtId="0" fontId="10" fillId="20" borderId="45" xfId="0" applyFont="1" applyFill="1" applyBorder="1" applyAlignment="1">
      <alignment horizontal="center" vertical="center"/>
    </xf>
    <xf numFmtId="0" fontId="10" fillId="20" borderId="45" xfId="0" applyFont="1" applyFill="1" applyBorder="1" applyAlignment="1" applyProtection="1">
      <alignment horizontal="center" vertical="center"/>
      <protection locked="0"/>
    </xf>
    <xf numFmtId="0" fontId="10" fillId="21" borderId="5" xfId="0" applyFont="1" applyFill="1" applyBorder="1" applyAlignment="1">
      <alignment horizontal="center" vertical="center" wrapText="1"/>
    </xf>
    <xf numFmtId="0" fontId="10" fillId="21" borderId="0" xfId="0" applyFont="1" applyFill="1" applyAlignment="1">
      <alignment horizontal="center" vertical="center"/>
    </xf>
    <xf numFmtId="0" fontId="2" fillId="21" borderId="0" xfId="0" applyFont="1" applyFill="1" applyAlignment="1">
      <alignment horizontal="left" vertical="center"/>
    </xf>
    <xf numFmtId="0" fontId="2" fillId="21" borderId="0" xfId="0" applyFont="1" applyFill="1" applyAlignment="1" applyProtection="1">
      <alignment horizontal="left" vertical="center"/>
      <protection locked="0"/>
    </xf>
    <xf numFmtId="0" fontId="10" fillId="20" borderId="5" xfId="0" applyFont="1" applyFill="1" applyBorder="1" applyAlignment="1">
      <alignment horizontal="left" vertical="center" wrapText="1"/>
    </xf>
    <xf numFmtId="0" fontId="2" fillId="20" borderId="0" xfId="0" applyFont="1" applyFill="1" applyAlignment="1">
      <alignment horizontal="left" vertical="center"/>
    </xf>
    <xf numFmtId="0" fontId="10" fillId="20" borderId="0" xfId="0" applyFont="1" applyFill="1" applyAlignment="1">
      <alignment horizontal="center" vertical="center"/>
    </xf>
    <xf numFmtId="0" fontId="10" fillId="20" borderId="0" xfId="0" applyFont="1" applyFill="1" applyAlignment="1" applyProtection="1">
      <alignment horizontal="center" vertical="center"/>
      <protection locked="0"/>
    </xf>
    <xf numFmtId="0" fontId="38" fillId="2" borderId="5" xfId="0" applyFont="1" applyFill="1" applyBorder="1" applyAlignment="1">
      <alignment vertical="top"/>
    </xf>
    <xf numFmtId="0" fontId="38" fillId="2" borderId="5" xfId="0" applyFont="1" applyFill="1" applyBorder="1" applyAlignment="1">
      <alignment horizontal="right" vertical="top"/>
    </xf>
    <xf numFmtId="0" fontId="38" fillId="2" borderId="3" xfId="0" applyFont="1" applyFill="1" applyBorder="1" applyAlignment="1">
      <alignment vertical="top"/>
    </xf>
    <xf numFmtId="0" fontId="38" fillId="2" borderId="5" xfId="0" quotePrefix="1" applyFont="1" applyFill="1" applyBorder="1" applyAlignment="1">
      <alignment horizontal="right" vertical="top"/>
    </xf>
    <xf numFmtId="0" fontId="38" fillId="2" borderId="5" xfId="0" quotePrefix="1" applyFont="1" applyFill="1" applyBorder="1" applyAlignment="1">
      <alignment horizontal="left" vertical="top"/>
    </xf>
    <xf numFmtId="0" fontId="38" fillId="2" borderId="5" xfId="0" applyFont="1" applyFill="1" applyBorder="1" applyAlignment="1">
      <alignment horizontal="right" vertical="center"/>
    </xf>
    <xf numFmtId="0" fontId="2" fillId="5" borderId="4" xfId="1" quotePrefix="1" applyFont="1" applyFill="1" applyBorder="1" applyAlignment="1">
      <alignment horizontal="center" vertical="top"/>
    </xf>
    <xf numFmtId="0" fontId="2" fillId="5" borderId="9" xfId="1" quotePrefix="1" applyFont="1" applyFill="1" applyBorder="1" applyAlignment="1">
      <alignment horizontal="center" vertical="top"/>
    </xf>
    <xf numFmtId="0" fontId="2" fillId="13" borderId="0" xfId="1" applyFont="1" applyFill="1" applyAlignment="1">
      <alignment horizontal="center" vertical="top"/>
    </xf>
    <xf numFmtId="0" fontId="2" fillId="13" borderId="4" xfId="1" quotePrefix="1" applyFont="1" applyFill="1" applyBorder="1" applyAlignment="1">
      <alignment horizontal="center" vertical="top"/>
    </xf>
    <xf numFmtId="0" fontId="2" fillId="13" borderId="4" xfId="1" applyFont="1" applyFill="1" applyBorder="1" applyAlignment="1">
      <alignment horizontal="center" vertical="top"/>
    </xf>
    <xf numFmtId="0" fontId="2" fillId="13" borderId="0" xfId="1" quotePrefix="1" applyFont="1" applyFill="1" applyAlignment="1">
      <alignment horizontal="center" vertical="top"/>
    </xf>
    <xf numFmtId="0" fontId="2" fillId="15" borderId="0" xfId="1" applyFont="1" applyFill="1" applyAlignment="1">
      <alignment horizontal="center" vertical="top"/>
    </xf>
    <xf numFmtId="0" fontId="2" fillId="15" borderId="0" xfId="1" quotePrefix="1" applyFont="1" applyFill="1" applyAlignment="1">
      <alignment horizontal="center" vertical="top"/>
    </xf>
    <xf numFmtId="0" fontId="2" fillId="13" borderId="9" xfId="1" quotePrefix="1" applyFont="1" applyFill="1" applyBorder="1" applyAlignment="1">
      <alignment horizontal="center" vertical="top"/>
    </xf>
    <xf numFmtId="0" fontId="31" fillId="2" borderId="4" xfId="0" applyFont="1" applyFill="1" applyBorder="1" applyAlignment="1">
      <alignment vertical="top"/>
    </xf>
    <xf numFmtId="0" fontId="2" fillId="2" borderId="4" xfId="0" quotePrefix="1" applyFont="1" applyFill="1" applyBorder="1" applyAlignment="1">
      <alignment horizontal="center" vertical="top"/>
    </xf>
    <xf numFmtId="0" fontId="2" fillId="6" borderId="4" xfId="0" quotePrefix="1" applyFont="1" applyFill="1" applyBorder="1" applyAlignment="1">
      <alignment horizontal="center" vertical="top"/>
    </xf>
    <xf numFmtId="0" fontId="2" fillId="23" borderId="0" xfId="0" applyFont="1" applyFill="1" applyAlignment="1">
      <alignment vertical="top"/>
    </xf>
    <xf numFmtId="0" fontId="2" fillId="15" borderId="9" xfId="0" applyFont="1" applyFill="1" applyBorder="1" applyAlignment="1">
      <alignment vertical="top"/>
    </xf>
    <xf numFmtId="0" fontId="2" fillId="2" borderId="71" xfId="0" applyFont="1" applyFill="1" applyBorder="1" applyAlignment="1">
      <alignment vertical="top"/>
    </xf>
    <xf numFmtId="0" fontId="2" fillId="24" borderId="71" xfId="0" applyFont="1" applyFill="1" applyBorder="1" applyAlignment="1">
      <alignment horizontal="left" vertical="top" indent="1"/>
    </xf>
    <xf numFmtId="0" fontId="2" fillId="2" borderId="71" xfId="0" applyFont="1" applyFill="1" applyBorder="1" applyAlignment="1">
      <alignment horizontal="left" vertical="top" indent="1"/>
    </xf>
    <xf numFmtId="0" fontId="2" fillId="24" borderId="71" xfId="0" applyFont="1" applyFill="1" applyBorder="1" applyAlignment="1">
      <alignment vertical="top"/>
    </xf>
    <xf numFmtId="0" fontId="2" fillId="23" borderId="73" xfId="0" applyFont="1" applyFill="1" applyBorder="1" applyAlignment="1">
      <alignment vertical="top"/>
    </xf>
    <xf numFmtId="0" fontId="2" fillId="2" borderId="73" xfId="0" applyFont="1" applyFill="1" applyBorder="1" applyAlignment="1">
      <alignment horizontal="left" vertical="top"/>
    </xf>
    <xf numFmtId="0" fontId="10" fillId="2" borderId="73" xfId="0" applyFont="1" applyFill="1" applyBorder="1" applyAlignment="1">
      <alignment horizontal="left" vertical="top"/>
    </xf>
    <xf numFmtId="0" fontId="10" fillId="2" borderId="73" xfId="0" applyFont="1" applyFill="1" applyBorder="1" applyAlignment="1">
      <alignment vertical="top"/>
    </xf>
    <xf numFmtId="0" fontId="25" fillId="2" borderId="73" xfId="0" applyFont="1" applyFill="1" applyBorder="1" applyAlignment="1">
      <alignment vertical="top"/>
    </xf>
    <xf numFmtId="0" fontId="2" fillId="2" borderId="73" xfId="0" applyFont="1" applyFill="1" applyBorder="1" applyAlignment="1">
      <alignment vertical="top"/>
    </xf>
    <xf numFmtId="0" fontId="24" fillId="2" borderId="73" xfId="0" applyFont="1" applyFill="1" applyBorder="1" applyAlignment="1">
      <alignment vertical="top"/>
    </xf>
    <xf numFmtId="0" fontId="2" fillId="15" borderId="5" xfId="0" applyFont="1" applyFill="1" applyBorder="1" applyAlignment="1">
      <alignment horizontal="right" vertical="top"/>
    </xf>
    <xf numFmtId="0" fontId="2" fillId="15" borderId="20" xfId="0" applyFont="1" applyFill="1" applyBorder="1" applyAlignment="1">
      <alignment horizontal="right" vertical="top"/>
    </xf>
    <xf numFmtId="0" fontId="38" fillId="2" borderId="4" xfId="0" applyFont="1" applyFill="1" applyBorder="1" applyAlignment="1">
      <alignment vertical="top"/>
    </xf>
    <xf numFmtId="0" fontId="2" fillId="13" borderId="5" xfId="0" applyFont="1" applyFill="1" applyBorder="1" applyAlignment="1">
      <alignment horizontal="left" vertical="top"/>
    </xf>
    <xf numFmtId="0" fontId="40" fillId="2" borderId="9" xfId="0" applyFont="1" applyFill="1" applyBorder="1" applyAlignment="1">
      <alignment vertical="top"/>
    </xf>
    <xf numFmtId="0" fontId="40" fillId="2" borderId="0" xfId="0" applyFont="1" applyFill="1" applyAlignment="1">
      <alignment vertical="top"/>
    </xf>
    <xf numFmtId="0" fontId="41" fillId="2" borderId="9" xfId="0" applyFont="1" applyFill="1" applyBorder="1" applyAlignment="1">
      <alignment vertical="top"/>
    </xf>
    <xf numFmtId="0" fontId="38" fillId="15" borderId="0" xfId="0" applyFont="1" applyFill="1" applyAlignment="1">
      <alignment vertical="top"/>
    </xf>
    <xf numFmtId="0" fontId="38" fillId="15" borderId="4" xfId="0" applyFont="1" applyFill="1" applyBorder="1" applyAlignment="1">
      <alignment vertical="top"/>
    </xf>
    <xf numFmtId="0" fontId="2" fillId="6" borderId="5" xfId="0" applyFont="1" applyFill="1" applyBorder="1" applyAlignment="1">
      <alignment horizontal="right" vertical="top"/>
    </xf>
    <xf numFmtId="0" fontId="42" fillId="25" borderId="17" xfId="0" applyFont="1" applyFill="1" applyBorder="1" applyAlignment="1">
      <alignment horizontal="left" vertical="center"/>
    </xf>
    <xf numFmtId="0" fontId="43" fillId="25" borderId="18" xfId="0" applyFont="1" applyFill="1" applyBorder="1" applyAlignment="1">
      <alignment horizontal="left" vertical="center"/>
    </xf>
    <xf numFmtId="0" fontId="38" fillId="25" borderId="18" xfId="0" applyFont="1" applyFill="1" applyBorder="1" applyAlignment="1">
      <alignment horizontal="left" vertical="center"/>
    </xf>
    <xf numFmtId="0" fontId="38" fillId="25" borderId="18" xfId="0" applyFont="1" applyFill="1" applyBorder="1" applyAlignment="1">
      <alignment horizontal="center" vertical="center"/>
    </xf>
    <xf numFmtId="0" fontId="38" fillId="25" borderId="35" xfId="0" applyFont="1" applyFill="1" applyBorder="1" applyAlignment="1">
      <alignment horizontal="center" vertical="center"/>
    </xf>
    <xf numFmtId="0" fontId="38" fillId="25" borderId="19" xfId="0" applyFont="1" applyFill="1" applyBorder="1" applyAlignment="1">
      <alignment horizontal="center" vertical="center"/>
    </xf>
    <xf numFmtId="0" fontId="38" fillId="2" borderId="0" xfId="1" quotePrefix="1" applyFont="1" applyFill="1" applyAlignment="1">
      <alignment horizontal="center" vertical="top"/>
    </xf>
    <xf numFmtId="0" fontId="38" fillId="7" borderId="9" xfId="1" quotePrefix="1" applyFont="1" applyFill="1" applyBorder="1" applyAlignment="1">
      <alignment horizontal="center" vertical="top"/>
    </xf>
    <xf numFmtId="0" fontId="38" fillId="7" borderId="4" xfId="1" quotePrefix="1" applyFont="1" applyFill="1" applyBorder="1" applyAlignment="1">
      <alignment horizontal="center" vertical="top"/>
    </xf>
    <xf numFmtId="0" fontId="2" fillId="0" borderId="0" xfId="0" applyFont="1" applyAlignment="1">
      <alignment horizontal="left" vertical="top" wrapText="1"/>
    </xf>
    <xf numFmtId="0" fontId="42" fillId="20" borderId="5" xfId="0" applyFont="1" applyFill="1" applyBorder="1" applyAlignment="1">
      <alignment horizontal="left" vertical="top"/>
    </xf>
    <xf numFmtId="0" fontId="38" fillId="20" borderId="0" xfId="1" applyFont="1" applyFill="1" applyAlignment="1">
      <alignment horizontal="center" vertical="top"/>
    </xf>
    <xf numFmtId="0" fontId="38" fillId="20" borderId="0" xfId="1" quotePrefix="1" applyFont="1" applyFill="1" applyAlignment="1">
      <alignment horizontal="center" vertical="top"/>
    </xf>
    <xf numFmtId="0" fontId="42" fillId="2" borderId="5" xfId="0" applyFont="1" applyFill="1" applyBorder="1" applyAlignment="1">
      <alignment horizontal="left" vertical="top"/>
    </xf>
    <xf numFmtId="0" fontId="38" fillId="2" borderId="0" xfId="0" applyFont="1" applyFill="1" applyAlignment="1">
      <alignment horizontal="center" vertical="top"/>
    </xf>
    <xf numFmtId="0" fontId="38" fillId="2" borderId="0" xfId="0" quotePrefix="1" applyFont="1" applyFill="1" applyAlignment="1">
      <alignment horizontal="center" vertical="top"/>
    </xf>
    <xf numFmtId="0" fontId="38" fillId="11" borderId="0" xfId="0" applyFont="1" applyFill="1" applyAlignment="1">
      <alignment horizontal="center" vertical="top"/>
    </xf>
    <xf numFmtId="0" fontId="38" fillId="11" borderId="0" xfId="0" quotePrefix="1" applyFont="1" applyFill="1" applyAlignment="1">
      <alignment horizontal="center" vertical="top"/>
    </xf>
    <xf numFmtId="0" fontId="37" fillId="21" borderId="0" xfId="0" applyFont="1" applyFill="1" applyAlignment="1">
      <alignment horizontal="left" vertical="top"/>
    </xf>
    <xf numFmtId="0" fontId="38" fillId="21" borderId="0" xfId="0" applyFont="1" applyFill="1" applyAlignment="1" applyProtection="1">
      <alignment horizontal="left" vertical="center"/>
      <protection locked="0"/>
    </xf>
    <xf numFmtId="0" fontId="38" fillId="20" borderId="0" xfId="0" applyFont="1" applyFill="1" applyAlignment="1">
      <alignment horizontal="left" vertical="center"/>
    </xf>
    <xf numFmtId="0" fontId="38" fillId="21" borderId="0" xfId="0" applyFont="1" applyFill="1" applyAlignment="1">
      <alignment horizontal="left" vertical="center"/>
    </xf>
    <xf numFmtId="0" fontId="42" fillId="20" borderId="5" xfId="0" applyFont="1" applyFill="1" applyBorder="1" applyAlignment="1">
      <alignment horizontal="left" vertical="center" wrapText="1"/>
    </xf>
    <xf numFmtId="0" fontId="38" fillId="20" borderId="0" xfId="0" applyFont="1" applyFill="1" applyAlignment="1">
      <alignment horizontal="center" vertical="center" wrapText="1"/>
    </xf>
    <xf numFmtId="0" fontId="38" fillId="21" borderId="0" xfId="0" applyFont="1" applyFill="1" applyAlignment="1" applyProtection="1">
      <alignment horizontal="left" vertical="center" indent="2"/>
      <protection locked="0"/>
    </xf>
    <xf numFmtId="0" fontId="10" fillId="20" borderId="5" xfId="0" applyFont="1" applyFill="1" applyBorder="1" applyAlignment="1">
      <alignment horizontal="center" vertical="center" wrapText="1"/>
    </xf>
    <xf numFmtId="0" fontId="38" fillId="20" borderId="0" xfId="0" applyFont="1" applyFill="1" applyAlignment="1" applyProtection="1">
      <alignment horizontal="left" vertical="center"/>
      <protection locked="0"/>
    </xf>
    <xf numFmtId="0" fontId="38" fillId="20" borderId="9" xfId="0" applyFont="1" applyFill="1" applyBorder="1" applyAlignment="1">
      <alignment horizontal="center" vertical="center" wrapText="1"/>
    </xf>
    <xf numFmtId="0" fontId="2" fillId="27" borderId="0" xfId="0" applyFont="1" applyFill="1" applyAlignment="1">
      <alignment vertical="top"/>
    </xf>
    <xf numFmtId="0" fontId="38" fillId="27" borderId="0" xfId="0" applyFont="1" applyFill="1" applyAlignment="1">
      <alignment vertical="top"/>
    </xf>
    <xf numFmtId="0" fontId="38" fillId="20" borderId="5" xfId="0" applyFont="1" applyFill="1" applyBorder="1" applyAlignment="1">
      <alignment horizontal="left" vertical="top"/>
    </xf>
    <xf numFmtId="0" fontId="38" fillId="20" borderId="0" xfId="0" applyFont="1" applyFill="1" applyAlignment="1">
      <alignment vertical="top"/>
    </xf>
    <xf numFmtId="0" fontId="2" fillId="27" borderId="3" xfId="0" applyFont="1" applyFill="1" applyBorder="1" applyAlignment="1">
      <alignment vertical="top"/>
    </xf>
    <xf numFmtId="0" fontId="38" fillId="27" borderId="3" xfId="0" applyFont="1" applyFill="1" applyBorder="1" applyAlignment="1">
      <alignment vertical="top"/>
    </xf>
    <xf numFmtId="0" fontId="2" fillId="27" borderId="2" xfId="0" applyFont="1" applyFill="1" applyBorder="1" applyAlignment="1">
      <alignment vertical="top"/>
    </xf>
    <xf numFmtId="0" fontId="2" fillId="27" borderId="9" xfId="0" applyFont="1" applyFill="1" applyBorder="1" applyAlignment="1">
      <alignment vertical="top"/>
    </xf>
    <xf numFmtId="0" fontId="2" fillId="28" borderId="0" xfId="1" applyFont="1" applyFill="1" applyAlignment="1">
      <alignment horizontal="center" vertical="top"/>
    </xf>
    <xf numFmtId="0" fontId="2" fillId="28" borderId="5" xfId="0" applyFont="1" applyFill="1" applyBorder="1" applyAlignment="1">
      <alignment horizontal="left" vertical="top"/>
    </xf>
    <xf numFmtId="0" fontId="2" fillId="28" borderId="22" xfId="0" applyFont="1" applyFill="1" applyBorder="1" applyAlignment="1">
      <alignment horizontal="left" vertical="top"/>
    </xf>
    <xf numFmtId="0" fontId="2" fillId="28" borderId="3" xfId="1" applyFont="1" applyFill="1" applyBorder="1" applyAlignment="1">
      <alignment horizontal="center" vertical="top"/>
    </xf>
    <xf numFmtId="0" fontId="2" fillId="28" borderId="2" xfId="1" applyFont="1" applyFill="1" applyBorder="1" applyAlignment="1">
      <alignment horizontal="center" vertical="top"/>
    </xf>
    <xf numFmtId="0" fontId="14" fillId="29" borderId="9" xfId="1" applyFont="1" applyFill="1" applyBorder="1" applyAlignment="1">
      <alignment horizontal="center" vertical="top"/>
    </xf>
    <xf numFmtId="0" fontId="14" fillId="29" borderId="2" xfId="1" applyFont="1" applyFill="1" applyBorder="1" applyAlignment="1">
      <alignment horizontal="center" vertical="top"/>
    </xf>
    <xf numFmtId="0" fontId="48" fillId="2" borderId="0" xfId="0" applyFont="1" applyFill="1" applyAlignment="1">
      <alignment vertical="top"/>
    </xf>
    <xf numFmtId="0" fontId="48" fillId="2" borderId="4" xfId="0" applyFont="1" applyFill="1" applyBorder="1" applyAlignment="1">
      <alignment vertical="top"/>
    </xf>
    <xf numFmtId="0" fontId="14" fillId="29" borderId="34" xfId="1" applyFont="1" applyFill="1" applyBorder="1" applyAlignment="1">
      <alignment horizontal="center" vertical="top"/>
    </xf>
    <xf numFmtId="0" fontId="2" fillId="2" borderId="4" xfId="1" applyFont="1" applyFill="1" applyBorder="1" applyAlignment="1">
      <alignment vertical="top"/>
    </xf>
    <xf numFmtId="0" fontId="39" fillId="15" borderId="9" xfId="1" applyFont="1" applyFill="1" applyBorder="1" applyAlignment="1">
      <alignment horizontal="left" vertical="top"/>
    </xf>
    <xf numFmtId="0" fontId="38" fillId="15" borderId="0" xfId="0" applyFont="1" applyFill="1" applyAlignment="1">
      <alignment horizontal="right" vertical="top"/>
    </xf>
    <xf numFmtId="0" fontId="38" fillId="21" borderId="0" xfId="0" applyFont="1" applyFill="1" applyAlignment="1">
      <alignment vertical="top"/>
    </xf>
    <xf numFmtId="0" fontId="40" fillId="28" borderId="9" xfId="0" applyFont="1" applyFill="1" applyBorder="1" applyAlignment="1">
      <alignment vertical="top"/>
    </xf>
    <xf numFmtId="0" fontId="2" fillId="28" borderId="0" xfId="0" applyFont="1" applyFill="1" applyAlignment="1">
      <alignment horizontal="left" vertical="top"/>
    </xf>
    <xf numFmtId="0" fontId="39" fillId="15" borderId="0" xfId="0" applyFont="1" applyFill="1" applyAlignment="1">
      <alignment vertical="top"/>
    </xf>
    <xf numFmtId="0" fontId="21" fillId="2" borderId="0" xfId="0" applyFont="1" applyFill="1" applyAlignment="1">
      <alignment horizontal="right" vertical="top"/>
    </xf>
    <xf numFmtId="0" fontId="2" fillId="6" borderId="2" xfId="1" quotePrefix="1" applyFont="1" applyFill="1" applyBorder="1" applyAlignment="1">
      <alignment horizontal="center" vertical="top"/>
    </xf>
    <xf numFmtId="0" fontId="2" fillId="2" borderId="0" xfId="0" quotePrefix="1" applyFont="1" applyFill="1" applyAlignment="1">
      <alignment vertical="top"/>
    </xf>
    <xf numFmtId="0" fontId="49" fillId="2" borderId="0" xfId="0" applyFont="1" applyFill="1" applyAlignment="1">
      <alignment vertical="top"/>
    </xf>
    <xf numFmtId="0" fontId="2" fillId="27" borderId="34" xfId="0" applyFont="1" applyFill="1" applyBorder="1" applyAlignment="1">
      <alignment vertical="top"/>
    </xf>
    <xf numFmtId="0" fontId="2" fillId="6" borderId="9" xfId="0" applyFont="1" applyFill="1" applyBorder="1" applyAlignment="1">
      <alignment vertical="top"/>
    </xf>
    <xf numFmtId="0" fontId="10" fillId="30" borderId="20" xfId="0" applyFont="1" applyFill="1" applyBorder="1" applyAlignment="1">
      <alignment horizontal="left" vertical="top" wrapText="1"/>
    </xf>
    <xf numFmtId="0" fontId="2" fillId="30" borderId="1" xfId="0" applyFont="1" applyFill="1" applyBorder="1" applyAlignment="1">
      <alignment vertical="top"/>
    </xf>
    <xf numFmtId="0" fontId="2" fillId="30" borderId="1" xfId="1" applyFont="1" applyFill="1" applyBorder="1" applyAlignment="1">
      <alignment horizontal="center" vertical="top"/>
    </xf>
    <xf numFmtId="0" fontId="49" fillId="2" borderId="0" xfId="0" applyFont="1" applyFill="1" applyAlignment="1">
      <alignment horizontal="right" vertical="top"/>
    </xf>
    <xf numFmtId="0" fontId="2" fillId="2" borderId="0" xfId="0" applyFont="1" applyFill="1" applyAlignment="1">
      <alignment horizontal="left" vertical="top" indent="1"/>
    </xf>
    <xf numFmtId="0" fontId="9" fillId="2" borderId="4" xfId="0" applyFont="1" applyFill="1" applyBorder="1" applyAlignment="1">
      <alignment vertical="top" wrapText="1"/>
    </xf>
    <xf numFmtId="0" fontId="2" fillId="10" borderId="34" xfId="1" applyFont="1" applyFill="1" applyBorder="1" applyAlignment="1">
      <alignment horizontal="center" vertical="top"/>
    </xf>
    <xf numFmtId="0" fontId="2" fillId="10" borderId="2" xfId="1" applyFont="1" applyFill="1" applyBorder="1" applyAlignment="1">
      <alignment horizontal="center" vertical="top"/>
    </xf>
    <xf numFmtId="0" fontId="2" fillId="6" borderId="0" xfId="1" applyFont="1" applyFill="1" applyAlignment="1">
      <alignment horizontal="center" vertical="top"/>
    </xf>
    <xf numFmtId="0" fontId="2" fillId="6" borderId="34" xfId="1" applyFont="1" applyFill="1" applyBorder="1" applyAlignment="1">
      <alignment horizontal="center" vertical="top"/>
    </xf>
    <xf numFmtId="0" fontId="2" fillId="6" borderId="2" xfId="1" applyFont="1" applyFill="1" applyBorder="1" applyAlignment="1">
      <alignment horizontal="center" vertical="top"/>
    </xf>
    <xf numFmtId="0" fontId="2" fillId="2" borderId="9" xfId="1" applyFont="1" applyFill="1" applyBorder="1" applyAlignment="1">
      <alignment horizontal="center" vertical="top"/>
    </xf>
    <xf numFmtId="0" fontId="2" fillId="2" borderId="10" xfId="1" applyFont="1" applyFill="1" applyBorder="1" applyAlignment="1">
      <alignment horizontal="center" vertical="top"/>
    </xf>
    <xf numFmtId="0" fontId="2" fillId="2" borderId="11" xfId="1" applyFont="1" applyFill="1" applyBorder="1" applyAlignment="1">
      <alignment horizontal="center" vertical="top"/>
    </xf>
    <xf numFmtId="0" fontId="2" fillId="3" borderId="12" xfId="1" applyFont="1" applyFill="1" applyBorder="1" applyAlignment="1">
      <alignment horizontal="center" vertical="top"/>
    </xf>
    <xf numFmtId="0" fontId="2" fillId="28" borderId="9" xfId="1" applyFont="1" applyFill="1" applyBorder="1" applyAlignment="1">
      <alignment horizontal="center" vertical="top"/>
    </xf>
    <xf numFmtId="0" fontId="10" fillId="6" borderId="22" xfId="0" applyFont="1" applyFill="1" applyBorder="1" applyAlignment="1">
      <alignment horizontal="left" vertical="top" wrapText="1"/>
    </xf>
    <xf numFmtId="0" fontId="10" fillId="31" borderId="20" xfId="0" applyFont="1" applyFill="1" applyBorder="1" applyAlignment="1">
      <alignment horizontal="left" vertical="top"/>
    </xf>
    <xf numFmtId="0" fontId="2" fillId="32" borderId="5" xfId="0" applyFont="1" applyFill="1" applyBorder="1" applyAlignment="1">
      <alignment horizontal="right" vertical="top"/>
    </xf>
    <xf numFmtId="0" fontId="2" fillId="32" borderId="0" xfId="0" applyFont="1" applyFill="1" applyAlignment="1">
      <alignment vertical="top"/>
    </xf>
    <xf numFmtId="0" fontId="2" fillId="32" borderId="0" xfId="1" applyFont="1" applyFill="1" applyAlignment="1">
      <alignment horizontal="center" vertical="top"/>
    </xf>
    <xf numFmtId="0" fontId="2" fillId="32" borderId="0" xfId="1" quotePrefix="1" applyFont="1" applyFill="1" applyAlignment="1">
      <alignment horizontal="center" vertical="top"/>
    </xf>
    <xf numFmtId="0" fontId="10" fillId="28" borderId="5" xfId="0" applyFont="1" applyFill="1" applyBorder="1" applyAlignment="1">
      <alignment horizontal="left" vertical="top"/>
    </xf>
    <xf numFmtId="0" fontId="2" fillId="28" borderId="0" xfId="0" applyFont="1" applyFill="1" applyAlignment="1">
      <alignment vertical="top"/>
    </xf>
    <xf numFmtId="0" fontId="2" fillId="28" borderId="0" xfId="1" quotePrefix="1" applyFont="1" applyFill="1" applyAlignment="1">
      <alignment horizontal="center" vertical="top"/>
    </xf>
    <xf numFmtId="0" fontId="2" fillId="28" borderId="9" xfId="1" quotePrefix="1" applyFont="1" applyFill="1" applyBorder="1" applyAlignment="1">
      <alignment horizontal="center" vertical="top"/>
    </xf>
    <xf numFmtId="0" fontId="2" fillId="28" borderId="5" xfId="0" applyFont="1" applyFill="1" applyBorder="1" applyAlignment="1">
      <alignment horizontal="left" vertical="top" wrapText="1"/>
    </xf>
    <xf numFmtId="0" fontId="2" fillId="10" borderId="1" xfId="1" quotePrefix="1" applyFont="1" applyFill="1" applyBorder="1" applyAlignment="1">
      <alignment horizontal="center" vertical="top"/>
    </xf>
    <xf numFmtId="0" fontId="10" fillId="33" borderId="20" xfId="0" applyFont="1" applyFill="1" applyBorder="1" applyAlignment="1">
      <alignment horizontal="left" vertical="top"/>
    </xf>
    <xf numFmtId="0" fontId="2" fillId="33" borderId="1" xfId="0" applyFont="1" applyFill="1" applyBorder="1" applyAlignment="1">
      <alignment vertical="top"/>
    </xf>
    <xf numFmtId="0" fontId="2" fillId="33" borderId="1" xfId="1" applyFont="1" applyFill="1" applyBorder="1" applyAlignment="1">
      <alignment horizontal="center" vertical="top"/>
    </xf>
    <xf numFmtId="0" fontId="2" fillId="6" borderId="34" xfId="1" quotePrefix="1" applyFont="1" applyFill="1" applyBorder="1" applyAlignment="1">
      <alignment horizontal="center" vertical="top"/>
    </xf>
    <xf numFmtId="0" fontId="10" fillId="13" borderId="20" xfId="0" applyFont="1" applyFill="1" applyBorder="1" applyAlignment="1">
      <alignment horizontal="left" vertical="center"/>
    </xf>
    <xf numFmtId="0" fontId="18" fillId="13" borderId="1" xfId="0" applyFont="1" applyFill="1" applyBorder="1" applyAlignment="1">
      <alignment horizontal="left" vertical="center"/>
    </xf>
    <xf numFmtId="0" fontId="2" fillId="13" borderId="1" xfId="0" applyFont="1" applyFill="1" applyBorder="1" applyAlignment="1">
      <alignment horizontal="left" vertical="center"/>
    </xf>
    <xf numFmtId="0" fontId="2" fillId="13" borderId="1" xfId="0" applyFont="1" applyFill="1" applyBorder="1" applyAlignment="1">
      <alignment horizontal="center" vertical="center"/>
    </xf>
    <xf numFmtId="0" fontId="10" fillId="34" borderId="44" xfId="0" applyFont="1" applyFill="1" applyBorder="1" applyAlignment="1" applyProtection="1">
      <alignment horizontal="center" vertical="center"/>
      <protection locked="0"/>
    </xf>
    <xf numFmtId="0" fontId="2" fillId="8" borderId="0" xfId="1" applyFont="1" applyFill="1" applyAlignment="1">
      <alignment horizontal="center" vertical="top"/>
    </xf>
    <xf numFmtId="0" fontId="38" fillId="21" borderId="0" xfId="0" applyFont="1" applyFill="1" applyAlignment="1">
      <alignment horizontal="left" vertical="top"/>
    </xf>
    <xf numFmtId="0" fontId="2" fillId="0" borderId="0" xfId="0" applyFont="1"/>
    <xf numFmtId="0" fontId="38" fillId="0" borderId="0" xfId="0" applyFont="1"/>
    <xf numFmtId="0" fontId="45" fillId="0" borderId="0" xfId="0" applyFont="1" applyAlignment="1">
      <alignment horizontal="center"/>
    </xf>
    <xf numFmtId="0" fontId="2" fillId="26" borderId="0" xfId="0" applyFont="1" applyFill="1"/>
    <xf numFmtId="0" fontId="38" fillId="26" borderId="0" xfId="0" applyFont="1" applyFill="1"/>
    <xf numFmtId="0" fontId="38" fillId="26" borderId="0" xfId="0" applyFont="1" applyFill="1" applyAlignment="1">
      <alignment horizontal="center"/>
    </xf>
    <xf numFmtId="0" fontId="45" fillId="26" borderId="0" xfId="0" applyFont="1" applyFill="1" applyAlignment="1">
      <alignment horizontal="center"/>
    </xf>
    <xf numFmtId="0" fontId="38" fillId="26" borderId="0" xfId="0" applyFont="1" applyFill="1" applyAlignment="1">
      <alignment horizontal="right" indent="1"/>
    </xf>
    <xf numFmtId="0" fontId="38" fillId="26" borderId="74" xfId="0" applyFont="1" applyFill="1" applyBorder="1" applyAlignment="1">
      <alignment horizontal="right"/>
    </xf>
    <xf numFmtId="0" fontId="45" fillId="26" borderId="74" xfId="0" applyFont="1" applyFill="1" applyBorder="1" applyAlignment="1">
      <alignment horizontal="center"/>
    </xf>
    <xf numFmtId="164" fontId="45" fillId="26" borderId="74" xfId="0" applyNumberFormat="1" applyFont="1" applyFill="1" applyBorder="1" applyAlignment="1">
      <alignment horizontal="center"/>
    </xf>
    <xf numFmtId="0" fontId="38" fillId="26" borderId="0" xfId="0" applyFont="1" applyFill="1" applyAlignment="1">
      <alignment horizontal="right"/>
    </xf>
    <xf numFmtId="9" fontId="52" fillId="26" borderId="74" xfId="3" applyFont="1" applyFill="1" applyBorder="1" applyAlignment="1">
      <alignment horizontal="center"/>
    </xf>
    <xf numFmtId="0" fontId="38" fillId="26" borderId="1" xfId="0" applyFont="1" applyFill="1" applyBorder="1" applyAlignment="1">
      <alignment horizontal="right"/>
    </xf>
    <xf numFmtId="0" fontId="38" fillId="26" borderId="41" xfId="0" applyFont="1" applyFill="1" applyBorder="1"/>
    <xf numFmtId="0" fontId="45" fillId="26" borderId="40" xfId="0" applyFont="1" applyFill="1" applyBorder="1" applyAlignment="1">
      <alignment horizontal="center"/>
    </xf>
    <xf numFmtId="0" fontId="38" fillId="26" borderId="77" xfId="0" applyFont="1" applyFill="1" applyBorder="1"/>
    <xf numFmtId="0" fontId="45" fillId="26" borderId="78" xfId="0" applyFont="1" applyFill="1" applyBorder="1" applyAlignment="1">
      <alignment horizontal="center"/>
    </xf>
    <xf numFmtId="0" fontId="38" fillId="0" borderId="0" xfId="0" applyFont="1" applyAlignment="1">
      <alignment horizontal="right"/>
    </xf>
    <xf numFmtId="9" fontId="45" fillId="26" borderId="0" xfId="0" applyNumberFormat="1" applyFont="1" applyFill="1" applyAlignment="1">
      <alignment horizontal="center"/>
    </xf>
    <xf numFmtId="0" fontId="38" fillId="0" borderId="0" xfId="0" applyFont="1" applyAlignment="1">
      <alignment horizontal="center"/>
    </xf>
    <xf numFmtId="0" fontId="2" fillId="20" borderId="6" xfId="0" applyFont="1" applyFill="1" applyBorder="1"/>
    <xf numFmtId="0" fontId="38" fillId="20" borderId="45" xfId="0" applyFont="1" applyFill="1" applyBorder="1" applyAlignment="1">
      <alignment horizontal="right"/>
    </xf>
    <xf numFmtId="0" fontId="45" fillId="20" borderId="45" xfId="0" applyFont="1" applyFill="1" applyBorder="1" applyAlignment="1">
      <alignment horizontal="center"/>
    </xf>
    <xf numFmtId="0" fontId="2" fillId="20" borderId="7" xfId="0" applyFont="1" applyFill="1" applyBorder="1"/>
    <xf numFmtId="0" fontId="2" fillId="20" borderId="9" xfId="0" applyFont="1" applyFill="1" applyBorder="1"/>
    <xf numFmtId="0" fontId="38" fillId="20" borderId="0" xfId="0" applyFont="1" applyFill="1" applyAlignment="1">
      <alignment horizontal="right" indent="1"/>
    </xf>
    <xf numFmtId="0" fontId="2" fillId="20" borderId="4" xfId="0" applyFont="1" applyFill="1" applyBorder="1"/>
    <xf numFmtId="0" fontId="45" fillId="20" borderId="0" xfId="0" applyFont="1" applyFill="1" applyAlignment="1">
      <alignment horizontal="center"/>
    </xf>
    <xf numFmtId="0" fontId="38" fillId="20" borderId="0" xfId="0" applyFont="1" applyFill="1" applyAlignment="1">
      <alignment horizontal="right"/>
    </xf>
    <xf numFmtId="0" fontId="52" fillId="20" borderId="3" xfId="0" applyFont="1" applyFill="1" applyBorder="1" applyAlignment="1">
      <alignment horizontal="center"/>
    </xf>
    <xf numFmtId="0" fontId="53" fillId="20" borderId="75" xfId="0" applyFont="1" applyFill="1" applyBorder="1" applyAlignment="1">
      <alignment horizontal="left" indent="1"/>
    </xf>
    <xf numFmtId="0" fontId="45" fillId="20" borderId="76" xfId="0" applyFont="1" applyFill="1" applyBorder="1" applyAlignment="1">
      <alignment horizontal="center"/>
    </xf>
    <xf numFmtId="0" fontId="2" fillId="20" borderId="36" xfId="0" applyFont="1" applyFill="1" applyBorder="1"/>
    <xf numFmtId="0" fontId="38" fillId="20" borderId="44" xfId="0" applyFont="1" applyFill="1" applyBorder="1"/>
    <xf numFmtId="0" fontId="45" fillId="20" borderId="44" xfId="0" applyFont="1" applyFill="1" applyBorder="1" applyAlignment="1">
      <alignment horizontal="center"/>
    </xf>
    <xf numFmtId="0" fontId="2" fillId="20" borderId="37" xfId="0" applyFont="1" applyFill="1" applyBorder="1"/>
    <xf numFmtId="0" fontId="45" fillId="0" borderId="74" xfId="0" applyFont="1" applyBorder="1" applyAlignment="1">
      <alignment horizontal="center"/>
    </xf>
    <xf numFmtId="0" fontId="52" fillId="0" borderId="74" xfId="0" applyFont="1" applyBorder="1" applyAlignment="1">
      <alignment horizontal="center"/>
    </xf>
    <xf numFmtId="0" fontId="38" fillId="20" borderId="45" xfId="0" applyFont="1" applyFill="1" applyBorder="1"/>
    <xf numFmtId="0" fontId="38" fillId="20" borderId="0" xfId="0" applyFont="1" applyFill="1" applyAlignment="1">
      <alignment horizontal="center"/>
    </xf>
    <xf numFmtId="0" fontId="2" fillId="33" borderId="6" xfId="0" applyFont="1" applyFill="1" applyBorder="1"/>
    <xf numFmtId="0" fontId="38" fillId="33" borderId="45" xfId="0" applyFont="1" applyFill="1" applyBorder="1" applyAlignment="1">
      <alignment horizontal="right"/>
    </xf>
    <xf numFmtId="0" fontId="38" fillId="33" borderId="45" xfId="0" applyFont="1" applyFill="1" applyBorder="1" applyAlignment="1">
      <alignment horizontal="center"/>
    </xf>
    <xf numFmtId="0" fontId="45" fillId="33" borderId="45" xfId="0" applyFont="1" applyFill="1" applyBorder="1" applyAlignment="1">
      <alignment horizontal="center"/>
    </xf>
    <xf numFmtId="0" fontId="38" fillId="33" borderId="7" xfId="0" applyFont="1" applyFill="1" applyBorder="1" applyAlignment="1">
      <alignment horizontal="right" indent="1"/>
    </xf>
    <xf numFmtId="0" fontId="2" fillId="33" borderId="9" xfId="0" applyFont="1" applyFill="1" applyBorder="1"/>
    <xf numFmtId="0" fontId="38" fillId="33" borderId="0" xfId="0" applyFont="1" applyFill="1" applyAlignment="1">
      <alignment horizontal="right" indent="1"/>
    </xf>
    <xf numFmtId="0" fontId="38" fillId="33" borderId="0" xfId="0" applyFont="1" applyFill="1" applyAlignment="1">
      <alignment horizontal="center"/>
    </xf>
    <xf numFmtId="0" fontId="38" fillId="33" borderId="4" xfId="0" applyFont="1" applyFill="1" applyBorder="1" applyAlignment="1">
      <alignment horizontal="right" indent="1"/>
    </xf>
    <xf numFmtId="0" fontId="38" fillId="33" borderId="0" xfId="0" quotePrefix="1" applyFont="1" applyFill="1" applyAlignment="1">
      <alignment horizontal="center"/>
    </xf>
    <xf numFmtId="0" fontId="45" fillId="33" borderId="0" xfId="0" applyFont="1" applyFill="1" applyAlignment="1">
      <alignment horizontal="center"/>
    </xf>
    <xf numFmtId="0" fontId="45" fillId="33" borderId="1" xfId="0" applyFont="1" applyFill="1" applyBorder="1" applyAlignment="1">
      <alignment horizontal="center"/>
    </xf>
    <xf numFmtId="0" fontId="51" fillId="33" borderId="0" xfId="0" applyFont="1" applyFill="1" applyAlignment="1">
      <alignment horizontal="center"/>
    </xf>
    <xf numFmtId="0" fontId="52" fillId="33" borderId="3" xfId="0" applyFont="1" applyFill="1" applyBorder="1" applyAlignment="1">
      <alignment horizontal="center"/>
    </xf>
    <xf numFmtId="0" fontId="2" fillId="33" borderId="36" xfId="0" applyFont="1" applyFill="1" applyBorder="1"/>
    <xf numFmtId="0" fontId="38" fillId="33" borderId="44" xfId="0" applyFont="1" applyFill="1" applyBorder="1" applyAlignment="1">
      <alignment horizontal="right" indent="1"/>
    </xf>
    <xf numFmtId="0" fontId="45" fillId="33" borderId="44" xfId="0" applyFont="1" applyFill="1" applyBorder="1" applyAlignment="1">
      <alignment horizontal="right" indent="1"/>
    </xf>
    <xf numFmtId="0" fontId="38" fillId="33" borderId="37" xfId="0" applyFont="1" applyFill="1" applyBorder="1" applyAlignment="1">
      <alignment horizontal="right" indent="1"/>
    </xf>
    <xf numFmtId="0" fontId="48" fillId="26" borderId="0" xfId="0" applyFont="1" applyFill="1" applyAlignment="1">
      <alignment horizontal="right"/>
    </xf>
    <xf numFmtId="0" fontId="48" fillId="26" borderId="0" xfId="0" applyFont="1" applyFill="1" applyAlignment="1">
      <alignment horizontal="right" indent="1"/>
    </xf>
    <xf numFmtId="10" fontId="48" fillId="26" borderId="45" xfId="3" applyNumberFormat="1" applyFont="1" applyFill="1" applyBorder="1" applyAlignment="1">
      <alignment horizontal="center"/>
    </xf>
    <xf numFmtId="10" fontId="48" fillId="26" borderId="0" xfId="3" applyNumberFormat="1" applyFont="1" applyFill="1" applyBorder="1" applyAlignment="1">
      <alignment horizontal="center"/>
    </xf>
    <xf numFmtId="0" fontId="38" fillId="2" borderId="4" xfId="0" applyFont="1" applyFill="1" applyBorder="1" applyAlignment="1">
      <alignment vertical="top" wrapText="1"/>
    </xf>
    <xf numFmtId="0" fontId="55" fillId="0" borderId="0" xfId="0" applyFont="1" applyAlignment="1">
      <alignment horizontal="center" vertical="top"/>
    </xf>
    <xf numFmtId="0" fontId="38" fillId="0" borderId="0" xfId="0" applyFont="1" applyAlignment="1">
      <alignment vertical="top"/>
    </xf>
    <xf numFmtId="0" fontId="38" fillId="7" borderId="9" xfId="1" applyFont="1" applyFill="1" applyBorder="1" applyAlignment="1">
      <alignment horizontal="center" vertical="top"/>
    </xf>
    <xf numFmtId="0" fontId="38" fillId="7" borderId="4" xfId="1" applyFont="1" applyFill="1" applyBorder="1" applyAlignment="1">
      <alignment horizontal="center" vertical="top"/>
    </xf>
    <xf numFmtId="0" fontId="2" fillId="21" borderId="9" xfId="1" applyFont="1" applyFill="1" applyBorder="1" applyAlignment="1">
      <alignment horizontal="center" vertical="top"/>
    </xf>
    <xf numFmtId="0" fontId="2" fillId="2" borderId="4" xfId="1" applyFont="1" applyFill="1" applyBorder="1" applyAlignment="1">
      <alignment horizontal="center" vertical="top"/>
    </xf>
    <xf numFmtId="0" fontId="2" fillId="7" borderId="9" xfId="1" applyFont="1" applyFill="1" applyBorder="1" applyAlignment="1">
      <alignment horizontal="center" vertical="top"/>
    </xf>
    <xf numFmtId="0" fontId="2" fillId="7" borderId="4" xfId="1" applyFont="1" applyFill="1" applyBorder="1" applyAlignment="1">
      <alignment horizontal="center" vertical="top"/>
    </xf>
    <xf numFmtId="0" fontId="2" fillId="9" borderId="1" xfId="1" applyFont="1" applyFill="1" applyBorder="1" applyAlignment="1">
      <alignment horizontal="center" vertical="top"/>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6" borderId="9" xfId="0" applyFont="1" applyFill="1" applyBorder="1" applyAlignment="1">
      <alignment horizontal="center" vertical="top"/>
    </xf>
    <xf numFmtId="0" fontId="2" fillId="6" borderId="4" xfId="0" applyFont="1" applyFill="1" applyBorder="1" applyAlignment="1">
      <alignment horizontal="center" vertical="top"/>
    </xf>
    <xf numFmtId="0" fontId="2" fillId="2" borderId="82" xfId="0" applyFont="1" applyFill="1" applyBorder="1" applyAlignment="1">
      <alignment horizontal="left" vertical="top" indent="1"/>
    </xf>
    <xf numFmtId="0" fontId="2" fillId="2" borderId="82" xfId="0" applyFont="1" applyFill="1" applyBorder="1" applyAlignment="1">
      <alignment vertical="top"/>
    </xf>
    <xf numFmtId="0" fontId="27" fillId="0" borderId="0" xfId="0" quotePrefix="1" applyFont="1" applyAlignment="1">
      <alignment horizontal="center" vertical="top"/>
    </xf>
    <xf numFmtId="0" fontId="2" fillId="2" borderId="0" xfId="0" quotePrefix="1" applyFont="1" applyFill="1" applyAlignment="1">
      <alignment horizontal="right" vertical="top"/>
    </xf>
    <xf numFmtId="0" fontId="38" fillId="2" borderId="0" xfId="0" applyFont="1" applyFill="1" applyAlignment="1">
      <alignment horizontal="right" vertical="top"/>
    </xf>
    <xf numFmtId="0" fontId="2" fillId="35" borderId="21" xfId="1" applyFont="1" applyFill="1" applyBorder="1" applyAlignment="1">
      <alignment horizontal="center" vertical="top"/>
    </xf>
    <xf numFmtId="0" fontId="2" fillId="36" borderId="34" xfId="1" applyFont="1" applyFill="1" applyBorder="1" applyAlignment="1">
      <alignment horizontal="center" vertical="top"/>
    </xf>
    <xf numFmtId="0" fontId="2" fillId="37" borderId="9" xfId="1" applyFont="1" applyFill="1" applyBorder="1" applyAlignment="1">
      <alignment horizontal="center" vertical="top"/>
    </xf>
    <xf numFmtId="0" fontId="2" fillId="38" borderId="9" xfId="1" applyFont="1" applyFill="1" applyBorder="1" applyAlignment="1">
      <alignment horizontal="center" vertical="top"/>
    </xf>
    <xf numFmtId="0" fontId="2" fillId="39" borderId="1" xfId="1" applyFont="1" applyFill="1" applyBorder="1" applyAlignment="1">
      <alignment horizontal="center" vertical="top"/>
    </xf>
    <xf numFmtId="0" fontId="2" fillId="38" borderId="0" xfId="1" applyFont="1" applyFill="1" applyAlignment="1">
      <alignment horizontal="center" vertical="top"/>
    </xf>
    <xf numFmtId="0" fontId="9" fillId="6" borderId="2" xfId="1" applyFont="1" applyFill="1" applyBorder="1" applyAlignment="1">
      <alignment horizontal="center" vertical="top"/>
    </xf>
    <xf numFmtId="0" fontId="9" fillId="2" borderId="4" xfId="1" applyFont="1" applyFill="1" applyBorder="1" applyAlignment="1">
      <alignment vertical="top"/>
    </xf>
    <xf numFmtId="0" fontId="38" fillId="3" borderId="12" xfId="1" applyFont="1" applyFill="1" applyBorder="1" applyAlignment="1">
      <alignment horizontal="center" vertical="top"/>
    </xf>
    <xf numFmtId="0" fontId="2" fillId="3" borderId="21" xfId="1" quotePrefix="1" applyFont="1" applyFill="1" applyBorder="1" applyAlignment="1">
      <alignment horizontal="center" vertical="top"/>
    </xf>
    <xf numFmtId="0" fontId="2" fillId="21" borderId="9" xfId="1" applyFont="1" applyFill="1" applyBorder="1" applyAlignment="1">
      <alignment horizontal="centerContinuous" vertical="top"/>
    </xf>
    <xf numFmtId="0" fontId="2" fillId="2" borderId="4" xfId="1" applyFont="1" applyFill="1" applyBorder="1" applyAlignment="1">
      <alignment horizontal="centerContinuous" vertical="top"/>
    </xf>
    <xf numFmtId="0" fontId="2" fillId="2" borderId="9" xfId="1" applyFont="1" applyFill="1" applyBorder="1" applyAlignment="1">
      <alignment horizontal="centerContinuous" vertical="top"/>
    </xf>
    <xf numFmtId="0" fontId="2" fillId="2" borderId="83" xfId="0" applyFont="1" applyFill="1" applyBorder="1" applyAlignment="1">
      <alignment vertical="top"/>
    </xf>
    <xf numFmtId="0" fontId="2" fillId="2" borderId="84" xfId="0" applyFont="1" applyFill="1" applyBorder="1" applyAlignment="1">
      <alignment vertical="top"/>
    </xf>
    <xf numFmtId="0" fontId="2" fillId="2" borderId="84" xfId="0" applyFont="1" applyFill="1" applyBorder="1" applyAlignment="1">
      <alignment horizontal="left" vertical="top" indent="1"/>
    </xf>
    <xf numFmtId="0" fontId="2" fillId="21" borderId="0" xfId="0" quotePrefix="1" applyFont="1" applyFill="1" applyAlignment="1">
      <alignment horizontal="right" vertical="top"/>
    </xf>
    <xf numFmtId="0" fontId="38" fillId="32" borderId="1" xfId="0" applyFont="1" applyFill="1" applyBorder="1" applyAlignment="1">
      <alignment vertical="top"/>
    </xf>
    <xf numFmtId="0" fontId="38" fillId="2" borderId="21" xfId="1" applyFont="1" applyFill="1" applyBorder="1" applyAlignment="1">
      <alignment horizontal="center" vertical="top"/>
    </xf>
    <xf numFmtId="0" fontId="38" fillId="2" borderId="12" xfId="1" applyFont="1" applyFill="1" applyBorder="1" applyAlignment="1">
      <alignment horizontal="center" vertical="top"/>
    </xf>
    <xf numFmtId="0" fontId="2" fillId="20" borderId="1" xfId="1" applyFont="1" applyFill="1" applyBorder="1" applyAlignment="1">
      <alignment horizontal="center" vertical="top"/>
    </xf>
    <xf numFmtId="0" fontId="38" fillId="20" borderId="12" xfId="1" quotePrefix="1" applyFont="1" applyFill="1" applyBorder="1" applyAlignment="1">
      <alignment horizontal="center" vertical="top"/>
    </xf>
    <xf numFmtId="0" fontId="2" fillId="2" borderId="86" xfId="1" applyFont="1" applyFill="1" applyBorder="1" applyAlignment="1">
      <alignment horizontal="center" vertical="top"/>
    </xf>
    <xf numFmtId="0" fontId="2" fillId="2" borderId="85" xfId="1" applyFont="1" applyFill="1" applyBorder="1" applyAlignment="1">
      <alignment horizontal="center" vertical="top"/>
    </xf>
    <xf numFmtId="0" fontId="2" fillId="2" borderId="87" xfId="1" applyFont="1" applyFill="1" applyBorder="1" applyAlignment="1">
      <alignment horizontal="center" vertical="top"/>
    </xf>
    <xf numFmtId="0" fontId="38" fillId="2" borderId="85" xfId="1" applyFont="1" applyFill="1" applyBorder="1" applyAlignment="1">
      <alignment horizontal="center" vertical="top"/>
    </xf>
    <xf numFmtId="0" fontId="11" fillId="20" borderId="7" xfId="0" applyFont="1" applyFill="1" applyBorder="1" applyAlignment="1">
      <alignment horizontal="center" vertical="center" wrapText="1"/>
    </xf>
    <xf numFmtId="0" fontId="14" fillId="32" borderId="0" xfId="0" applyFont="1" applyFill="1" applyAlignment="1">
      <alignment vertical="top"/>
    </xf>
    <xf numFmtId="0" fontId="2" fillId="32" borderId="5" xfId="0" applyFont="1" applyFill="1" applyBorder="1" applyAlignment="1">
      <alignment horizontal="left" vertical="top"/>
    </xf>
    <xf numFmtId="0" fontId="10" fillId="11" borderId="20" xfId="0" applyFont="1" applyFill="1" applyBorder="1" applyAlignment="1">
      <alignment horizontal="left" vertical="center"/>
    </xf>
    <xf numFmtId="0" fontId="18" fillId="11" borderId="1" xfId="0" applyFont="1" applyFill="1" applyBorder="1" applyAlignment="1">
      <alignment horizontal="left" vertical="center"/>
    </xf>
    <xf numFmtId="0" fontId="2" fillId="11" borderId="1" xfId="0" applyFont="1" applyFill="1" applyBorder="1" applyAlignment="1">
      <alignment horizontal="left" vertical="center"/>
    </xf>
    <xf numFmtId="0" fontId="2" fillId="11" borderId="12" xfId="0" applyFont="1" applyFill="1" applyBorder="1" applyAlignment="1">
      <alignment vertical="center"/>
    </xf>
    <xf numFmtId="0" fontId="2" fillId="11" borderId="1" xfId="0" applyFont="1" applyFill="1" applyBorder="1" applyAlignment="1">
      <alignment horizontal="center" vertical="center"/>
    </xf>
    <xf numFmtId="0" fontId="27" fillId="0" borderId="3" xfId="0" applyFont="1" applyBorder="1" applyAlignment="1">
      <alignment horizontal="center" vertical="top"/>
    </xf>
    <xf numFmtId="0" fontId="10" fillId="0" borderId="22" xfId="0" applyFont="1" applyBorder="1" applyAlignment="1" applyProtection="1">
      <alignment horizontal="center" vertical="top"/>
      <protection locked="0"/>
    </xf>
    <xf numFmtId="0" fontId="10" fillId="12" borderId="20" xfId="0" applyFont="1" applyFill="1" applyBorder="1" applyAlignment="1">
      <alignment horizontal="left" vertical="center"/>
    </xf>
    <xf numFmtId="0" fontId="18" fillId="12" borderId="1" xfId="0" applyFont="1" applyFill="1" applyBorder="1" applyAlignment="1">
      <alignment horizontal="left" vertical="center"/>
    </xf>
    <xf numFmtId="0" fontId="2" fillId="12" borderId="1" xfId="0" applyFont="1" applyFill="1" applyBorder="1" applyAlignment="1">
      <alignment horizontal="left" vertical="center"/>
    </xf>
    <xf numFmtId="0" fontId="2" fillId="12" borderId="12" xfId="0" applyFont="1" applyFill="1" applyBorder="1" applyAlignment="1">
      <alignment vertical="center"/>
    </xf>
    <xf numFmtId="0" fontId="2" fillId="12" borderId="1" xfId="0" applyFont="1" applyFill="1" applyBorder="1" applyAlignment="1">
      <alignment horizontal="center" vertical="center"/>
    </xf>
    <xf numFmtId="0" fontId="2" fillId="0" borderId="3" xfId="0" applyFont="1" applyBorder="1" applyAlignment="1">
      <alignment vertical="top"/>
    </xf>
    <xf numFmtId="0" fontId="10" fillId="11" borderId="23" xfId="0" applyFont="1" applyFill="1" applyBorder="1" applyAlignment="1">
      <alignment horizontal="left" vertical="top"/>
    </xf>
    <xf numFmtId="0" fontId="2" fillId="11" borderId="24" xfId="0" applyFont="1" applyFill="1" applyBorder="1" applyAlignment="1">
      <alignment vertical="top"/>
    </xf>
    <xf numFmtId="0" fontId="2" fillId="11" borderId="11" xfId="0" applyFont="1" applyFill="1" applyBorder="1" applyAlignment="1">
      <alignment vertical="top"/>
    </xf>
    <xf numFmtId="0" fontId="2" fillId="11" borderId="24" xfId="0" applyFont="1" applyFill="1" applyBorder="1" applyAlignment="1">
      <alignment horizontal="center" vertical="top"/>
    </xf>
    <xf numFmtId="0" fontId="2" fillId="11" borderId="24" xfId="0" quotePrefix="1" applyFont="1" applyFill="1" applyBorder="1" applyAlignment="1">
      <alignment horizontal="center" vertical="top"/>
    </xf>
    <xf numFmtId="0" fontId="22" fillId="6" borderId="20" xfId="0" applyFont="1" applyFill="1" applyBorder="1" applyAlignment="1">
      <alignment horizontal="right" vertical="center"/>
    </xf>
    <xf numFmtId="0" fontId="18" fillId="6" borderId="1" xfId="0" applyFont="1" applyFill="1" applyBorder="1" applyAlignment="1">
      <alignment horizontal="left" vertical="center"/>
    </xf>
    <xf numFmtId="0" fontId="20" fillId="6" borderId="1" xfId="0" applyFont="1" applyFill="1" applyBorder="1" applyAlignment="1">
      <alignment horizontal="left" vertical="center"/>
    </xf>
    <xf numFmtId="0" fontId="20" fillId="6" borderId="12" xfId="0" applyFont="1" applyFill="1" applyBorder="1" applyAlignment="1">
      <alignment vertical="center"/>
    </xf>
    <xf numFmtId="0" fontId="20" fillId="6" borderId="21" xfId="0" applyFont="1" applyFill="1" applyBorder="1" applyAlignment="1">
      <alignment horizontal="center" vertical="center"/>
    </xf>
    <xf numFmtId="0" fontId="2" fillId="11" borderId="12" xfId="0" applyFont="1" applyFill="1" applyBorder="1" applyAlignment="1">
      <alignment horizontal="center" vertical="center"/>
    </xf>
    <xf numFmtId="0" fontId="2" fillId="7" borderId="9" xfId="0" quotePrefix="1" applyFont="1" applyFill="1" applyBorder="1" applyAlignment="1">
      <alignment horizontal="center" vertical="top"/>
    </xf>
    <xf numFmtId="0" fontId="2" fillId="7" borderId="4" xfId="0" quotePrefix="1" applyFont="1" applyFill="1" applyBorder="1" applyAlignment="1">
      <alignment horizontal="center" vertical="top"/>
    </xf>
    <xf numFmtId="0" fontId="2" fillId="7" borderId="10" xfId="1" applyFont="1" applyFill="1" applyBorder="1" applyAlignment="1">
      <alignment horizontal="center" vertical="top"/>
    </xf>
    <xf numFmtId="0" fontId="2" fillId="7" borderId="11" xfId="1" applyFont="1" applyFill="1" applyBorder="1" applyAlignment="1">
      <alignment horizontal="center" vertical="top"/>
    </xf>
    <xf numFmtId="0" fontId="2" fillId="12" borderId="0" xfId="1" applyFont="1" applyFill="1" applyAlignment="1">
      <alignment horizontal="center" vertical="top"/>
    </xf>
    <xf numFmtId="0" fontId="38" fillId="6" borderId="9" xfId="1" applyFont="1" applyFill="1" applyBorder="1" applyAlignment="1">
      <alignment horizontal="center" vertical="top"/>
    </xf>
    <xf numFmtId="0" fontId="38" fillId="6" borderId="4" xfId="1" applyFont="1" applyFill="1" applyBorder="1" applyAlignment="1">
      <alignment horizontal="center" vertical="top"/>
    </xf>
    <xf numFmtId="0" fontId="10" fillId="40" borderId="5" xfId="0" applyFont="1" applyFill="1" applyBorder="1" applyAlignment="1" applyProtection="1">
      <alignment horizontal="center" vertical="top"/>
      <protection locked="0"/>
    </xf>
    <xf numFmtId="0" fontId="10" fillId="0" borderId="46" xfId="0" applyFont="1" applyBorder="1" applyAlignment="1" applyProtection="1">
      <alignment horizontal="center" vertical="top"/>
      <protection locked="0"/>
    </xf>
    <xf numFmtId="0" fontId="2" fillId="2" borderId="46" xfId="0" applyFont="1" applyFill="1" applyBorder="1" applyAlignment="1">
      <alignment horizontal="left" vertical="top"/>
    </xf>
    <xf numFmtId="0" fontId="2" fillId="2" borderId="44" xfId="0" applyFont="1" applyFill="1" applyBorder="1" applyAlignment="1">
      <alignment vertical="top"/>
    </xf>
    <xf numFmtId="0" fontId="2" fillId="2" borderId="37" xfId="0" applyFont="1" applyFill="1" applyBorder="1" applyAlignment="1">
      <alignment vertical="top"/>
    </xf>
    <xf numFmtId="0" fontId="2" fillId="2" borderId="44" xfId="1" applyFont="1" applyFill="1" applyBorder="1" applyAlignment="1">
      <alignment horizontal="center" vertical="top"/>
    </xf>
    <xf numFmtId="0" fontId="10" fillId="12" borderId="46" xfId="0" applyFont="1" applyFill="1" applyBorder="1" applyAlignment="1">
      <alignment horizontal="left" vertical="top"/>
    </xf>
    <xf numFmtId="0" fontId="2" fillId="12" borderId="44" xfId="0" applyFont="1" applyFill="1" applyBorder="1" applyAlignment="1">
      <alignment vertical="top"/>
    </xf>
    <xf numFmtId="0" fontId="2" fillId="12" borderId="37" xfId="0" applyFont="1" applyFill="1" applyBorder="1" applyAlignment="1">
      <alignment vertical="top"/>
    </xf>
    <xf numFmtId="0" fontId="14" fillId="2" borderId="44" xfId="0" applyFont="1" applyFill="1" applyBorder="1" applyAlignment="1">
      <alignment vertical="top"/>
    </xf>
    <xf numFmtId="0" fontId="46" fillId="27" borderId="0" xfId="0" applyFont="1" applyFill="1" applyAlignment="1">
      <alignment vertical="top"/>
    </xf>
    <xf numFmtId="0" fontId="14" fillId="29" borderId="4" xfId="1" applyFont="1" applyFill="1" applyBorder="1" applyAlignment="1">
      <alignment horizontal="center" vertical="top"/>
    </xf>
    <xf numFmtId="0" fontId="14" fillId="29" borderId="0" xfId="1" applyFont="1" applyFill="1" applyAlignment="1">
      <alignment horizontal="center" vertical="top"/>
    </xf>
    <xf numFmtId="0" fontId="2" fillId="36" borderId="9" xfId="1" applyFont="1" applyFill="1" applyBorder="1" applyAlignment="1">
      <alignment horizontal="center" vertical="top"/>
    </xf>
    <xf numFmtId="0" fontId="9" fillId="6" borderId="4" xfId="1" applyFont="1" applyFill="1" applyBorder="1" applyAlignment="1">
      <alignment horizontal="center" vertical="top"/>
    </xf>
    <xf numFmtId="0" fontId="66" fillId="27" borderId="0" xfId="0" applyFont="1" applyFill="1" applyAlignment="1">
      <alignment vertical="top"/>
    </xf>
    <xf numFmtId="0" fontId="66" fillId="27" borderId="0" xfId="0" applyFont="1" applyFill="1" applyAlignment="1">
      <alignment horizontal="center" vertical="top"/>
    </xf>
    <xf numFmtId="0" fontId="2" fillId="41" borderId="0" xfId="0" applyFont="1" applyFill="1" applyAlignment="1">
      <alignment vertical="top"/>
    </xf>
    <xf numFmtId="0" fontId="38" fillId="41" borderId="0" xfId="0" applyFont="1" applyFill="1" applyAlignment="1">
      <alignment vertical="top"/>
    </xf>
    <xf numFmtId="0" fontId="38" fillId="5" borderId="9" xfId="1" applyFont="1" applyFill="1" applyBorder="1" applyAlignment="1">
      <alignment horizontal="center" vertical="top"/>
    </xf>
    <xf numFmtId="0" fontId="38" fillId="5" borderId="4" xfId="1" applyFont="1" applyFill="1" applyBorder="1" applyAlignment="1">
      <alignment horizontal="center" vertical="top"/>
    </xf>
    <xf numFmtId="0" fontId="2" fillId="7" borderId="9" xfId="1" quotePrefix="1" applyFont="1" applyFill="1" applyBorder="1" applyAlignment="1">
      <alignment horizontal="center" vertical="top"/>
    </xf>
    <xf numFmtId="0" fontId="2" fillId="7" borderId="4" xfId="1" quotePrefix="1" applyFont="1" applyFill="1" applyBorder="1" applyAlignment="1">
      <alignment horizontal="center" vertical="top"/>
    </xf>
    <xf numFmtId="0" fontId="2" fillId="6" borderId="9" xfId="1" applyFont="1" applyFill="1" applyBorder="1" applyAlignment="1">
      <alignment horizontal="center" vertical="top"/>
    </xf>
    <xf numFmtId="0" fontId="2" fillId="6" borderId="4" xfId="1" applyFont="1" applyFill="1" applyBorder="1" applyAlignment="1">
      <alignment horizontal="center" vertical="top"/>
    </xf>
    <xf numFmtId="0" fontId="2" fillId="10" borderId="21" xfId="1" applyFont="1" applyFill="1" applyBorder="1" applyAlignment="1">
      <alignment horizontal="center" vertical="top"/>
    </xf>
    <xf numFmtId="0" fontId="2" fillId="10" borderId="12" xfId="1" applyFont="1" applyFill="1" applyBorder="1" applyAlignment="1">
      <alignment horizontal="center" vertical="top"/>
    </xf>
    <xf numFmtId="0" fontId="2" fillId="6" borderId="4" xfId="1" quotePrefix="1" applyFont="1" applyFill="1" applyBorder="1" applyAlignment="1">
      <alignment horizontal="center" vertical="top"/>
    </xf>
    <xf numFmtId="0" fontId="38" fillId="2" borderId="9" xfId="1" applyFont="1" applyFill="1" applyBorder="1" applyAlignment="1">
      <alignment horizontal="center" vertical="top"/>
    </xf>
    <xf numFmtId="0" fontId="38" fillId="2" borderId="4" xfId="1" applyFont="1" applyFill="1" applyBorder="1" applyAlignment="1">
      <alignment horizontal="center" vertical="top"/>
    </xf>
    <xf numFmtId="0" fontId="2" fillId="2" borderId="2" xfId="1" applyFont="1" applyFill="1" applyBorder="1" applyAlignment="1">
      <alignment horizontal="center" vertical="top"/>
    </xf>
    <xf numFmtId="0" fontId="38" fillId="28" borderId="4" xfId="1" applyFont="1" applyFill="1" applyBorder="1" applyAlignment="1">
      <alignment horizontal="center" vertical="top"/>
    </xf>
    <xf numFmtId="0" fontId="2" fillId="28" borderId="4" xfId="1" applyFont="1" applyFill="1" applyBorder="1" applyAlignment="1">
      <alignment horizontal="center" vertical="top"/>
    </xf>
    <xf numFmtId="0" fontId="2" fillId="8" borderId="9" xfId="1" applyFont="1" applyFill="1" applyBorder="1" applyAlignment="1">
      <alignment horizontal="center" vertical="top"/>
    </xf>
    <xf numFmtId="0" fontId="2" fillId="8" borderId="4" xfId="1" applyFont="1" applyFill="1" applyBorder="1" applyAlignment="1">
      <alignment horizontal="center" vertical="top"/>
    </xf>
    <xf numFmtId="0" fontId="2" fillId="8" borderId="25" xfId="1" applyFont="1" applyFill="1" applyBorder="1" applyAlignment="1">
      <alignment horizontal="center" vertical="top"/>
    </xf>
    <xf numFmtId="0" fontId="2" fillId="8" borderId="26" xfId="1" applyFont="1" applyFill="1" applyBorder="1" applyAlignment="1">
      <alignment horizontal="center" vertical="top"/>
    </xf>
    <xf numFmtId="0" fontId="38" fillId="28" borderId="9" xfId="1" applyFont="1" applyFill="1" applyBorder="1" applyAlignment="1">
      <alignment horizontal="center" vertical="top"/>
    </xf>
    <xf numFmtId="0" fontId="20" fillId="2" borderId="4" xfId="1" applyFont="1" applyFill="1" applyBorder="1" applyAlignment="1">
      <alignment horizontal="center" vertical="top"/>
    </xf>
    <xf numFmtId="0" fontId="2" fillId="2" borderId="9"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0" xfId="1" applyFont="1" applyFill="1" applyAlignment="1">
      <alignment horizontal="center" vertical="center"/>
    </xf>
    <xf numFmtId="0" fontId="2" fillId="7" borderId="34" xfId="1" applyFont="1" applyFill="1" applyBorder="1" applyAlignment="1">
      <alignment horizontal="center" vertical="top"/>
    </xf>
    <xf numFmtId="0" fontId="2" fillId="7" borderId="2" xfId="1" applyFont="1" applyFill="1" applyBorder="1" applyAlignment="1">
      <alignment horizontal="center" vertical="top"/>
    </xf>
    <xf numFmtId="0" fontId="20" fillId="2" borderId="9" xfId="1" applyFont="1" applyFill="1" applyBorder="1" applyAlignment="1">
      <alignment horizontal="center" vertical="top"/>
    </xf>
    <xf numFmtId="0" fontId="2" fillId="5" borderId="9" xfId="1" applyFont="1" applyFill="1" applyBorder="1" applyAlignment="1">
      <alignment horizontal="center" vertical="top"/>
    </xf>
    <xf numFmtId="0" fontId="2" fillId="5" borderId="4" xfId="1" applyFont="1" applyFill="1" applyBorder="1" applyAlignment="1">
      <alignment horizontal="center" vertical="top"/>
    </xf>
    <xf numFmtId="0" fontId="10" fillId="7" borderId="9" xfId="1" applyFont="1" applyFill="1" applyBorder="1" applyAlignment="1">
      <alignment horizontal="center" vertical="top"/>
    </xf>
    <xf numFmtId="0" fontId="10" fillId="7" borderId="4" xfId="1" applyFont="1" applyFill="1" applyBorder="1" applyAlignment="1">
      <alignment horizontal="center" vertical="top"/>
    </xf>
    <xf numFmtId="0" fontId="2" fillId="7" borderId="9" xfId="0" applyFont="1" applyFill="1" applyBorder="1" applyAlignment="1">
      <alignment horizontal="center" vertical="top"/>
    </xf>
    <xf numFmtId="0" fontId="2" fillId="7" borderId="4" xfId="0" applyFont="1" applyFill="1" applyBorder="1" applyAlignment="1">
      <alignment horizontal="center" vertical="top"/>
    </xf>
    <xf numFmtId="0" fontId="38" fillId="13" borderId="4" xfId="1" applyFont="1" applyFill="1" applyBorder="1" applyAlignment="1">
      <alignment horizontal="center" vertical="top"/>
    </xf>
    <xf numFmtId="0" fontId="2" fillId="7" borderId="36" xfId="1" applyFont="1" applyFill="1" applyBorder="1" applyAlignment="1">
      <alignment horizontal="center" vertical="top"/>
    </xf>
    <xf numFmtId="0" fontId="2" fillId="7" borderId="37" xfId="1" applyFont="1" applyFill="1" applyBorder="1" applyAlignment="1">
      <alignment horizontal="center" vertical="top"/>
    </xf>
    <xf numFmtId="0" fontId="66" fillId="27" borderId="4" xfId="0" applyFont="1" applyFill="1" applyBorder="1" applyAlignment="1">
      <alignment horizontal="left" vertical="top" wrapText="1"/>
    </xf>
    <xf numFmtId="0" fontId="11" fillId="0" borderId="14" xfId="0" applyFont="1" applyBorder="1" applyAlignment="1">
      <alignment horizontal="center" vertical="center" wrapText="1"/>
    </xf>
    <xf numFmtId="0" fontId="10" fillId="34" borderId="44" xfId="0" applyFont="1" applyFill="1" applyBorder="1" applyAlignment="1" applyProtection="1">
      <alignment horizontal="center" vertical="center" wrapText="1"/>
      <protection locked="0"/>
    </xf>
    <xf numFmtId="0" fontId="10" fillId="20" borderId="45" xfId="0" applyFont="1" applyFill="1" applyBorder="1" applyAlignment="1" applyProtection="1">
      <alignment horizontal="center" vertical="center" wrapText="1"/>
      <protection locked="0"/>
    </xf>
    <xf numFmtId="0" fontId="2" fillId="21" borderId="0" xfId="0" applyFont="1" applyFill="1" applyAlignment="1" applyProtection="1">
      <alignment horizontal="left" vertical="center" wrapText="1"/>
      <protection locked="0"/>
    </xf>
    <xf numFmtId="0" fontId="10" fillId="20" borderId="0" xfId="0" applyFont="1" applyFill="1" applyAlignment="1" applyProtection="1">
      <alignment horizontal="center" vertical="center" wrapText="1"/>
      <protection locked="0"/>
    </xf>
    <xf numFmtId="0" fontId="38" fillId="21" borderId="0" xfId="0" applyFont="1" applyFill="1" applyAlignment="1" applyProtection="1">
      <alignment horizontal="left" vertical="center" wrapText="1"/>
      <protection locked="0"/>
    </xf>
    <xf numFmtId="0" fontId="38" fillId="20" borderId="0" xfId="0" applyFont="1" applyFill="1" applyAlignment="1" applyProtection="1">
      <alignment horizontal="left" vertical="center" wrapText="1"/>
      <protection locked="0"/>
    </xf>
    <xf numFmtId="0" fontId="10" fillId="21" borderId="44" xfId="0" applyFont="1" applyFill="1" applyBorder="1" applyAlignment="1" applyProtection="1">
      <alignment horizontal="center" vertical="center" wrapText="1"/>
      <protection locked="0"/>
    </xf>
    <xf numFmtId="0" fontId="2" fillId="3" borderId="19" xfId="0" applyFont="1" applyFill="1" applyBorder="1" applyAlignment="1">
      <alignment vertical="center" wrapText="1"/>
    </xf>
    <xf numFmtId="0" fontId="2" fillId="3" borderId="12" xfId="0" applyFont="1" applyFill="1" applyBorder="1" applyAlignment="1">
      <alignment vertical="top" wrapText="1"/>
    </xf>
    <xf numFmtId="0" fontId="2" fillId="6" borderId="4" xfId="0" applyFont="1" applyFill="1" applyBorder="1" applyAlignment="1">
      <alignment vertical="top" wrapText="1"/>
    </xf>
    <xf numFmtId="0" fontId="2" fillId="27" borderId="4" xfId="0" applyFont="1" applyFill="1" applyBorder="1" applyAlignment="1">
      <alignment vertical="top" wrapText="1"/>
    </xf>
    <xf numFmtId="0" fontId="46" fillId="27" borderId="4" xfId="0" applyFont="1" applyFill="1" applyBorder="1" applyAlignment="1">
      <alignment horizontal="center" vertical="top" wrapText="1"/>
    </xf>
    <xf numFmtId="0" fontId="38" fillId="20" borderId="4" xfId="0" applyFont="1" applyFill="1" applyBorder="1" applyAlignment="1">
      <alignment vertical="top" wrapText="1"/>
    </xf>
    <xf numFmtId="0" fontId="2" fillId="27" borderId="2" xfId="0" applyFont="1" applyFill="1" applyBorder="1" applyAlignment="1">
      <alignment vertical="top" wrapText="1"/>
    </xf>
    <xf numFmtId="0" fontId="2" fillId="15" borderId="4" xfId="0" applyFont="1" applyFill="1" applyBorder="1" applyAlignment="1">
      <alignment vertical="top" wrapText="1"/>
    </xf>
    <xf numFmtId="0" fontId="38" fillId="32" borderId="12" xfId="0" applyFont="1" applyFill="1" applyBorder="1" applyAlignment="1">
      <alignment vertical="top" wrapText="1"/>
    </xf>
    <xf numFmtId="0" fontId="38" fillId="2" borderId="85" xfId="0" applyFont="1" applyFill="1" applyBorder="1" applyAlignment="1">
      <alignment vertical="top" wrapText="1"/>
    </xf>
    <xf numFmtId="0" fontId="2" fillId="6" borderId="2" xfId="0" applyFont="1" applyFill="1" applyBorder="1" applyAlignment="1">
      <alignment vertical="top" wrapText="1"/>
    </xf>
    <xf numFmtId="0" fontId="2" fillId="2" borderId="29" xfId="0" applyFont="1" applyFill="1" applyBorder="1" applyAlignment="1">
      <alignment vertical="top" wrapText="1"/>
    </xf>
    <xf numFmtId="0" fontId="2" fillId="2" borderId="26" xfId="0" applyFont="1" applyFill="1" applyBorder="1" applyAlignment="1">
      <alignment vertical="top" wrapText="1"/>
    </xf>
    <xf numFmtId="0" fontId="2" fillId="2" borderId="33" xfId="0" applyFont="1" applyFill="1" applyBorder="1" applyAlignment="1">
      <alignment vertical="top" wrapText="1"/>
    </xf>
    <xf numFmtId="0" fontId="2" fillId="21" borderId="0" xfId="0" applyFont="1" applyFill="1" applyAlignment="1">
      <alignment vertical="top" wrapText="1"/>
    </xf>
    <xf numFmtId="0" fontId="2" fillId="15"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48" fillId="2" borderId="4" xfId="0" applyFont="1" applyFill="1" applyBorder="1" applyAlignment="1">
      <alignment vertical="top" wrapText="1"/>
    </xf>
    <xf numFmtId="0" fontId="2" fillId="21" borderId="4" xfId="0" applyFont="1" applyFill="1" applyBorder="1" applyAlignment="1">
      <alignment vertical="top" wrapText="1"/>
    </xf>
    <xf numFmtId="0" fontId="38" fillId="2" borderId="4" xfId="0" applyFont="1" applyFill="1" applyBorder="1" applyAlignment="1">
      <alignment horizontal="left" vertical="top" wrapText="1"/>
    </xf>
    <xf numFmtId="0" fontId="2" fillId="15" borderId="12" xfId="0" applyFont="1" applyFill="1" applyBorder="1" applyAlignment="1">
      <alignment vertical="top" wrapText="1"/>
    </xf>
    <xf numFmtId="0" fontId="2" fillId="2" borderId="2" xfId="0" applyFont="1" applyFill="1" applyBorder="1" applyAlignment="1">
      <alignment vertical="top" wrapText="1"/>
    </xf>
    <xf numFmtId="0" fontId="2" fillId="2" borderId="0" xfId="0" applyFont="1" applyFill="1" applyAlignment="1">
      <alignment vertical="top" wrapText="1"/>
    </xf>
    <xf numFmtId="0" fontId="14" fillId="15" borderId="4" xfId="0" applyFont="1" applyFill="1" applyBorder="1" applyAlignment="1">
      <alignment vertical="top" wrapText="1"/>
    </xf>
    <xf numFmtId="0" fontId="38" fillId="2" borderId="0" xfId="0" applyFont="1" applyFill="1" applyAlignment="1">
      <alignment vertical="top" wrapText="1"/>
    </xf>
    <xf numFmtId="0" fontId="2" fillId="28" borderId="4" xfId="0" applyFont="1" applyFill="1" applyBorder="1" applyAlignment="1">
      <alignment vertical="top" wrapText="1"/>
    </xf>
    <xf numFmtId="0" fontId="46" fillId="27" borderId="0" xfId="0" applyFont="1" applyFill="1" applyAlignment="1">
      <alignment horizontal="center" vertical="top" wrapText="1"/>
    </xf>
    <xf numFmtId="0" fontId="39" fillId="15" borderId="0" xfId="0" applyFont="1" applyFill="1" applyAlignment="1">
      <alignment vertical="top" wrapText="1"/>
    </xf>
    <xf numFmtId="0" fontId="14" fillId="15" borderId="0" xfId="0" applyFont="1" applyFill="1" applyAlignment="1">
      <alignment vertical="top" wrapText="1"/>
    </xf>
    <xf numFmtId="0" fontId="2" fillId="2" borderId="0" xfId="0" applyFont="1" applyFill="1" applyAlignment="1">
      <alignment horizontal="left" vertical="top" wrapText="1"/>
    </xf>
    <xf numFmtId="0" fontId="38" fillId="2" borderId="0" xfId="0" applyFont="1" applyFill="1" applyAlignment="1">
      <alignment horizontal="left" vertical="top" wrapText="1"/>
    </xf>
    <xf numFmtId="0" fontId="2" fillId="6" borderId="0" xfId="0" applyFont="1" applyFill="1" applyAlignment="1">
      <alignment vertical="top" wrapText="1"/>
    </xf>
    <xf numFmtId="0" fontId="2" fillId="2" borderId="72" xfId="0" applyFont="1" applyFill="1" applyBorder="1" applyAlignment="1">
      <alignment vertical="top" wrapText="1"/>
    </xf>
    <xf numFmtId="0" fontId="2" fillId="2" borderId="72" xfId="0" applyFont="1" applyFill="1" applyBorder="1" applyAlignment="1">
      <alignment horizontal="left" vertical="top" wrapText="1"/>
    </xf>
    <xf numFmtId="0" fontId="38" fillId="2" borderId="72" xfId="0" applyFont="1" applyFill="1" applyBorder="1" applyAlignment="1">
      <alignment horizontal="left" vertical="top" wrapText="1"/>
    </xf>
    <xf numFmtId="0" fontId="2" fillId="2" borderId="11" xfId="0" applyFont="1" applyFill="1" applyBorder="1" applyAlignment="1">
      <alignment vertical="top" wrapText="1"/>
    </xf>
    <xf numFmtId="0" fontId="2" fillId="41" borderId="4" xfId="0" applyFont="1" applyFill="1" applyBorder="1" applyAlignment="1">
      <alignment vertical="top" wrapText="1"/>
    </xf>
    <xf numFmtId="0" fontId="2" fillId="30" borderId="12" xfId="0" applyFont="1" applyFill="1" applyBorder="1" applyAlignment="1">
      <alignment vertical="top" wrapText="1"/>
    </xf>
    <xf numFmtId="0" fontId="2" fillId="32" borderId="4" xfId="0" applyFont="1" applyFill="1" applyBorder="1" applyAlignment="1">
      <alignment horizontal="left" vertical="top" wrapText="1"/>
    </xf>
    <xf numFmtId="0" fontId="20" fillId="2" borderId="4" xfId="0" applyFont="1" applyFill="1" applyBorder="1" applyAlignment="1">
      <alignment vertical="top" wrapText="1"/>
    </xf>
    <xf numFmtId="0" fontId="30" fillId="2" borderId="4" xfId="0" applyFont="1" applyFill="1" applyBorder="1" applyAlignment="1">
      <alignment horizontal="left" vertical="top" wrapText="1"/>
    </xf>
    <xf numFmtId="0" fontId="38" fillId="25" borderId="19" xfId="0" applyFont="1" applyFill="1" applyBorder="1" applyAlignment="1">
      <alignment vertical="center" wrapText="1"/>
    </xf>
    <xf numFmtId="0" fontId="38" fillId="2" borderId="4" xfId="0" quotePrefix="1" applyFont="1" applyFill="1" applyBorder="1" applyAlignment="1">
      <alignment horizontal="left" vertical="top" wrapText="1"/>
    </xf>
    <xf numFmtId="0" fontId="2" fillId="10" borderId="19" xfId="0" applyFont="1" applyFill="1" applyBorder="1" applyAlignment="1">
      <alignment vertical="center" wrapText="1"/>
    </xf>
    <xf numFmtId="0" fontId="2" fillId="10" borderId="12" xfId="0" applyFont="1" applyFill="1" applyBorder="1" applyAlignment="1">
      <alignment vertical="top" wrapText="1"/>
    </xf>
    <xf numFmtId="0" fontId="2" fillId="10" borderId="4" xfId="0" applyFont="1" applyFill="1" applyBorder="1" applyAlignment="1">
      <alignment vertical="top" wrapText="1"/>
    </xf>
    <xf numFmtId="0" fontId="25" fillId="2" borderId="4" xfId="0" applyFont="1" applyFill="1" applyBorder="1" applyAlignment="1">
      <alignment horizontal="left" vertical="top" wrapText="1"/>
    </xf>
    <xf numFmtId="0" fontId="2" fillId="32" borderId="4" xfId="0" applyFont="1" applyFill="1" applyBorder="1" applyAlignment="1">
      <alignment vertical="top" wrapText="1"/>
    </xf>
    <xf numFmtId="0" fontId="2" fillId="2" borderId="24" xfId="0" applyFont="1" applyFill="1" applyBorder="1" applyAlignment="1">
      <alignment vertical="top" wrapText="1"/>
    </xf>
    <xf numFmtId="0" fontId="2" fillId="10" borderId="1" xfId="0" applyFont="1" applyFill="1" applyBorder="1" applyAlignment="1">
      <alignment vertical="top" wrapText="1"/>
    </xf>
    <xf numFmtId="0" fontId="2" fillId="28" borderId="0" xfId="0" applyFont="1" applyFill="1" applyAlignment="1">
      <alignment vertical="top" wrapText="1"/>
    </xf>
    <xf numFmtId="0" fontId="2" fillId="31" borderId="12" xfId="0" applyFont="1" applyFill="1" applyBorder="1" applyAlignment="1">
      <alignment vertical="top" wrapText="1"/>
    </xf>
    <xf numFmtId="0" fontId="2" fillId="33" borderId="12" xfId="0" applyFont="1" applyFill="1" applyBorder="1" applyAlignment="1">
      <alignment vertical="top" wrapText="1"/>
    </xf>
    <xf numFmtId="0" fontId="25" fillId="2" borderId="4" xfId="0" applyFont="1" applyFill="1" applyBorder="1" applyAlignment="1">
      <alignment vertical="top" wrapText="1"/>
    </xf>
    <xf numFmtId="0" fontId="2" fillId="11" borderId="12" xfId="0" applyFont="1" applyFill="1" applyBorder="1" applyAlignment="1">
      <alignment vertical="center" wrapText="1"/>
    </xf>
    <xf numFmtId="0" fontId="2" fillId="11" borderId="4" xfId="0" applyFont="1" applyFill="1" applyBorder="1" applyAlignment="1">
      <alignment vertical="top" wrapText="1"/>
    </xf>
    <xf numFmtId="0" fontId="2" fillId="12" borderId="4" xfId="0" applyFont="1" applyFill="1" applyBorder="1" applyAlignment="1">
      <alignment vertical="top" wrapText="1"/>
    </xf>
    <xf numFmtId="0" fontId="2" fillId="12" borderId="12" xfId="0" applyFont="1" applyFill="1" applyBorder="1" applyAlignment="1">
      <alignment vertical="top" wrapText="1"/>
    </xf>
    <xf numFmtId="0" fontId="2" fillId="5" borderId="19" xfId="0" applyFont="1" applyFill="1" applyBorder="1" applyAlignment="1">
      <alignment vertical="center" wrapText="1"/>
    </xf>
    <xf numFmtId="0" fontId="2" fillId="5" borderId="4" xfId="0" applyFont="1" applyFill="1" applyBorder="1" applyAlignment="1">
      <alignment vertical="top" wrapText="1"/>
    </xf>
    <xf numFmtId="0" fontId="2" fillId="13" borderId="12" xfId="0" applyFont="1" applyFill="1" applyBorder="1" applyAlignment="1">
      <alignment vertical="center" wrapText="1"/>
    </xf>
    <xf numFmtId="0" fontId="2" fillId="13" borderId="4" xfId="0" applyFont="1" applyFill="1" applyBorder="1" applyAlignment="1">
      <alignment vertical="top" wrapText="1"/>
    </xf>
    <xf numFmtId="0" fontId="20" fillId="13" borderId="4" xfId="0" applyFont="1" applyFill="1" applyBorder="1" applyAlignment="1">
      <alignment vertical="top" wrapText="1"/>
    </xf>
    <xf numFmtId="0" fontId="38" fillId="15" borderId="4" xfId="0" applyFont="1" applyFill="1" applyBorder="1" applyAlignment="1">
      <alignment vertical="top" wrapText="1"/>
    </xf>
    <xf numFmtId="0" fontId="2" fillId="11" borderId="11" xfId="0" applyFont="1" applyFill="1" applyBorder="1" applyAlignment="1">
      <alignment vertical="top" wrapText="1"/>
    </xf>
    <xf numFmtId="0" fontId="2" fillId="11" borderId="12" xfId="0" applyFont="1" applyFill="1" applyBorder="1" applyAlignment="1">
      <alignment vertical="top" wrapText="1"/>
    </xf>
    <xf numFmtId="0" fontId="2" fillId="2" borderId="12" xfId="0" applyFont="1" applyFill="1" applyBorder="1" applyAlignment="1">
      <alignment vertical="top" wrapText="1"/>
    </xf>
    <xf numFmtId="0" fontId="20" fillId="6" borderId="12" xfId="0" applyFont="1" applyFill="1" applyBorder="1" applyAlignment="1">
      <alignment vertical="center" wrapText="1"/>
    </xf>
    <xf numFmtId="0" fontId="31" fillId="2" borderId="4" xfId="0" applyFont="1" applyFill="1" applyBorder="1" applyAlignment="1">
      <alignment vertical="top" wrapText="1"/>
    </xf>
    <xf numFmtId="0" fontId="19" fillId="0" borderId="0" xfId="0" applyFont="1" applyAlignment="1">
      <alignment wrapText="1"/>
    </xf>
    <xf numFmtId="0" fontId="20" fillId="6" borderId="1" xfId="0" applyFont="1" applyFill="1" applyBorder="1" applyAlignment="1">
      <alignment horizontal="center" vertical="center"/>
    </xf>
    <xf numFmtId="0" fontId="2" fillId="2" borderId="37" xfId="0" applyFont="1" applyFill="1" applyBorder="1" applyAlignment="1">
      <alignment vertical="top" wrapText="1"/>
    </xf>
    <xf numFmtId="0" fontId="2" fillId="2" borderId="37" xfId="1" applyFont="1" applyFill="1" applyBorder="1" applyAlignment="1">
      <alignment horizontal="center" vertical="top"/>
    </xf>
    <xf numFmtId="0" fontId="2" fillId="2" borderId="36" xfId="0" applyFont="1" applyFill="1" applyBorder="1" applyAlignment="1">
      <alignment horizontal="center" vertical="top"/>
    </xf>
    <xf numFmtId="0" fontId="2" fillId="2" borderId="37" xfId="0" applyFont="1" applyFill="1" applyBorder="1" applyAlignment="1">
      <alignment horizontal="center" vertical="top"/>
    </xf>
    <xf numFmtId="0" fontId="63" fillId="0" borderId="0" xfId="0" applyFont="1"/>
    <xf numFmtId="0" fontId="62" fillId="0" borderId="0" xfId="0" applyFont="1"/>
    <xf numFmtId="0" fontId="4" fillId="0" borderId="0" xfId="0" applyFont="1"/>
    <xf numFmtId="0" fontId="68" fillId="0" borderId="0" xfId="0" applyFont="1" applyAlignment="1">
      <alignment horizontal="center"/>
    </xf>
    <xf numFmtId="0" fontId="72" fillId="0" borderId="0" xfId="0" applyFont="1"/>
    <xf numFmtId="49" fontId="63" fillId="0" borderId="0" xfId="0" applyNumberFormat="1" applyFont="1" applyAlignment="1">
      <alignment vertical="top"/>
    </xf>
    <xf numFmtId="0" fontId="62" fillId="0" borderId="0" xfId="0" applyFont="1" applyAlignment="1">
      <alignment vertical="top"/>
    </xf>
    <xf numFmtId="0" fontId="63" fillId="0" borderId="0" xfId="0" applyFont="1" applyAlignment="1">
      <alignment horizontal="center"/>
    </xf>
    <xf numFmtId="2" fontId="63" fillId="0" borderId="0" xfId="0" applyNumberFormat="1" applyFont="1" applyAlignment="1">
      <alignment horizontal="center"/>
    </xf>
    <xf numFmtId="0" fontId="67" fillId="0" borderId="0" xfId="0" applyFont="1" applyAlignment="1">
      <alignment horizontal="center"/>
    </xf>
    <xf numFmtId="49" fontId="61" fillId="0" borderId="0" xfId="0" applyNumberFormat="1" applyFont="1" applyAlignment="1">
      <alignment vertical="center"/>
    </xf>
    <xf numFmtId="0" fontId="72" fillId="0" borderId="0" xfId="0" quotePrefix="1" applyFont="1"/>
    <xf numFmtId="49" fontId="63" fillId="0" borderId="0" xfId="0" applyNumberFormat="1" applyFont="1" applyAlignment="1">
      <alignment horizontal="center"/>
    </xf>
    <xf numFmtId="0" fontId="66" fillId="0" borderId="0" xfId="0" applyFont="1" applyAlignment="1">
      <alignment horizontal="center"/>
    </xf>
    <xf numFmtId="49" fontId="66" fillId="20" borderId="0" xfId="0" applyNumberFormat="1" applyFont="1" applyFill="1" applyAlignment="1">
      <alignment vertical="center"/>
    </xf>
    <xf numFmtId="0" fontId="66" fillId="0" borderId="0" xfId="0" applyFont="1"/>
    <xf numFmtId="0" fontId="62" fillId="0" borderId="0" xfId="0" applyFont="1" applyAlignment="1">
      <alignment vertical="top" wrapText="1"/>
    </xf>
    <xf numFmtId="49" fontId="66" fillId="20" borderId="0" xfId="0" applyNumberFormat="1" applyFont="1" applyFill="1"/>
    <xf numFmtId="0" fontId="61" fillId="0" borderId="0" xfId="0" applyFont="1"/>
    <xf numFmtId="0" fontId="66" fillId="20" borderId="0" xfId="0" applyFont="1" applyFill="1" applyAlignment="1">
      <alignment vertical="center"/>
    </xf>
    <xf numFmtId="0" fontId="61" fillId="0" borderId="0" xfId="0" applyFont="1" applyAlignment="1">
      <alignment vertical="center"/>
    </xf>
    <xf numFmtId="0" fontId="59" fillId="0" borderId="0" xfId="0" applyFont="1" applyAlignment="1">
      <alignment vertical="top"/>
    </xf>
    <xf numFmtId="0" fontId="59" fillId="0" borderId="0" xfId="0" applyFont="1" applyAlignment="1">
      <alignment vertical="top" wrapText="1"/>
    </xf>
    <xf numFmtId="0" fontId="61" fillId="30" borderId="0" xfId="0" applyFont="1" applyFill="1" applyAlignment="1">
      <alignment vertical="center"/>
    </xf>
    <xf numFmtId="0" fontId="66" fillId="40" borderId="0" xfId="0" applyFont="1" applyFill="1"/>
    <xf numFmtId="2" fontId="63" fillId="43" borderId="0" xfId="0" applyNumberFormat="1" applyFont="1" applyFill="1" applyAlignment="1">
      <alignment horizontal="center"/>
    </xf>
    <xf numFmtId="49" fontId="64" fillId="0" borderId="0" xfId="0" applyNumberFormat="1" applyFont="1" applyAlignment="1">
      <alignment vertical="top"/>
    </xf>
    <xf numFmtId="0" fontId="61" fillId="0" borderId="0" xfId="0" applyFont="1" applyAlignment="1">
      <alignment vertical="top"/>
    </xf>
    <xf numFmtId="49" fontId="65" fillId="0" borderId="0" xfId="0" applyNumberFormat="1" applyFont="1" applyAlignment="1">
      <alignment vertical="top"/>
    </xf>
    <xf numFmtId="2" fontId="63" fillId="30" borderId="0" xfId="0" applyNumberFormat="1" applyFont="1" applyFill="1" applyAlignment="1">
      <alignment horizontal="center"/>
    </xf>
    <xf numFmtId="49" fontId="65" fillId="40" borderId="0" xfId="0" applyNumberFormat="1" applyFont="1" applyFill="1" applyAlignment="1">
      <alignment vertical="top"/>
    </xf>
    <xf numFmtId="0" fontId="62" fillId="40" borderId="0" xfId="0" applyFont="1" applyFill="1" applyAlignment="1">
      <alignment vertical="top"/>
    </xf>
    <xf numFmtId="0" fontId="62" fillId="40" borderId="0" xfId="0" applyFont="1" applyFill="1" applyAlignment="1">
      <alignment vertical="top" wrapText="1"/>
    </xf>
    <xf numFmtId="0" fontId="70" fillId="0" borderId="0" xfId="0" applyFont="1" applyAlignment="1">
      <alignment vertical="top"/>
    </xf>
    <xf numFmtId="0" fontId="71" fillId="0" borderId="0" xfId="0" applyFont="1" applyAlignment="1">
      <alignment vertical="top" wrapText="1"/>
    </xf>
    <xf numFmtId="0" fontId="71" fillId="0" borderId="0" xfId="0" applyFont="1" applyAlignment="1">
      <alignment vertical="top"/>
    </xf>
    <xf numFmtId="49" fontId="63" fillId="43" borderId="0" xfId="0" applyNumberFormat="1" applyFont="1" applyFill="1" applyAlignment="1">
      <alignment horizontal="center"/>
    </xf>
    <xf numFmtId="0" fontId="60" fillId="20" borderId="0" xfId="0" applyFont="1" applyFill="1" applyAlignment="1">
      <alignment vertical="center"/>
    </xf>
    <xf numFmtId="0" fontId="69" fillId="0" borderId="0" xfId="0" applyFont="1"/>
    <xf numFmtId="49" fontId="73" fillId="0" borderId="0" xfId="0" applyNumberFormat="1" applyFont="1" applyAlignment="1">
      <alignment vertical="top"/>
    </xf>
    <xf numFmtId="0" fontId="74" fillId="0" borderId="0" xfId="0" applyFont="1" applyAlignment="1">
      <alignment vertical="top"/>
    </xf>
    <xf numFmtId="0" fontId="59" fillId="0" borderId="0" xfId="0" applyFont="1" applyAlignment="1">
      <alignment vertical="center"/>
    </xf>
    <xf numFmtId="0" fontId="63" fillId="30" borderId="0" xfId="0" applyFont="1" applyFill="1"/>
    <xf numFmtId="0" fontId="59" fillId="42" borderId="0" xfId="0" applyFont="1" applyFill="1" applyAlignment="1">
      <alignment vertical="center"/>
    </xf>
    <xf numFmtId="0" fontId="74" fillId="0" borderId="0" xfId="0" applyFont="1" applyAlignment="1">
      <alignment vertical="top" wrapText="1"/>
    </xf>
    <xf numFmtId="0" fontId="10" fillId="44" borderId="5" xfId="0" applyFont="1" applyFill="1" applyBorder="1" applyAlignment="1" applyProtection="1">
      <alignment horizontal="center" vertical="top"/>
      <protection locked="0"/>
    </xf>
    <xf numFmtId="0" fontId="38" fillId="32" borderId="20" xfId="0" applyFont="1" applyFill="1" applyBorder="1" applyAlignment="1">
      <alignment horizontal="right" vertical="top"/>
    </xf>
    <xf numFmtId="14" fontId="2" fillId="0" borderId="0" xfId="0" applyNumberFormat="1" applyFont="1"/>
    <xf numFmtId="0" fontId="38" fillId="6" borderId="0" xfId="0" applyFont="1" applyFill="1" applyAlignment="1">
      <alignment vertical="top"/>
    </xf>
    <xf numFmtId="0" fontId="38" fillId="6" borderId="9" xfId="1" applyFont="1" applyFill="1" applyBorder="1" applyAlignment="1">
      <alignment horizontal="centerContinuous" vertical="top"/>
    </xf>
    <xf numFmtId="0" fontId="38" fillId="6" borderId="4" xfId="1" applyFont="1" applyFill="1" applyBorder="1" applyAlignment="1">
      <alignment horizontal="centerContinuous" vertical="top"/>
    </xf>
    <xf numFmtId="0" fontId="38" fillId="6" borderId="4" xfId="0" applyFont="1" applyFill="1" applyBorder="1" applyAlignment="1">
      <alignment vertical="top" wrapText="1"/>
    </xf>
    <xf numFmtId="0" fontId="38" fillId="6" borderId="4" xfId="0" applyFont="1" applyFill="1" applyBorder="1" applyAlignment="1">
      <alignment vertical="top"/>
    </xf>
    <xf numFmtId="0" fontId="42" fillId="0" borderId="5" xfId="0" applyFont="1" applyBorder="1" applyAlignment="1" applyProtection="1">
      <alignment horizontal="center" vertical="top"/>
      <protection locked="0"/>
    </xf>
    <xf numFmtId="0" fontId="42" fillId="6" borderId="5" xfId="0" applyFont="1" applyFill="1" applyBorder="1" applyAlignment="1">
      <alignment horizontal="left" vertical="top"/>
    </xf>
    <xf numFmtId="0" fontId="38" fillId="6" borderId="0" xfId="0" applyFont="1" applyFill="1" applyAlignment="1">
      <alignment vertical="top" wrapText="1"/>
    </xf>
    <xf numFmtId="0" fontId="20" fillId="6" borderId="12" xfId="0" applyFont="1" applyFill="1" applyBorder="1" applyAlignment="1">
      <alignment horizontal="center" vertical="center"/>
    </xf>
    <xf numFmtId="0" fontId="46" fillId="6" borderId="4" xfId="0" applyFont="1" applyFill="1" applyBorder="1" applyAlignment="1">
      <alignment vertical="top" wrapText="1"/>
    </xf>
    <xf numFmtId="0" fontId="75" fillId="0" borderId="0" xfId="0" applyFont="1" applyAlignment="1">
      <alignment vertical="top"/>
    </xf>
    <xf numFmtId="49" fontId="65" fillId="0" borderId="0" xfId="0" applyNumberFormat="1" applyFont="1" applyAlignment="1">
      <alignment vertical="top" wrapText="1"/>
    </xf>
    <xf numFmtId="49" fontId="65" fillId="45" borderId="0" xfId="0" applyNumberFormat="1" applyFont="1" applyFill="1" applyAlignment="1">
      <alignment vertical="top"/>
    </xf>
    <xf numFmtId="0" fontId="63" fillId="30" borderId="88" xfId="0" applyFont="1" applyFill="1" applyBorder="1"/>
    <xf numFmtId="0" fontId="59" fillId="0" borderId="0" xfId="0" applyFont="1" applyAlignment="1">
      <alignment vertical="center" wrapText="1"/>
    </xf>
    <xf numFmtId="0" fontId="60" fillId="20" borderId="46" xfId="0" applyFont="1" applyFill="1" applyBorder="1" applyAlignment="1">
      <alignment vertical="center"/>
    </xf>
    <xf numFmtId="0" fontId="60" fillId="20" borderId="13" xfId="0" applyFont="1" applyFill="1" applyBorder="1" applyAlignment="1">
      <alignment vertical="center"/>
    </xf>
    <xf numFmtId="0" fontId="61" fillId="0" borderId="46" xfId="0" applyFont="1" applyBorder="1" applyAlignment="1">
      <alignment vertical="center"/>
    </xf>
    <xf numFmtId="0" fontId="11" fillId="40" borderId="0" xfId="0" applyFont="1" applyFill="1" applyAlignment="1">
      <alignment horizontal="center" vertical="top"/>
    </xf>
    <xf numFmtId="0" fontId="76"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0" fontId="78" fillId="0" borderId="0" xfId="0" applyFont="1" applyAlignment="1">
      <alignment horizontal="center" vertical="top"/>
    </xf>
    <xf numFmtId="0" fontId="11" fillId="0" borderId="0" xfId="0" applyFont="1" applyAlignment="1">
      <alignment horizontal="center" vertical="top" wrapText="1"/>
    </xf>
    <xf numFmtId="0" fontId="79" fillId="0" borderId="0" xfId="0" applyFont="1" applyAlignment="1">
      <alignment horizontal="center" vertical="top"/>
    </xf>
    <xf numFmtId="0" fontId="76" fillId="0" borderId="0" xfId="0" applyFont="1" applyAlignment="1">
      <alignment horizontal="left" vertical="center"/>
    </xf>
    <xf numFmtId="0" fontId="79" fillId="0" borderId="0" xfId="0" applyFont="1" applyAlignment="1">
      <alignment horizontal="left" vertical="top"/>
    </xf>
    <xf numFmtId="0" fontId="76" fillId="0" borderId="0" xfId="0" applyFont="1" applyAlignment="1">
      <alignment horizontal="left" vertical="top"/>
    </xf>
    <xf numFmtId="0" fontId="11" fillId="0" borderId="0" xfId="0" applyFont="1" applyAlignment="1">
      <alignment horizontal="left" vertical="top"/>
    </xf>
    <xf numFmtId="0" fontId="77" fillId="0" borderId="0" xfId="0" applyFont="1" applyAlignment="1">
      <alignment horizontal="left" vertical="top"/>
    </xf>
    <xf numFmtId="0" fontId="12" fillId="0" borderId="0" xfId="0" applyFont="1" applyAlignment="1">
      <alignment horizontal="center" vertical="center"/>
    </xf>
    <xf numFmtId="0" fontId="11" fillId="40" borderId="0" xfId="0" applyFont="1" applyFill="1" applyAlignment="1">
      <alignment horizontal="center" vertical="center"/>
    </xf>
    <xf numFmtId="0" fontId="42" fillId="21" borderId="0" xfId="0" applyFont="1" applyFill="1" applyAlignment="1" applyProtection="1">
      <alignment horizontal="left" vertical="center" wrapText="1"/>
      <protection locked="0"/>
    </xf>
    <xf numFmtId="0" fontId="38" fillId="20" borderId="0" xfId="0" applyFont="1" applyFill="1" applyAlignment="1">
      <alignment horizontal="left" vertical="center" wrapText="1"/>
    </xf>
    <xf numFmtId="0" fontId="11" fillId="40" borderId="0" xfId="0" applyFont="1" applyFill="1" applyAlignment="1">
      <alignment vertical="top"/>
    </xf>
    <xf numFmtId="0" fontId="11" fillId="20" borderId="4" xfId="0" applyFont="1" applyFill="1" applyBorder="1" applyAlignment="1">
      <alignment horizontal="center" vertical="center" wrapText="1"/>
    </xf>
    <xf numFmtId="0" fontId="11" fillId="21" borderId="4" xfId="0" applyFont="1" applyFill="1" applyBorder="1" applyAlignment="1">
      <alignment horizontal="center" vertical="center" wrapText="1"/>
    </xf>
    <xf numFmtId="0" fontId="38" fillId="21" borderId="0" xfId="0" applyFont="1" applyFill="1" applyAlignment="1" applyProtection="1">
      <alignment horizontal="left" vertical="center" wrapText="1" indent="2"/>
      <protection locked="0"/>
    </xf>
    <xf numFmtId="0" fontId="38" fillId="20" borderId="4" xfId="0" applyFont="1" applyFill="1" applyBorder="1" applyAlignment="1">
      <alignment horizontal="center" vertical="center" wrapText="1"/>
    </xf>
    <xf numFmtId="0" fontId="10" fillId="46" borderId="5" xfId="0" applyFont="1" applyFill="1" applyBorder="1" applyAlignment="1" applyProtection="1">
      <alignment horizontal="center" vertical="top"/>
      <protection locked="0"/>
    </xf>
    <xf numFmtId="0" fontId="38" fillId="21" borderId="4" xfId="0" applyFont="1" applyFill="1" applyBorder="1" applyAlignment="1">
      <alignment vertical="top"/>
    </xf>
    <xf numFmtId="0" fontId="38" fillId="21" borderId="9" xfId="1" applyFont="1" applyFill="1" applyBorder="1" applyAlignment="1">
      <alignment horizontal="centerContinuous" vertical="top"/>
    </xf>
    <xf numFmtId="0" fontId="38" fillId="21" borderId="4" xfId="1" applyFont="1" applyFill="1" applyBorder="1" applyAlignment="1">
      <alignment horizontal="centerContinuous" vertical="top"/>
    </xf>
    <xf numFmtId="0" fontId="38" fillId="21" borderId="4" xfId="0" applyFont="1" applyFill="1" applyBorder="1" applyAlignment="1">
      <alignment vertical="top" wrapText="1"/>
    </xf>
    <xf numFmtId="14" fontId="76" fillId="0" borderId="0" xfId="0" applyNumberFormat="1" applyFont="1" applyAlignment="1">
      <alignment horizontal="left" vertical="top"/>
    </xf>
    <xf numFmtId="0" fontId="10" fillId="12" borderId="23" xfId="0" applyFont="1" applyFill="1" applyBorder="1" applyAlignment="1">
      <alignment horizontal="left" vertical="center"/>
    </xf>
    <xf numFmtId="0" fontId="18" fillId="12" borderId="24" xfId="0" applyFont="1" applyFill="1" applyBorder="1" applyAlignment="1">
      <alignment horizontal="left" vertical="center"/>
    </xf>
    <xf numFmtId="0" fontId="2" fillId="12" borderId="24" xfId="0" applyFont="1" applyFill="1" applyBorder="1" applyAlignment="1">
      <alignment horizontal="left" vertical="center"/>
    </xf>
    <xf numFmtId="0" fontId="2" fillId="12" borderId="11" xfId="0" applyFont="1" applyFill="1" applyBorder="1" applyAlignment="1">
      <alignment vertical="center" wrapText="1"/>
    </xf>
    <xf numFmtId="0" fontId="2" fillId="12" borderId="24" xfId="0" applyFont="1" applyFill="1" applyBorder="1" applyAlignment="1">
      <alignment horizontal="center" vertical="center"/>
    </xf>
    <xf numFmtId="0" fontId="10" fillId="0" borderId="89" xfId="0" applyFont="1" applyBorder="1" applyAlignment="1" applyProtection="1">
      <alignment horizontal="center" vertical="top"/>
      <protection locked="0"/>
    </xf>
    <xf numFmtId="0" fontId="2" fillId="2" borderId="89" xfId="0" applyFont="1" applyFill="1" applyBorder="1" applyAlignment="1">
      <alignment horizontal="left" vertical="top"/>
    </xf>
    <xf numFmtId="0" fontId="2" fillId="2" borderId="59" xfId="0" applyFont="1" applyFill="1" applyBorder="1" applyAlignment="1">
      <alignment vertical="top"/>
    </xf>
    <xf numFmtId="0" fontId="2" fillId="2" borderId="90" xfId="0" applyFont="1" applyFill="1" applyBorder="1" applyAlignment="1">
      <alignment vertical="top" wrapText="1"/>
    </xf>
    <xf numFmtId="0" fontId="2" fillId="2" borderId="59" xfId="1" applyFont="1" applyFill="1" applyBorder="1" applyAlignment="1">
      <alignment horizontal="center" vertical="top"/>
    </xf>
    <xf numFmtId="0" fontId="38" fillId="21" borderId="4" xfId="1" applyFont="1" applyFill="1" applyBorder="1" applyAlignment="1">
      <alignment horizontal="center" vertical="top"/>
    </xf>
    <xf numFmtId="0" fontId="44" fillId="2" borderId="4" xfId="0" applyFont="1" applyFill="1" applyBorder="1" applyAlignment="1">
      <alignment vertical="top"/>
    </xf>
    <xf numFmtId="0" fontId="66" fillId="2" borderId="4" xfId="0" applyFont="1" applyFill="1" applyBorder="1" applyAlignment="1">
      <alignment horizontal="left" vertical="top" wrapText="1" indent="1"/>
    </xf>
    <xf numFmtId="0" fontId="80" fillId="2" borderId="4" xfId="0" applyFont="1" applyFill="1" applyBorder="1" applyAlignment="1">
      <alignment vertical="top" wrapText="1"/>
    </xf>
    <xf numFmtId="0" fontId="66" fillId="41" borderId="0" xfId="0" applyFont="1" applyFill="1" applyAlignment="1">
      <alignment horizontal="center" vertical="top"/>
    </xf>
    <xf numFmtId="0" fontId="66" fillId="41" borderId="0" xfId="0" applyFont="1" applyFill="1" applyAlignment="1">
      <alignment vertical="center"/>
    </xf>
    <xf numFmtId="0" fontId="66" fillId="41" borderId="0" xfId="0" applyFont="1" applyFill="1" applyAlignment="1">
      <alignment horizontal="center"/>
    </xf>
    <xf numFmtId="0" fontId="66" fillId="41" borderId="0" xfId="0" applyFont="1" applyFill="1" applyAlignment="1">
      <alignment vertical="top"/>
    </xf>
    <xf numFmtId="0" fontId="10" fillId="6" borderId="92" xfId="0" applyFont="1" applyFill="1" applyBorder="1" applyAlignment="1">
      <alignment horizontal="left" vertical="top"/>
    </xf>
    <xf numFmtId="0" fontId="10" fillId="6" borderId="93" xfId="0" applyFont="1" applyFill="1" applyBorder="1" applyAlignment="1">
      <alignment horizontal="left" vertical="top"/>
    </xf>
    <xf numFmtId="0" fontId="10" fillId="44" borderId="9" xfId="0" applyFont="1" applyFill="1" applyBorder="1" applyAlignment="1" applyProtection="1">
      <alignment horizontal="center" vertical="top"/>
      <protection locked="0"/>
    </xf>
    <xf numFmtId="0" fontId="66" fillId="41" borderId="4" xfId="0" applyFont="1" applyFill="1" applyBorder="1" applyAlignment="1">
      <alignment vertical="top" wrapText="1"/>
    </xf>
    <xf numFmtId="0" fontId="38" fillId="6" borderId="0" xfId="0" applyFont="1" applyFill="1" applyAlignment="1">
      <alignment horizontal="right" vertical="top"/>
    </xf>
    <xf numFmtId="0" fontId="10" fillId="6" borderId="93" xfId="0" applyFont="1" applyFill="1" applyBorder="1" applyAlignment="1">
      <alignment horizontal="left" vertical="top" wrapText="1"/>
    </xf>
    <xf numFmtId="0" fontId="2" fillId="6" borderId="93" xfId="0" applyFont="1" applyFill="1" applyBorder="1" applyAlignment="1">
      <alignment horizontal="left" vertical="top" wrapText="1"/>
    </xf>
    <xf numFmtId="0" fontId="2" fillId="2" borderId="93" xfId="0" applyFont="1" applyFill="1" applyBorder="1" applyAlignment="1">
      <alignment horizontal="left" vertical="top" wrapText="1"/>
    </xf>
    <xf numFmtId="0" fontId="66" fillId="41" borderId="0" xfId="0" applyFont="1" applyFill="1"/>
    <xf numFmtId="0" fontId="2" fillId="28" borderId="93" xfId="0" applyFont="1" applyFill="1" applyBorder="1" applyAlignment="1">
      <alignment horizontal="left" vertical="top"/>
    </xf>
    <xf numFmtId="0" fontId="2" fillId="6" borderId="10" xfId="1" applyFont="1" applyFill="1" applyBorder="1" applyAlignment="1">
      <alignment horizontal="center" vertical="top"/>
    </xf>
    <xf numFmtId="0" fontId="2" fillId="6" borderId="24" xfId="1" applyFont="1" applyFill="1" applyBorder="1" applyAlignment="1">
      <alignment horizontal="center" vertical="top"/>
    </xf>
    <xf numFmtId="0" fontId="2" fillId="6" borderId="11" xfId="1" applyFont="1" applyFill="1" applyBorder="1" applyAlignment="1">
      <alignment horizontal="center" vertical="top"/>
    </xf>
    <xf numFmtId="0" fontId="10" fillId="6" borderId="94" xfId="0" applyFont="1" applyFill="1" applyBorder="1" applyAlignment="1">
      <alignment horizontal="left" vertical="top"/>
    </xf>
    <xf numFmtId="0" fontId="41" fillId="2" borderId="0" xfId="0" applyFont="1" applyFill="1" applyAlignment="1">
      <alignment vertical="top"/>
    </xf>
    <xf numFmtId="0" fontId="38" fillId="2" borderId="46" xfId="0" applyFont="1" applyFill="1" applyBorder="1" applyAlignment="1">
      <alignment horizontal="left" vertical="top"/>
    </xf>
    <xf numFmtId="0" fontId="38" fillId="2" borderId="44" xfId="0" applyFont="1" applyFill="1" applyBorder="1" applyAlignment="1">
      <alignment vertical="top"/>
    </xf>
    <xf numFmtId="0" fontId="38" fillId="2" borderId="37" xfId="0" applyFont="1" applyFill="1" applyBorder="1" applyAlignment="1">
      <alignment horizontal="left" vertical="top" wrapText="1"/>
    </xf>
    <xf numFmtId="0" fontId="38" fillId="2" borderId="44" xfId="1" quotePrefix="1" applyFont="1" applyFill="1" applyBorder="1" applyAlignment="1">
      <alignment horizontal="center" vertical="top"/>
    </xf>
    <xf numFmtId="0" fontId="38" fillId="7" borderId="36" xfId="1" quotePrefix="1" applyFont="1" applyFill="1" applyBorder="1" applyAlignment="1">
      <alignment horizontal="center" vertical="top"/>
    </xf>
    <xf numFmtId="0" fontId="38" fillId="7" borderId="37" xfId="1" quotePrefix="1" applyFont="1" applyFill="1" applyBorder="1" applyAlignment="1">
      <alignment horizontal="center" vertical="top"/>
    </xf>
    <xf numFmtId="0" fontId="4" fillId="0" borderId="48" xfId="0" applyFont="1" applyBorder="1" applyAlignment="1">
      <alignment horizontal="left" vertical="center" wrapText="1"/>
    </xf>
    <xf numFmtId="0" fontId="4" fillId="0" borderId="0" xfId="0" applyFont="1" applyAlignment="1">
      <alignment horizontal="left" vertical="center" wrapText="1"/>
    </xf>
    <xf numFmtId="0" fontId="4" fillId="17" borderId="47" xfId="0" applyFont="1" applyFill="1" applyBorder="1" applyAlignment="1">
      <alignment horizontal="center"/>
    </xf>
    <xf numFmtId="0" fontId="4" fillId="17" borderId="48" xfId="0" applyFont="1" applyFill="1" applyBorder="1" applyAlignment="1">
      <alignment horizontal="center"/>
    </xf>
    <xf numFmtId="0" fontId="4" fillId="17" borderId="49" xfId="0" applyFont="1" applyFill="1" applyBorder="1" applyAlignment="1">
      <alignment horizontal="center"/>
    </xf>
    <xf numFmtId="0" fontId="4" fillId="17" borderId="50" xfId="0" applyFont="1" applyFill="1" applyBorder="1" applyAlignment="1">
      <alignment horizontal="center"/>
    </xf>
    <xf numFmtId="0" fontId="4" fillId="17" borderId="0" xfId="0" applyFont="1" applyFill="1" applyAlignment="1">
      <alignment horizontal="center"/>
    </xf>
    <xf numFmtId="0" fontId="4" fillId="17" borderId="40" xfId="0" applyFont="1" applyFill="1" applyBorder="1" applyAlignment="1">
      <alignment horizontal="center"/>
    </xf>
    <xf numFmtId="0" fontId="7" fillId="0" borderId="51" xfId="0" applyFont="1" applyBorder="1" applyAlignment="1">
      <alignment horizontal="center"/>
    </xf>
    <xf numFmtId="0" fontId="7" fillId="0" borderId="1" xfId="0" applyFont="1" applyBorder="1" applyAlignment="1">
      <alignment horizontal="center"/>
    </xf>
    <xf numFmtId="0" fontId="7" fillId="0" borderId="52" xfId="0" applyFont="1" applyBorder="1" applyAlignment="1">
      <alignment horizontal="center"/>
    </xf>
    <xf numFmtId="0" fontId="7" fillId="3" borderId="51" xfId="0" applyFont="1" applyFill="1" applyBorder="1" applyAlignment="1">
      <alignment horizontal="left" indent="3"/>
    </xf>
    <xf numFmtId="0" fontId="7" fillId="3" borderId="1" xfId="0" applyFont="1" applyFill="1" applyBorder="1" applyAlignment="1">
      <alignment horizontal="left" indent="3"/>
    </xf>
    <xf numFmtId="0" fontId="7" fillId="3" borderId="52" xfId="0" applyFont="1" applyFill="1" applyBorder="1" applyAlignment="1">
      <alignment horizontal="left" indent="3"/>
    </xf>
    <xf numFmtId="0" fontId="4" fillId="17" borderId="53" xfId="0" applyFont="1" applyFill="1" applyBorder="1" applyAlignment="1">
      <alignment horizontal="center"/>
    </xf>
    <xf numFmtId="0" fontId="4" fillId="17" borderId="54" xfId="0" applyFont="1" applyFill="1" applyBorder="1" applyAlignment="1">
      <alignment horizontal="center"/>
    </xf>
    <xf numFmtId="0" fontId="4" fillId="17" borderId="41" xfId="0" applyFont="1" applyFill="1" applyBorder="1" applyAlignment="1">
      <alignment horizontal="center"/>
    </xf>
    <xf numFmtId="0" fontId="4" fillId="17" borderId="55" xfId="0" applyFont="1" applyFill="1" applyBorder="1" applyAlignment="1">
      <alignment horizontal="center"/>
    </xf>
    <xf numFmtId="0" fontId="7" fillId="0" borderId="56" xfId="0" applyFont="1" applyBorder="1" applyAlignment="1">
      <alignment horizontal="center"/>
    </xf>
    <xf numFmtId="0" fontId="7" fillId="0" borderId="57" xfId="0" applyFont="1" applyBorder="1" applyAlignment="1">
      <alignment horizontal="center"/>
    </xf>
    <xf numFmtId="0" fontId="7" fillId="3" borderId="56" xfId="0" applyFont="1" applyFill="1" applyBorder="1" applyAlignment="1">
      <alignment horizontal="left" indent="3"/>
    </xf>
    <xf numFmtId="0" fontId="7" fillId="3" borderId="57" xfId="0" applyFont="1" applyFill="1" applyBorder="1" applyAlignment="1">
      <alignment horizontal="left" indent="3"/>
    </xf>
    <xf numFmtId="0" fontId="7" fillId="11" borderId="58" xfId="0" applyFont="1" applyFill="1" applyBorder="1" applyAlignment="1">
      <alignment horizontal="left" indent="3"/>
    </xf>
    <xf numFmtId="0" fontId="7" fillId="11" borderId="59" xfId="0" applyFont="1" applyFill="1" applyBorder="1" applyAlignment="1">
      <alignment horizontal="left" indent="3"/>
    </xf>
    <xf numFmtId="0" fontId="7" fillId="11" borderId="60" xfId="0" applyFont="1" applyFill="1" applyBorder="1" applyAlignment="1">
      <alignment horizontal="left" indent="3"/>
    </xf>
    <xf numFmtId="0" fontId="7" fillId="10" borderId="56" xfId="0" applyFont="1" applyFill="1" applyBorder="1" applyAlignment="1">
      <alignment horizontal="left" indent="3"/>
    </xf>
    <xf numFmtId="0" fontId="7" fillId="10" borderId="1" xfId="0" applyFont="1" applyFill="1" applyBorder="1" applyAlignment="1">
      <alignment horizontal="left" indent="3"/>
    </xf>
    <xf numFmtId="0" fontId="7" fillId="10" borderId="57" xfId="0" applyFont="1" applyFill="1" applyBorder="1" applyAlignment="1">
      <alignment horizontal="left" indent="3"/>
    </xf>
    <xf numFmtId="0" fontId="7" fillId="13" borderId="51" xfId="0" applyFont="1" applyFill="1" applyBorder="1" applyAlignment="1">
      <alignment horizontal="left" indent="3"/>
    </xf>
    <xf numFmtId="0" fontId="7" fillId="13" borderId="1" xfId="0" applyFont="1" applyFill="1" applyBorder="1" applyAlignment="1">
      <alignment horizontal="left" indent="3"/>
    </xf>
    <xf numFmtId="0" fontId="7" fillId="13" borderId="52" xfId="0" applyFont="1" applyFill="1" applyBorder="1" applyAlignment="1">
      <alignment horizontal="left" indent="3"/>
    </xf>
    <xf numFmtId="0" fontId="7" fillId="13" borderId="56" xfId="0" applyFont="1" applyFill="1" applyBorder="1" applyAlignment="1">
      <alignment horizontal="left" indent="3"/>
    </xf>
    <xf numFmtId="0" fontId="7" fillId="13" borderId="57" xfId="0" applyFont="1" applyFill="1" applyBorder="1" applyAlignment="1">
      <alignment horizontal="left" indent="3"/>
    </xf>
    <xf numFmtId="0" fontId="7" fillId="11" borderId="56" xfId="0" applyFont="1" applyFill="1" applyBorder="1" applyAlignment="1">
      <alignment horizontal="left" indent="3"/>
    </xf>
    <xf numFmtId="0" fontId="7" fillId="11" borderId="1" xfId="0" applyFont="1" applyFill="1" applyBorder="1" applyAlignment="1">
      <alignment horizontal="left" indent="3"/>
    </xf>
    <xf numFmtId="0" fontId="7" fillId="11" borderId="57" xfId="0" applyFont="1" applyFill="1" applyBorder="1" applyAlignment="1">
      <alignment horizontal="left" indent="3"/>
    </xf>
    <xf numFmtId="0" fontId="7" fillId="12" borderId="56" xfId="0" applyFont="1" applyFill="1" applyBorder="1" applyAlignment="1">
      <alignment horizontal="left" indent="3"/>
    </xf>
    <xf numFmtId="0" fontId="7" fillId="12" borderId="1" xfId="0" applyFont="1" applyFill="1" applyBorder="1" applyAlignment="1">
      <alignment horizontal="left" indent="3"/>
    </xf>
    <xf numFmtId="0" fontId="7" fillId="12" borderId="57" xfId="0" applyFont="1" applyFill="1" applyBorder="1" applyAlignment="1">
      <alignment horizontal="left" indent="3"/>
    </xf>
    <xf numFmtId="0" fontId="7" fillId="5" borderId="56" xfId="0" applyFont="1" applyFill="1" applyBorder="1" applyAlignment="1">
      <alignment horizontal="left" indent="3"/>
    </xf>
    <xf numFmtId="0" fontId="7" fillId="5" borderId="1" xfId="0" applyFont="1" applyFill="1" applyBorder="1" applyAlignment="1">
      <alignment horizontal="left" indent="3"/>
    </xf>
    <xf numFmtId="0" fontId="7" fillId="5" borderId="57" xfId="0" applyFont="1" applyFill="1" applyBorder="1" applyAlignment="1">
      <alignment horizontal="left" indent="3"/>
    </xf>
    <xf numFmtId="0" fontId="7" fillId="11" borderId="61" xfId="0" applyFont="1" applyFill="1" applyBorder="1" applyAlignment="1">
      <alignment horizontal="left" indent="3"/>
    </xf>
    <xf numFmtId="0" fontId="7" fillId="11" borderId="62" xfId="0" applyFont="1" applyFill="1" applyBorder="1" applyAlignment="1">
      <alignment horizontal="left" indent="3"/>
    </xf>
    <xf numFmtId="0" fontId="7" fillId="10" borderId="51" xfId="0" applyFont="1" applyFill="1" applyBorder="1" applyAlignment="1">
      <alignment horizontal="left" indent="3"/>
    </xf>
    <xf numFmtId="0" fontId="7" fillId="10" borderId="52" xfId="0" applyFont="1" applyFill="1" applyBorder="1" applyAlignment="1">
      <alignment horizontal="left" indent="3"/>
    </xf>
    <xf numFmtId="0" fontId="7" fillId="11" borderId="51" xfId="0" applyFont="1" applyFill="1" applyBorder="1" applyAlignment="1">
      <alignment horizontal="left" indent="3"/>
    </xf>
    <xf numFmtId="0" fontId="7" fillId="11" borderId="52" xfId="0" applyFont="1" applyFill="1" applyBorder="1" applyAlignment="1">
      <alignment horizontal="left" indent="3"/>
    </xf>
    <xf numFmtId="0" fontId="7" fillId="12" borderId="51" xfId="0" applyFont="1" applyFill="1" applyBorder="1" applyAlignment="1">
      <alignment horizontal="left" indent="3"/>
    </xf>
    <xf numFmtId="0" fontId="7" fillId="12" borderId="52" xfId="0" applyFont="1" applyFill="1" applyBorder="1" applyAlignment="1">
      <alignment horizontal="left" indent="3"/>
    </xf>
    <xf numFmtId="0" fontId="7" fillId="5" borderId="51" xfId="0" applyFont="1" applyFill="1" applyBorder="1" applyAlignment="1">
      <alignment horizontal="left" indent="3"/>
    </xf>
    <xf numFmtId="0" fontId="7" fillId="5" borderId="52" xfId="0" applyFont="1" applyFill="1" applyBorder="1" applyAlignment="1">
      <alignment horizontal="left" indent="3"/>
    </xf>
    <xf numFmtId="0" fontId="2" fillId="7" borderId="9" xfId="1" applyFont="1" applyFill="1" applyBorder="1" applyAlignment="1">
      <alignment horizontal="center" vertical="top"/>
    </xf>
    <xf numFmtId="0" fontId="2" fillId="7" borderId="4" xfId="1" applyFont="1" applyFill="1" applyBorder="1" applyAlignment="1">
      <alignment horizontal="center" vertical="top"/>
    </xf>
    <xf numFmtId="0" fontId="2" fillId="7" borderId="9" xfId="0" quotePrefix="1" applyFont="1" applyFill="1" applyBorder="1" applyAlignment="1">
      <alignment horizontal="center" vertical="top"/>
    </xf>
    <xf numFmtId="0" fontId="2" fillId="7" borderId="4" xfId="0" quotePrefix="1" applyFont="1" applyFill="1" applyBorder="1" applyAlignment="1">
      <alignment horizontal="center" vertical="top"/>
    </xf>
    <xf numFmtId="0" fontId="2" fillId="16" borderId="20" xfId="0" applyFont="1" applyFill="1" applyBorder="1" applyAlignment="1">
      <alignment horizontal="center" vertical="center"/>
    </xf>
    <xf numFmtId="0" fontId="38" fillId="13" borderId="9" xfId="1" applyFont="1" applyFill="1" applyBorder="1" applyAlignment="1">
      <alignment horizontal="center" vertical="top"/>
    </xf>
    <xf numFmtId="0" fontId="38" fillId="13" borderId="4" xfId="1" applyFont="1" applyFill="1" applyBorder="1" applyAlignment="1">
      <alignment horizontal="center" vertical="top"/>
    </xf>
    <xf numFmtId="0" fontId="38" fillId="13" borderId="5" xfId="1" quotePrefix="1" applyFont="1" applyFill="1" applyBorder="1" applyAlignment="1">
      <alignment horizontal="center" vertical="top"/>
    </xf>
    <xf numFmtId="0" fontId="2" fillId="7" borderId="34" xfId="0" applyFont="1" applyFill="1" applyBorder="1" applyAlignment="1">
      <alignment horizontal="center" vertical="center"/>
    </xf>
    <xf numFmtId="0" fontId="2" fillId="7" borderId="2" xfId="0" applyFont="1" applyFill="1" applyBorder="1" applyAlignment="1">
      <alignment horizontal="center" vertical="center"/>
    </xf>
    <xf numFmtId="0" fontId="2" fillId="13" borderId="5" xfId="1" applyFont="1" applyFill="1" applyBorder="1" applyAlignment="1">
      <alignment horizontal="center" vertical="top"/>
    </xf>
    <xf numFmtId="0" fontId="2" fillId="13" borderId="5" xfId="1" quotePrefix="1" applyFont="1" applyFill="1" applyBorder="1" applyAlignment="1">
      <alignment horizontal="center" vertical="top"/>
    </xf>
    <xf numFmtId="0" fontId="20" fillId="15" borderId="9" xfId="1" applyFont="1" applyFill="1" applyBorder="1" applyAlignment="1">
      <alignment horizontal="center" vertical="top"/>
    </xf>
    <xf numFmtId="0" fontId="20" fillId="15" borderId="4" xfId="1" applyFont="1" applyFill="1" applyBorder="1" applyAlignment="1">
      <alignment horizontal="center" vertical="top"/>
    </xf>
    <xf numFmtId="0" fontId="20" fillId="13" borderId="5" xfId="1" applyFont="1" applyFill="1" applyBorder="1" applyAlignment="1">
      <alignment horizontal="center" vertical="top"/>
    </xf>
    <xf numFmtId="0" fontId="20" fillId="13" borderId="5" xfId="1" quotePrefix="1" applyFont="1" applyFill="1" applyBorder="1" applyAlignment="1">
      <alignment horizontal="center" vertical="top"/>
    </xf>
    <xf numFmtId="0" fontId="10" fillId="7" borderId="9" xfId="1" applyFont="1" applyFill="1" applyBorder="1" applyAlignment="1">
      <alignment horizontal="center" vertical="top"/>
    </xf>
    <xf numFmtId="0" fontId="10" fillId="7" borderId="4" xfId="1" applyFont="1" applyFill="1" applyBorder="1" applyAlignment="1">
      <alignment horizontal="center" vertical="top"/>
    </xf>
    <xf numFmtId="0" fontId="38" fillId="5" borderId="9" xfId="1" applyFont="1" applyFill="1" applyBorder="1" applyAlignment="1">
      <alignment horizontal="center" vertical="top"/>
    </xf>
    <xf numFmtId="0" fontId="38" fillId="5" borderId="4" xfId="1" applyFont="1" applyFill="1" applyBorder="1" applyAlignment="1">
      <alignment horizontal="center" vertical="top"/>
    </xf>
    <xf numFmtId="0" fontId="2" fillId="7" borderId="9" xfId="0" applyFont="1" applyFill="1" applyBorder="1" applyAlignment="1">
      <alignment horizontal="center" vertical="top"/>
    </xf>
    <xf numFmtId="0" fontId="2" fillId="7" borderId="4" xfId="0" applyFont="1" applyFill="1" applyBorder="1" applyAlignment="1">
      <alignment horizontal="center" vertical="top"/>
    </xf>
    <xf numFmtId="0" fontId="2" fillId="7" borderId="21" xfId="0" applyFont="1" applyFill="1" applyBorder="1" applyAlignment="1">
      <alignment horizontal="center" vertical="center"/>
    </xf>
    <xf numFmtId="0" fontId="2" fillId="7" borderId="12" xfId="0" applyFont="1" applyFill="1" applyBorder="1" applyAlignment="1">
      <alignment horizontal="center" vertical="center"/>
    </xf>
    <xf numFmtId="0" fontId="20" fillId="13" borderId="9" xfId="1" applyFont="1" applyFill="1" applyBorder="1" applyAlignment="1">
      <alignment horizontal="center" vertical="top"/>
    </xf>
    <xf numFmtId="0" fontId="20" fillId="13" borderId="4" xfId="1" applyFont="1" applyFill="1" applyBorder="1" applyAlignment="1">
      <alignment horizontal="center" vertical="top"/>
    </xf>
    <xf numFmtId="0" fontId="2" fillId="5" borderId="5" xfId="1" applyFont="1" applyFill="1" applyBorder="1" applyAlignment="1">
      <alignment horizontal="center" vertical="top"/>
    </xf>
    <xf numFmtId="0" fontId="2" fillId="5" borderId="5" xfId="1" quotePrefix="1" applyFont="1" applyFill="1" applyBorder="1" applyAlignment="1">
      <alignment horizontal="center" vertical="top"/>
    </xf>
    <xf numFmtId="0" fontId="2" fillId="5" borderId="9" xfId="1" applyFont="1" applyFill="1" applyBorder="1" applyAlignment="1">
      <alignment horizontal="center" vertical="top"/>
    </xf>
    <xf numFmtId="0" fontId="2" fillId="5" borderId="4" xfId="1" applyFont="1" applyFill="1" applyBorder="1" applyAlignment="1">
      <alignment horizontal="center" vertical="top"/>
    </xf>
    <xf numFmtId="0" fontId="2" fillId="7" borderId="9" xfId="1" quotePrefix="1" applyFont="1" applyFill="1" applyBorder="1" applyAlignment="1">
      <alignment horizontal="center" vertical="top"/>
    </xf>
    <xf numFmtId="0" fontId="2" fillId="7" borderId="4" xfId="1" quotePrefix="1" applyFont="1" applyFill="1" applyBorder="1" applyAlignment="1">
      <alignment horizontal="center" vertical="top"/>
    </xf>
    <xf numFmtId="0" fontId="2" fillId="12" borderId="9" xfId="1" applyFont="1" applyFill="1" applyBorder="1" applyAlignment="1">
      <alignment horizontal="center" vertical="top"/>
    </xf>
    <xf numFmtId="0" fontId="2" fillId="12" borderId="0" xfId="1" applyFont="1" applyFill="1" applyAlignment="1">
      <alignment horizontal="center" vertical="top"/>
    </xf>
    <xf numFmtId="0" fontId="2" fillId="12" borderId="4" xfId="1" applyFont="1" applyFill="1" applyBorder="1" applyAlignment="1">
      <alignment horizontal="center" vertical="top"/>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2" borderId="10" xfId="1" applyFont="1" applyFill="1" applyBorder="1" applyAlignment="1">
      <alignment horizontal="center" vertical="top"/>
    </xf>
    <xf numFmtId="0" fontId="2" fillId="2" borderId="11" xfId="1" applyFont="1" applyFill="1" applyBorder="1" applyAlignment="1">
      <alignment horizontal="center" vertical="top"/>
    </xf>
    <xf numFmtId="0" fontId="2" fillId="9" borderId="21" xfId="1" applyFont="1" applyFill="1" applyBorder="1" applyAlignment="1">
      <alignment horizontal="center" vertical="top"/>
    </xf>
    <xf numFmtId="0" fontId="2" fillId="9" borderId="1" xfId="1" applyFont="1" applyFill="1" applyBorder="1" applyAlignment="1">
      <alignment horizontal="center" vertical="top"/>
    </xf>
    <xf numFmtId="0" fontId="2" fillId="9" borderId="12" xfId="1" applyFont="1" applyFill="1" applyBorder="1" applyAlignment="1">
      <alignment horizontal="center" vertical="top"/>
    </xf>
    <xf numFmtId="0" fontId="2" fillId="7" borderId="91" xfId="1" applyFont="1" applyFill="1" applyBorder="1" applyAlignment="1">
      <alignment horizontal="center" vertical="top"/>
    </xf>
    <xf numFmtId="0" fontId="2" fillId="7" borderId="90" xfId="1" applyFont="1" applyFill="1" applyBorder="1" applyAlignment="1">
      <alignment horizontal="center" vertical="top"/>
    </xf>
    <xf numFmtId="0" fontId="2" fillId="7" borderId="9" xfId="0" applyFont="1" applyFill="1" applyBorder="1" applyAlignment="1">
      <alignment horizontal="center" vertical="center"/>
    </xf>
    <xf numFmtId="0" fontId="2" fillId="7" borderId="4" xfId="0" applyFont="1" applyFill="1" applyBorder="1" applyAlignment="1">
      <alignment horizontal="center" vertical="center"/>
    </xf>
    <xf numFmtId="0" fontId="50" fillId="33" borderId="21" xfId="1" applyFont="1" applyFill="1" applyBorder="1" applyAlignment="1">
      <alignment horizontal="center" vertical="top"/>
    </xf>
    <xf numFmtId="0" fontId="2" fillId="33" borderId="12" xfId="1" applyFont="1" applyFill="1" applyBorder="1" applyAlignment="1">
      <alignment horizontal="center" vertical="top"/>
    </xf>
    <xf numFmtId="0" fontId="2" fillId="33" borderId="21" xfId="1" applyFont="1" applyFill="1" applyBorder="1" applyAlignment="1">
      <alignment horizontal="center" vertical="top"/>
    </xf>
    <xf numFmtId="0" fontId="2" fillId="33" borderId="12" xfId="1" quotePrefix="1" applyFont="1" applyFill="1" applyBorder="1" applyAlignment="1">
      <alignment horizontal="center" vertical="top"/>
    </xf>
    <xf numFmtId="0" fontId="2" fillId="6" borderId="9" xfId="1" applyFont="1" applyFill="1" applyBorder="1" applyAlignment="1">
      <alignment horizontal="center" vertical="top"/>
    </xf>
    <xf numFmtId="0" fontId="2" fillId="6" borderId="4" xfId="1" applyFont="1" applyFill="1" applyBorder="1" applyAlignment="1">
      <alignment horizontal="center" vertical="top"/>
    </xf>
    <xf numFmtId="0" fontId="2" fillId="6" borderId="4" xfId="1" quotePrefix="1" applyFont="1" applyFill="1" applyBorder="1" applyAlignment="1">
      <alignment horizontal="center" vertical="top"/>
    </xf>
    <xf numFmtId="0" fontId="2" fillId="21" borderId="9" xfId="1" applyFont="1" applyFill="1" applyBorder="1" applyAlignment="1">
      <alignment horizontal="center" vertical="top"/>
    </xf>
    <xf numFmtId="0" fontId="2" fillId="2" borderId="4" xfId="1" applyFont="1" applyFill="1" applyBorder="1" applyAlignment="1">
      <alignment horizontal="center" vertical="top"/>
    </xf>
    <xf numFmtId="0" fontId="20" fillId="6" borderId="9" xfId="1" applyFont="1" applyFill="1" applyBorder="1" applyAlignment="1">
      <alignment horizontal="center" vertical="top"/>
    </xf>
    <xf numFmtId="0" fontId="20" fillId="6" borderId="4" xfId="1" applyFont="1" applyFill="1" applyBorder="1" applyAlignment="1">
      <alignment horizontal="center" vertical="top"/>
    </xf>
    <xf numFmtId="0" fontId="2" fillId="7" borderId="10" xfId="1" applyFont="1" applyFill="1" applyBorder="1" applyAlignment="1">
      <alignment horizontal="center" vertical="top"/>
    </xf>
    <xf numFmtId="0" fontId="2" fillId="7" borderId="11" xfId="1" applyFont="1" applyFill="1" applyBorder="1" applyAlignment="1">
      <alignment horizontal="center" vertical="top"/>
    </xf>
    <xf numFmtId="0" fontId="14" fillId="18" borderId="21" xfId="1" applyFont="1" applyFill="1" applyBorder="1" applyAlignment="1">
      <alignment horizontal="center" vertical="top"/>
    </xf>
    <xf numFmtId="0" fontId="14" fillId="18" borderId="1" xfId="1" applyFont="1" applyFill="1" applyBorder="1" applyAlignment="1">
      <alignment horizontal="center" vertical="top"/>
    </xf>
    <xf numFmtId="0" fontId="14" fillId="18" borderId="12" xfId="1" applyFont="1" applyFill="1" applyBorder="1" applyAlignment="1">
      <alignment horizontal="center" vertical="top"/>
    </xf>
    <xf numFmtId="0" fontId="2" fillId="6" borderId="0" xfId="1" applyFont="1" applyFill="1" applyAlignment="1">
      <alignment horizontal="center" vertical="top"/>
    </xf>
    <xf numFmtId="0" fontId="2" fillId="2" borderId="9" xfId="1" applyFont="1" applyFill="1" applyBorder="1" applyAlignment="1">
      <alignment horizontal="center" vertical="top"/>
    </xf>
    <xf numFmtId="0" fontId="2" fillId="10" borderId="21" xfId="1" applyFont="1" applyFill="1" applyBorder="1" applyAlignment="1">
      <alignment horizontal="center" vertical="top"/>
    </xf>
    <xf numFmtId="0" fontId="2" fillId="10" borderId="12" xfId="1" applyFont="1" applyFill="1" applyBorder="1" applyAlignment="1">
      <alignment horizontal="center" vertical="top"/>
    </xf>
    <xf numFmtId="0" fontId="2" fillId="28" borderId="9" xfId="1" applyFont="1" applyFill="1" applyBorder="1" applyAlignment="1">
      <alignment horizontal="center" vertical="top"/>
    </xf>
    <xf numFmtId="0" fontId="2" fillId="28" borderId="4" xfId="1" applyFont="1" applyFill="1" applyBorder="1" applyAlignment="1">
      <alignment horizontal="center" vertical="top"/>
    </xf>
    <xf numFmtId="0" fontId="2" fillId="7" borderId="5" xfId="1" applyFont="1" applyFill="1" applyBorder="1" applyAlignment="1">
      <alignment horizontal="center" vertical="top"/>
    </xf>
    <xf numFmtId="0" fontId="14" fillId="3" borderId="21" xfId="1" applyFont="1" applyFill="1" applyBorder="1" applyAlignment="1">
      <alignment horizontal="center" vertical="top"/>
    </xf>
    <xf numFmtId="0" fontId="2" fillId="3" borderId="12" xfId="1" applyFont="1" applyFill="1" applyBorder="1" applyAlignment="1">
      <alignment horizontal="center" vertical="top"/>
    </xf>
    <xf numFmtId="0" fontId="38" fillId="6" borderId="9" xfId="1" applyFont="1" applyFill="1" applyBorder="1" applyAlignment="1">
      <alignment horizontal="center" vertical="top"/>
    </xf>
    <xf numFmtId="0" fontId="38" fillId="6" borderId="4" xfId="1" applyFont="1" applyFill="1" applyBorder="1" applyAlignment="1">
      <alignment horizontal="center" vertical="top"/>
    </xf>
    <xf numFmtId="0" fontId="2" fillId="8" borderId="9" xfId="1" applyFont="1" applyFill="1" applyBorder="1" applyAlignment="1">
      <alignment horizontal="center" vertical="top"/>
    </xf>
    <xf numFmtId="0" fontId="2" fillId="8" borderId="4" xfId="1" applyFont="1" applyFill="1" applyBorder="1" applyAlignment="1">
      <alignment horizontal="center" vertical="top"/>
    </xf>
    <xf numFmtId="0" fontId="38" fillId="2" borderId="9" xfId="1" applyFont="1" applyFill="1" applyBorder="1" applyAlignment="1">
      <alignment horizontal="center" vertical="top"/>
    </xf>
    <xf numFmtId="0" fontId="38" fillId="2" borderId="4" xfId="1" applyFont="1" applyFill="1" applyBorder="1" applyAlignment="1">
      <alignment horizontal="center" vertical="top"/>
    </xf>
    <xf numFmtId="0" fontId="38" fillId="28" borderId="9" xfId="1" applyFont="1" applyFill="1" applyBorder="1" applyAlignment="1">
      <alignment horizontal="center" vertical="top"/>
    </xf>
    <xf numFmtId="0" fontId="38" fillId="28" borderId="4" xfId="1" applyFont="1" applyFill="1" applyBorder="1" applyAlignment="1">
      <alignment horizontal="center" vertical="top"/>
    </xf>
    <xf numFmtId="0" fontId="14" fillId="9" borderId="21" xfId="1" applyFont="1" applyFill="1" applyBorder="1" applyAlignment="1">
      <alignment horizontal="center" vertical="top"/>
    </xf>
    <xf numFmtId="0" fontId="14" fillId="9" borderId="1" xfId="1" applyFont="1" applyFill="1" applyBorder="1" applyAlignment="1">
      <alignment horizontal="center" vertical="top"/>
    </xf>
    <xf numFmtId="0" fontId="14" fillId="9" borderId="12" xfId="1" applyFont="1" applyFill="1" applyBorder="1" applyAlignment="1">
      <alignment horizontal="center" vertical="top"/>
    </xf>
    <xf numFmtId="0" fontId="2" fillId="7" borderId="34" xfId="1" applyFont="1" applyFill="1" applyBorder="1" applyAlignment="1">
      <alignment horizontal="center" vertical="top"/>
    </xf>
    <xf numFmtId="0" fontId="2" fillId="7" borderId="2" xfId="1" applyFont="1" applyFill="1" applyBorder="1" applyAlignment="1">
      <alignment horizontal="center" vertical="top"/>
    </xf>
    <xf numFmtId="0" fontId="2" fillId="6" borderId="9" xfId="0" applyFont="1" applyFill="1" applyBorder="1" applyAlignment="1">
      <alignment horizontal="center" vertical="top"/>
    </xf>
    <xf numFmtId="0" fontId="2" fillId="6" borderId="4" xfId="0" applyFont="1" applyFill="1" applyBorder="1" applyAlignment="1">
      <alignment horizontal="center" vertical="top"/>
    </xf>
    <xf numFmtId="0" fontId="2" fillId="21" borderId="34" xfId="1" applyFont="1" applyFill="1" applyBorder="1" applyAlignment="1">
      <alignment horizontal="center" vertical="top"/>
    </xf>
    <xf numFmtId="0" fontId="2" fillId="2" borderId="2" xfId="1" applyFont="1" applyFill="1" applyBorder="1" applyAlignment="1">
      <alignment horizontal="center" vertical="top"/>
    </xf>
    <xf numFmtId="0" fontId="2" fillId="15" borderId="9" xfId="0" applyFont="1" applyFill="1" applyBorder="1" applyAlignment="1">
      <alignment horizontal="left" vertical="top"/>
    </xf>
    <xf numFmtId="0" fontId="2" fillId="15" borderId="0" xfId="0" applyFont="1" applyFill="1" applyAlignment="1">
      <alignment horizontal="left" vertical="top"/>
    </xf>
    <xf numFmtId="0" fontId="2" fillId="15" borderId="4" xfId="0" applyFont="1" applyFill="1" applyBorder="1" applyAlignment="1">
      <alignment horizontal="left" vertical="top"/>
    </xf>
    <xf numFmtId="0" fontId="2" fillId="8" borderId="27" xfId="1" applyFont="1" applyFill="1" applyBorder="1" applyAlignment="1">
      <alignment horizontal="center" vertical="top"/>
    </xf>
    <xf numFmtId="0" fontId="2" fillId="8" borderId="29" xfId="1" applyFont="1" applyFill="1" applyBorder="1" applyAlignment="1">
      <alignment horizontal="center" vertical="top"/>
    </xf>
    <xf numFmtId="0" fontId="2" fillId="2" borderId="27" xfId="1" applyFont="1" applyFill="1" applyBorder="1" applyAlignment="1">
      <alignment horizontal="center" vertical="top"/>
    </xf>
    <xf numFmtId="0" fontId="2" fillId="2" borderId="29" xfId="1" applyFont="1" applyFill="1" applyBorder="1" applyAlignment="1">
      <alignment horizontal="center" vertical="top"/>
    </xf>
    <xf numFmtId="0" fontId="2" fillId="2" borderId="31" xfId="1" applyFont="1" applyFill="1" applyBorder="1" applyAlignment="1">
      <alignment horizontal="center" vertical="top"/>
    </xf>
    <xf numFmtId="0" fontId="2" fillId="2" borderId="32" xfId="1" applyFont="1" applyFill="1" applyBorder="1" applyAlignment="1">
      <alignment horizontal="center" vertical="top"/>
    </xf>
    <xf numFmtId="0" fontId="2" fillId="2" borderId="33" xfId="1" applyFont="1" applyFill="1" applyBorder="1" applyAlignment="1">
      <alignment horizontal="center" vertical="top"/>
    </xf>
    <xf numFmtId="0" fontId="38" fillId="21" borderId="9" xfId="1" applyFont="1" applyFill="1" applyBorder="1" applyAlignment="1">
      <alignment horizontal="center" vertical="top"/>
    </xf>
    <xf numFmtId="0" fontId="38" fillId="21" borderId="4" xfId="1" applyFont="1" applyFill="1" applyBorder="1" applyAlignment="1">
      <alignment horizontal="center" vertical="top"/>
    </xf>
    <xf numFmtId="0" fontId="2" fillId="2" borderId="27"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0" xfId="1" applyFont="1" applyFill="1" applyAlignment="1">
      <alignment horizontal="center" vertical="center"/>
    </xf>
    <xf numFmtId="0" fontId="2" fillId="2" borderId="25"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26" xfId="1" applyFont="1" applyFill="1" applyBorder="1" applyAlignment="1">
      <alignment horizontal="center" vertical="center"/>
    </xf>
    <xf numFmtId="0" fontId="2" fillId="8" borderId="25" xfId="1" applyFont="1" applyFill="1" applyBorder="1" applyAlignment="1">
      <alignment horizontal="center" vertical="top"/>
    </xf>
    <xf numFmtId="0" fontId="2" fillId="8" borderId="26" xfId="1" applyFont="1" applyFill="1" applyBorder="1" applyAlignment="1">
      <alignment horizontal="center" vertical="top"/>
    </xf>
    <xf numFmtId="0" fontId="2" fillId="8" borderId="31" xfId="1" applyFont="1" applyFill="1" applyBorder="1" applyAlignment="1">
      <alignment horizontal="center" vertical="top"/>
    </xf>
    <xf numFmtId="0" fontId="2" fillId="8" borderId="33" xfId="1" applyFont="1" applyFill="1" applyBorder="1" applyAlignment="1">
      <alignment horizontal="center" vertical="top"/>
    </xf>
    <xf numFmtId="0" fontId="2" fillId="3" borderId="20" xfId="1" applyFont="1" applyFill="1" applyBorder="1" applyAlignment="1">
      <alignment horizontal="center" vertical="top"/>
    </xf>
    <xf numFmtId="0" fontId="38" fillId="20" borderId="34" xfId="0" applyFont="1" applyFill="1" applyBorder="1" applyAlignment="1">
      <alignment horizontal="left" vertical="top" wrapText="1"/>
    </xf>
    <xf numFmtId="0" fontId="38" fillId="20" borderId="3" xfId="0" applyFont="1" applyFill="1" applyBorder="1" applyAlignment="1">
      <alignment horizontal="left" vertical="top" wrapText="1"/>
    </xf>
    <xf numFmtId="0" fontId="38" fillId="20" borderId="2" xfId="0" applyFont="1" applyFill="1" applyBorder="1" applyAlignment="1">
      <alignment horizontal="left" vertical="top" wrapText="1"/>
    </xf>
    <xf numFmtId="0" fontId="2" fillId="6" borderId="34" xfId="1" applyFont="1" applyFill="1" applyBorder="1" applyAlignment="1">
      <alignment horizontal="center" vertical="top"/>
    </xf>
    <xf numFmtId="0" fontId="2" fillId="6" borderId="2" xfId="1" applyFont="1" applyFill="1" applyBorder="1" applyAlignment="1">
      <alignment horizontal="center" vertical="top"/>
    </xf>
    <xf numFmtId="0" fontId="2" fillId="30" borderId="21" xfId="1" applyFont="1" applyFill="1" applyBorder="1" applyAlignment="1">
      <alignment horizontal="center" vertical="top"/>
    </xf>
    <xf numFmtId="0" fontId="2" fillId="30" borderId="12" xfId="1" quotePrefix="1" applyFont="1" applyFill="1" applyBorder="1" applyAlignment="1">
      <alignment horizontal="center" vertical="top"/>
    </xf>
    <xf numFmtId="0" fontId="20" fillId="2" borderId="9" xfId="1" applyFont="1" applyFill="1" applyBorder="1" applyAlignment="1">
      <alignment horizontal="center" vertical="top" wrapText="1"/>
    </xf>
    <xf numFmtId="0" fontId="20" fillId="2" borderId="4" xfId="1" applyFont="1" applyFill="1" applyBorder="1" applyAlignment="1">
      <alignment horizontal="center" vertical="top"/>
    </xf>
    <xf numFmtId="0" fontId="20" fillId="2" borderId="9" xfId="1" applyFont="1" applyFill="1" applyBorder="1" applyAlignment="1">
      <alignment horizontal="center" vertical="top"/>
    </xf>
    <xf numFmtId="0" fontId="2" fillId="21" borderId="4" xfId="1" applyFont="1" applyFill="1" applyBorder="1" applyAlignment="1">
      <alignment horizontal="center" vertical="top"/>
    </xf>
    <xf numFmtId="0" fontId="38" fillId="20" borderId="6" xfId="0" applyFont="1" applyFill="1" applyBorder="1" applyAlignment="1">
      <alignment horizontal="center" vertical="center" wrapText="1"/>
    </xf>
    <xf numFmtId="0" fontId="38" fillId="20" borderId="7" xfId="0" applyFont="1" applyFill="1" applyBorder="1" applyAlignment="1">
      <alignment horizontal="center" vertical="center" wrapText="1"/>
    </xf>
    <xf numFmtId="0" fontId="38" fillId="20" borderId="9" xfId="0" applyFont="1" applyFill="1" applyBorder="1" applyAlignment="1">
      <alignment horizontal="left" vertical="center" wrapText="1"/>
    </xf>
    <xf numFmtId="0" fontId="38" fillId="20" borderId="0" xfId="0" applyFont="1" applyFill="1" applyAlignment="1">
      <alignment horizontal="left" vertical="center" wrapText="1"/>
    </xf>
    <xf numFmtId="0" fontId="38" fillId="20" borderId="4" xfId="0" applyFont="1" applyFill="1" applyBorder="1" applyAlignment="1">
      <alignment horizontal="left" vertical="center" wrapText="1"/>
    </xf>
    <xf numFmtId="0" fontId="12" fillId="0" borderId="39" xfId="0" applyFont="1" applyBorder="1" applyAlignment="1">
      <alignment horizontal="center" vertical="center" textRotation="90" wrapText="1"/>
    </xf>
    <xf numFmtId="0" fontId="12" fillId="0" borderId="5" xfId="0" applyFont="1" applyBorder="1" applyAlignment="1">
      <alignment horizontal="center" vertical="center" textRotation="90" wrapText="1"/>
    </xf>
    <xf numFmtId="0" fontId="12" fillId="0" borderId="46" xfId="0" applyFont="1" applyBorder="1" applyAlignment="1">
      <alignment horizontal="center" vertical="center" textRotation="90" wrapText="1"/>
    </xf>
    <xf numFmtId="0" fontId="10" fillId="19" borderId="39" xfId="0" applyFont="1" applyFill="1" applyBorder="1" applyAlignment="1">
      <alignment horizontal="center" vertical="center" wrapText="1"/>
    </xf>
    <xf numFmtId="0" fontId="10" fillId="19" borderId="5" xfId="0" applyFont="1" applyFill="1" applyBorder="1" applyAlignment="1">
      <alignment horizontal="center" vertical="center" wrapText="1"/>
    </xf>
    <xf numFmtId="0" fontId="10" fillId="19" borderId="46" xfId="0" applyFont="1" applyFill="1" applyBorder="1" applyAlignment="1">
      <alignment horizontal="center" vertical="center" wrapText="1"/>
    </xf>
    <xf numFmtId="0" fontId="56" fillId="19" borderId="6" xfId="0" applyFont="1" applyFill="1" applyBorder="1" applyAlignment="1">
      <alignment horizontal="center" vertical="center" wrapText="1"/>
    </xf>
    <xf numFmtId="0" fontId="56" fillId="19" borderId="45" xfId="0" applyFont="1" applyFill="1" applyBorder="1" applyAlignment="1">
      <alignment horizontal="center" vertical="center" wrapText="1"/>
    </xf>
    <xf numFmtId="0" fontId="56" fillId="19" borderId="7" xfId="0" applyFont="1" applyFill="1" applyBorder="1" applyAlignment="1">
      <alignment horizontal="center" vertical="center" wrapText="1"/>
    </xf>
    <xf numFmtId="0" fontId="56" fillId="19" borderId="9" xfId="0" applyFont="1" applyFill="1" applyBorder="1" applyAlignment="1">
      <alignment horizontal="center" vertical="center" wrapText="1"/>
    </xf>
    <xf numFmtId="0" fontId="56" fillId="19" borderId="0" xfId="0" applyFont="1" applyFill="1" applyAlignment="1">
      <alignment horizontal="center" vertical="center" wrapText="1"/>
    </xf>
    <xf numFmtId="0" fontId="56" fillId="19" borderId="4" xfId="0" applyFont="1" applyFill="1" applyBorder="1" applyAlignment="1">
      <alignment horizontal="center" vertical="center" wrapText="1"/>
    </xf>
    <xf numFmtId="0" fontId="11" fillId="19" borderId="66" xfId="0" applyFont="1" applyFill="1" applyBorder="1" applyAlignment="1">
      <alignment horizontal="center" vertical="center"/>
    </xf>
    <xf numFmtId="0" fontId="11" fillId="19" borderId="67" xfId="0" applyFont="1" applyFill="1" applyBorder="1" applyAlignment="1">
      <alignment horizontal="center" vertical="center"/>
    </xf>
    <xf numFmtId="0" fontId="11" fillId="19" borderId="68" xfId="0" applyFont="1" applyFill="1" applyBorder="1" applyAlignment="1">
      <alignment horizontal="center" vertical="center"/>
    </xf>
    <xf numFmtId="0" fontId="11" fillId="19" borderId="63" xfId="0" applyFont="1" applyFill="1" applyBorder="1" applyAlignment="1">
      <alignment horizontal="center" vertical="center"/>
    </xf>
    <xf numFmtId="0" fontId="11" fillId="19" borderId="65" xfId="0" applyFont="1" applyFill="1" applyBorder="1" applyAlignment="1">
      <alignment horizontal="center" vertical="center"/>
    </xf>
    <xf numFmtId="0" fontId="11" fillId="19" borderId="64" xfId="0" applyFont="1" applyFill="1" applyBorder="1" applyAlignment="1">
      <alignment horizontal="center" vertical="center"/>
    </xf>
    <xf numFmtId="0" fontId="10" fillId="19" borderId="36" xfId="0" applyFont="1" applyFill="1" applyBorder="1" applyAlignment="1">
      <alignment horizontal="center" vertical="center"/>
    </xf>
    <xf numFmtId="0" fontId="10" fillId="19" borderId="44" xfId="0" applyFont="1" applyFill="1" applyBorder="1" applyAlignment="1">
      <alignment horizontal="center" vertical="center"/>
    </xf>
    <xf numFmtId="0" fontId="11" fillId="19" borderId="38" xfId="0" applyFont="1" applyFill="1" applyBorder="1" applyAlignment="1">
      <alignment horizontal="center" vertical="center" wrapText="1"/>
    </xf>
    <xf numFmtId="0" fontId="11" fillId="19" borderId="69" xfId="0" applyFont="1" applyFill="1" applyBorder="1" applyAlignment="1">
      <alignment horizontal="center" vertical="center" wrapText="1"/>
    </xf>
    <xf numFmtId="0" fontId="11" fillId="19" borderId="70" xfId="0" applyFont="1" applyFill="1" applyBorder="1" applyAlignment="1">
      <alignment horizontal="center" vertical="center" wrapText="1"/>
    </xf>
    <xf numFmtId="0" fontId="10" fillId="21" borderId="9" xfId="0" applyFont="1" applyFill="1" applyBorder="1" applyAlignment="1">
      <alignment horizontal="center" vertical="distributed" textRotation="90" wrapText="1" readingOrder="1"/>
    </xf>
    <xf numFmtId="0" fontId="2" fillId="7" borderId="36" xfId="1" applyFont="1" applyFill="1" applyBorder="1" applyAlignment="1">
      <alignment horizontal="center" vertical="top"/>
    </xf>
    <xf numFmtId="0" fontId="2" fillId="7" borderId="37" xfId="1" applyFont="1" applyFill="1" applyBorder="1" applyAlignment="1">
      <alignment horizontal="center" vertical="top"/>
    </xf>
    <xf numFmtId="0" fontId="2" fillId="12" borderId="36" xfId="1" applyFont="1" applyFill="1" applyBorder="1" applyAlignment="1">
      <alignment horizontal="center" vertical="top"/>
    </xf>
    <xf numFmtId="0" fontId="2" fillId="12" borderId="44" xfId="1" applyFont="1" applyFill="1" applyBorder="1" applyAlignment="1">
      <alignment horizontal="center" vertical="top"/>
    </xf>
    <xf numFmtId="0" fontId="2" fillId="12" borderId="37" xfId="1" applyFont="1" applyFill="1" applyBorder="1" applyAlignment="1">
      <alignment horizontal="center" vertical="top"/>
    </xf>
    <xf numFmtId="10" fontId="48" fillId="26" borderId="45" xfId="3" applyNumberFormat="1" applyFont="1" applyFill="1" applyBorder="1" applyAlignment="1">
      <alignment horizontal="center"/>
    </xf>
    <xf numFmtId="0" fontId="42" fillId="26" borderId="38" xfId="0" applyFont="1" applyFill="1" applyBorder="1" applyAlignment="1">
      <alignment horizontal="center"/>
    </xf>
    <xf numFmtId="0" fontId="42" fillId="26" borderId="69" xfId="0" applyFont="1" applyFill="1" applyBorder="1" applyAlignment="1">
      <alignment horizontal="center"/>
    </xf>
    <xf numFmtId="0" fontId="42" fillId="26" borderId="70" xfId="0" applyFont="1" applyFill="1" applyBorder="1" applyAlignment="1">
      <alignment horizontal="center"/>
    </xf>
    <xf numFmtId="0" fontId="44" fillId="26" borderId="79" xfId="0" applyFont="1" applyFill="1" applyBorder="1" applyAlignment="1">
      <alignment horizontal="center" vertical="center" textRotation="90"/>
    </xf>
    <xf numFmtId="0" fontId="44" fillId="26" borderId="80" xfId="0" applyFont="1" applyFill="1" applyBorder="1" applyAlignment="1">
      <alignment horizontal="center" vertical="center" textRotation="90"/>
    </xf>
    <xf numFmtId="0" fontId="44" fillId="26" borderId="81" xfId="0" applyFont="1" applyFill="1" applyBorder="1" applyAlignment="1">
      <alignment horizontal="center" vertical="center" textRotation="90"/>
    </xf>
    <xf numFmtId="0" fontId="51" fillId="33" borderId="0" xfId="0" applyFont="1" applyFill="1" applyAlignment="1">
      <alignment horizontal="center"/>
    </xf>
    <xf numFmtId="0" fontId="38" fillId="33" borderId="0" xfId="0" applyFont="1" applyFill="1" applyAlignment="1">
      <alignment horizontal="right" vertical="center"/>
    </xf>
    <xf numFmtId="0" fontId="51" fillId="20" borderId="0" xfId="0" applyFont="1" applyFill="1" applyAlignment="1">
      <alignment horizontal="center"/>
    </xf>
    <xf numFmtId="165" fontId="48" fillId="26" borderId="45" xfId="3" applyNumberFormat="1" applyFont="1" applyFill="1" applyBorder="1" applyAlignment="1">
      <alignment horizontal="center"/>
    </xf>
    <xf numFmtId="0" fontId="10" fillId="19" borderId="6" xfId="0" applyFont="1" applyFill="1" applyBorder="1" applyAlignment="1">
      <alignment horizontal="center" vertical="center" wrapText="1"/>
    </xf>
    <xf numFmtId="0" fontId="10" fillId="19" borderId="45" xfId="0" applyFont="1" applyFill="1" applyBorder="1" applyAlignment="1">
      <alignment horizontal="center" vertical="center" wrapText="1"/>
    </xf>
    <xf numFmtId="0" fontId="10" fillId="19" borderId="7" xfId="0" applyFont="1" applyFill="1" applyBorder="1" applyAlignment="1">
      <alignment horizontal="center" vertical="center" wrapText="1"/>
    </xf>
    <xf numFmtId="0" fontId="10" fillId="19" borderId="9" xfId="0" applyFont="1" applyFill="1" applyBorder="1" applyAlignment="1">
      <alignment horizontal="center" vertical="center" wrapText="1"/>
    </xf>
    <xf numFmtId="0" fontId="10" fillId="19" borderId="0" xfId="0" applyFont="1" applyFill="1" applyAlignment="1">
      <alignment horizontal="center" vertical="center" wrapText="1"/>
    </xf>
    <xf numFmtId="0" fontId="10" fillId="19" borderId="4" xfId="0" applyFont="1" applyFill="1" applyBorder="1" applyAlignment="1">
      <alignment horizontal="center" vertical="center" wrapText="1"/>
    </xf>
  </cellXfs>
  <cellStyles count="4">
    <cellStyle name="Normal" xfId="0" builtinId="0"/>
    <cellStyle name="Normal 2" xfId="2" xr:uid="{96DA15B7-C106-440D-9528-0F6DFBC746F5}"/>
    <cellStyle name="Normal_116-95-r1" xfId="1" xr:uid="{00000000-0005-0000-0000-000001000000}"/>
    <cellStyle name="Percent" xfId="3" builtinId="5"/>
  </cellStyles>
  <dxfs count="4">
    <dxf>
      <font>
        <b val="0"/>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9.5"/>
        <color rgb="FF000000"/>
        <name val="Calibri"/>
        <family val="2"/>
        <scheme val="minor"/>
      </font>
      <numFmt numFmtId="30" formatCode="@"/>
      <alignment horizontal="general" vertical="top" textRotation="0" wrapText="0" indent="0" justifyLastLine="0" shrinkToFit="0" readingOrder="0"/>
      <protection locked="1" hidden="0"/>
    </dxf>
    <dxf>
      <protection locked="1" hidden="0"/>
    </dxf>
    <dxf>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AEAEA"/>
      <rgbColor rgb="0000FFFF"/>
      <rgbColor rgb="00FDE5FA"/>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FFFF"/>
      <rgbColor rgb="00E1FFE1"/>
      <rgbColor rgb="00FFFF99"/>
      <rgbColor rgb="00CFE7FF"/>
      <rgbColor rgb="00FF99CC"/>
      <rgbColor rgb="00CC99FF"/>
      <rgbColor rgb="00FFF5EB"/>
      <rgbColor rgb="003366FF"/>
      <rgbColor rgb="0033CCCC"/>
      <rgbColor rgb="0099CC00"/>
      <rgbColor rgb="00FFCC00"/>
      <rgbColor rgb="00F0EDB6"/>
      <rgbColor rgb="00FEF9D6"/>
      <rgbColor rgb="00666699"/>
      <rgbColor rgb="00F7EFFF"/>
      <rgbColor rgb="00003366"/>
      <rgbColor rgb="00339966"/>
      <rgbColor rgb="00003300"/>
      <rgbColor rgb="00333300"/>
      <rgbColor rgb="00FFFFE5"/>
      <rgbColor rgb="00993366"/>
      <rgbColor rgb="00333399"/>
      <rgbColor rgb="00333333"/>
    </indexedColors>
    <mruColors>
      <color rgb="FFB7DEE8"/>
      <color rgb="FFC0C0C0"/>
      <color rgb="FFE4DFEC"/>
      <color rgb="FF0000FF"/>
      <color rgb="FFFFFFE5"/>
      <color rgb="FFFDE5FA"/>
      <color rgb="FF800000"/>
      <color rgb="FFCCFFFF"/>
      <color rgb="FFFFFFCC"/>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212481</xdr:colOff>
      <xdr:row>8</xdr:row>
      <xdr:rowOff>124557</xdr:rowOff>
    </xdr:from>
    <xdr:to>
      <xdr:col>4</xdr:col>
      <xdr:colOff>351693</xdr:colOff>
      <xdr:row>10</xdr:row>
      <xdr:rowOff>21980</xdr:rowOff>
    </xdr:to>
    <xdr:sp macro="" textlink="">
      <xdr:nvSpPr>
        <xdr:cNvPr id="2" name="Rectangle: Rounded Corners 1">
          <a:extLst>
            <a:ext uri="{FF2B5EF4-FFF2-40B4-BE49-F238E27FC236}">
              <a16:creationId xmlns:a16="http://schemas.microsoft.com/office/drawing/2014/main" id="{687A3B10-0D77-43A4-82A5-EE49A50F86AE}"/>
            </a:ext>
          </a:extLst>
        </xdr:cNvPr>
        <xdr:cNvSpPr/>
      </xdr:nvSpPr>
      <xdr:spPr>
        <a:xfrm>
          <a:off x="300404" y="1575288"/>
          <a:ext cx="1531327"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7329</xdr:colOff>
      <xdr:row>8</xdr:row>
      <xdr:rowOff>124558</xdr:rowOff>
    </xdr:from>
    <xdr:to>
      <xdr:col>9</xdr:col>
      <xdr:colOff>476251</xdr:colOff>
      <xdr:row>10</xdr:row>
      <xdr:rowOff>21981</xdr:rowOff>
    </xdr:to>
    <xdr:sp macro="" textlink="">
      <xdr:nvSpPr>
        <xdr:cNvPr id="3" name="Rectangle: Rounded Corners 2">
          <a:extLst>
            <a:ext uri="{FF2B5EF4-FFF2-40B4-BE49-F238E27FC236}">
              <a16:creationId xmlns:a16="http://schemas.microsoft.com/office/drawing/2014/main" id="{4C2C2C01-1AD8-4B46-8A8D-C0F0AADB217C}"/>
            </a:ext>
          </a:extLst>
        </xdr:cNvPr>
        <xdr:cNvSpPr/>
      </xdr:nvSpPr>
      <xdr:spPr>
        <a:xfrm>
          <a:off x="6945925" y="1575289"/>
          <a:ext cx="468922"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344364</xdr:colOff>
      <xdr:row>12</xdr:row>
      <xdr:rowOff>108437</xdr:rowOff>
    </xdr:from>
    <xdr:to>
      <xdr:col>9</xdr:col>
      <xdr:colOff>183172</xdr:colOff>
      <xdr:row>15</xdr:row>
      <xdr:rowOff>51287</xdr:rowOff>
    </xdr:to>
    <xdr:sp macro="" textlink="">
      <xdr:nvSpPr>
        <xdr:cNvPr id="4" name="Rectangle: Rounded Corners 3">
          <a:extLst>
            <a:ext uri="{FF2B5EF4-FFF2-40B4-BE49-F238E27FC236}">
              <a16:creationId xmlns:a16="http://schemas.microsoft.com/office/drawing/2014/main" id="{F1C52F7F-FF50-4B7D-9C29-54BDBEBB3DFC}"/>
            </a:ext>
          </a:extLst>
        </xdr:cNvPr>
        <xdr:cNvSpPr/>
      </xdr:nvSpPr>
      <xdr:spPr>
        <a:xfrm>
          <a:off x="6814037" y="2145322"/>
          <a:ext cx="307731" cy="39711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64475</xdr:colOff>
      <xdr:row>17</xdr:row>
      <xdr:rowOff>87923</xdr:rowOff>
    </xdr:from>
    <xdr:to>
      <xdr:col>7</xdr:col>
      <xdr:colOff>520212</xdr:colOff>
      <xdr:row>19</xdr:row>
      <xdr:rowOff>51288</xdr:rowOff>
    </xdr:to>
    <xdr:sp macro="" textlink="">
      <xdr:nvSpPr>
        <xdr:cNvPr id="5" name="Rectangle: Rounded Corners 4">
          <a:extLst>
            <a:ext uri="{FF2B5EF4-FFF2-40B4-BE49-F238E27FC236}">
              <a16:creationId xmlns:a16="http://schemas.microsoft.com/office/drawing/2014/main" id="{0D62F041-517B-4F9C-A9B9-CFF72A845433}"/>
            </a:ext>
          </a:extLst>
        </xdr:cNvPr>
        <xdr:cNvSpPr/>
      </xdr:nvSpPr>
      <xdr:spPr>
        <a:xfrm>
          <a:off x="5962648" y="2886808"/>
          <a:ext cx="455737"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63009</xdr:colOff>
      <xdr:row>22</xdr:row>
      <xdr:rowOff>7327</xdr:rowOff>
    </xdr:from>
    <xdr:to>
      <xdr:col>5</xdr:col>
      <xdr:colOff>1450730</xdr:colOff>
      <xdr:row>23</xdr:row>
      <xdr:rowOff>14654</xdr:rowOff>
    </xdr:to>
    <xdr:sp macro="" textlink="">
      <xdr:nvSpPr>
        <xdr:cNvPr id="6" name="Rectangle: Rounded Corners 5">
          <a:extLst>
            <a:ext uri="{FF2B5EF4-FFF2-40B4-BE49-F238E27FC236}">
              <a16:creationId xmlns:a16="http://schemas.microsoft.com/office/drawing/2014/main" id="{BF470589-0422-449A-A3F5-C5CEA31F6C8D}"/>
            </a:ext>
          </a:extLst>
        </xdr:cNvPr>
        <xdr:cNvSpPr/>
      </xdr:nvSpPr>
      <xdr:spPr>
        <a:xfrm>
          <a:off x="63009" y="3560885"/>
          <a:ext cx="3622433" cy="16119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4394</xdr:colOff>
      <xdr:row>23</xdr:row>
      <xdr:rowOff>123093</xdr:rowOff>
    </xdr:from>
    <xdr:to>
      <xdr:col>4</xdr:col>
      <xdr:colOff>571500</xdr:colOff>
      <xdr:row>25</xdr:row>
      <xdr:rowOff>0</xdr:rowOff>
    </xdr:to>
    <xdr:sp macro="" textlink="">
      <xdr:nvSpPr>
        <xdr:cNvPr id="7" name="Rectangle: Rounded Corners 6">
          <a:extLst>
            <a:ext uri="{FF2B5EF4-FFF2-40B4-BE49-F238E27FC236}">
              <a16:creationId xmlns:a16="http://schemas.microsoft.com/office/drawing/2014/main" id="{08754B74-56A0-4335-93C2-7AA128910945}"/>
            </a:ext>
          </a:extLst>
        </xdr:cNvPr>
        <xdr:cNvSpPr/>
      </xdr:nvSpPr>
      <xdr:spPr>
        <a:xfrm>
          <a:off x="1162048" y="3830516"/>
          <a:ext cx="889490" cy="17731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259372</xdr:colOff>
      <xdr:row>28</xdr:row>
      <xdr:rowOff>136284</xdr:rowOff>
    </xdr:from>
    <xdr:to>
      <xdr:col>3</xdr:col>
      <xdr:colOff>7327</xdr:colOff>
      <xdr:row>30</xdr:row>
      <xdr:rowOff>20518</xdr:rowOff>
    </xdr:to>
    <xdr:sp macro="" textlink="">
      <xdr:nvSpPr>
        <xdr:cNvPr id="8" name="Rectangle: Rounded Corners 7">
          <a:extLst>
            <a:ext uri="{FF2B5EF4-FFF2-40B4-BE49-F238E27FC236}">
              <a16:creationId xmlns:a16="http://schemas.microsoft.com/office/drawing/2014/main" id="{50561FE4-1079-412D-B01C-7CE838B733A5}"/>
            </a:ext>
          </a:extLst>
        </xdr:cNvPr>
        <xdr:cNvSpPr/>
      </xdr:nvSpPr>
      <xdr:spPr>
        <a:xfrm>
          <a:off x="347295" y="4583726"/>
          <a:ext cx="817686" cy="17731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351693</xdr:colOff>
      <xdr:row>8</xdr:row>
      <xdr:rowOff>65942</xdr:rowOff>
    </xdr:from>
    <xdr:to>
      <xdr:col>4</xdr:col>
      <xdr:colOff>674078</xdr:colOff>
      <xdr:row>10</xdr:row>
      <xdr:rowOff>95250</xdr:rowOff>
    </xdr:to>
    <xdr:sp macro="" textlink="">
      <xdr:nvSpPr>
        <xdr:cNvPr id="9" name="Oval 8">
          <a:extLst>
            <a:ext uri="{FF2B5EF4-FFF2-40B4-BE49-F238E27FC236}">
              <a16:creationId xmlns:a16="http://schemas.microsoft.com/office/drawing/2014/main" id="{39F23CB4-A919-45F4-80FF-32C3A9D99534}"/>
            </a:ext>
          </a:extLst>
        </xdr:cNvPr>
        <xdr:cNvSpPr/>
      </xdr:nvSpPr>
      <xdr:spPr>
        <a:xfrm>
          <a:off x="1831731" y="1516673"/>
          <a:ext cx="322385" cy="322385"/>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A</a:t>
          </a:r>
        </a:p>
      </xdr:txBody>
    </xdr:sp>
    <xdr:clientData/>
  </xdr:twoCellAnchor>
  <xdr:twoCellAnchor>
    <xdr:from>
      <xdr:col>2</xdr:col>
      <xdr:colOff>7328</xdr:colOff>
      <xdr:row>12</xdr:row>
      <xdr:rowOff>109903</xdr:rowOff>
    </xdr:from>
    <xdr:to>
      <xdr:col>2</xdr:col>
      <xdr:colOff>329713</xdr:colOff>
      <xdr:row>14</xdr:row>
      <xdr:rowOff>131885</xdr:rowOff>
    </xdr:to>
    <xdr:sp macro="" textlink="">
      <xdr:nvSpPr>
        <xdr:cNvPr id="10" name="Oval 9">
          <a:extLst>
            <a:ext uri="{FF2B5EF4-FFF2-40B4-BE49-F238E27FC236}">
              <a16:creationId xmlns:a16="http://schemas.microsoft.com/office/drawing/2014/main" id="{61EC4BB4-C022-4028-8B72-86991304BF60}"/>
            </a:ext>
          </a:extLst>
        </xdr:cNvPr>
        <xdr:cNvSpPr/>
      </xdr:nvSpPr>
      <xdr:spPr>
        <a:xfrm>
          <a:off x="402982" y="2146788"/>
          <a:ext cx="322385" cy="322385"/>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B</a:t>
          </a:r>
        </a:p>
      </xdr:txBody>
    </xdr:sp>
    <xdr:clientData/>
  </xdr:twoCellAnchor>
  <xdr:twoCellAnchor>
    <xdr:from>
      <xdr:col>8</xdr:col>
      <xdr:colOff>21981</xdr:colOff>
      <xdr:row>13</xdr:row>
      <xdr:rowOff>0</xdr:rowOff>
    </xdr:from>
    <xdr:to>
      <xdr:col>8</xdr:col>
      <xdr:colOff>344366</xdr:colOff>
      <xdr:row>15</xdr:row>
      <xdr:rowOff>14654</xdr:rowOff>
    </xdr:to>
    <xdr:sp macro="" textlink="">
      <xdr:nvSpPr>
        <xdr:cNvPr id="11" name="Oval 10">
          <a:extLst>
            <a:ext uri="{FF2B5EF4-FFF2-40B4-BE49-F238E27FC236}">
              <a16:creationId xmlns:a16="http://schemas.microsoft.com/office/drawing/2014/main" id="{075BDC16-04E6-445B-8113-F8293BA5A2ED}"/>
            </a:ext>
          </a:extLst>
        </xdr:cNvPr>
        <xdr:cNvSpPr/>
      </xdr:nvSpPr>
      <xdr:spPr>
        <a:xfrm>
          <a:off x="6491654" y="2183423"/>
          <a:ext cx="322385" cy="322385"/>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C</a:t>
          </a:r>
        </a:p>
      </xdr:txBody>
    </xdr:sp>
    <xdr:clientData/>
  </xdr:twoCellAnchor>
  <xdr:twoCellAnchor>
    <xdr:from>
      <xdr:col>7</xdr:col>
      <xdr:colOff>137746</xdr:colOff>
      <xdr:row>15</xdr:row>
      <xdr:rowOff>64479</xdr:rowOff>
    </xdr:from>
    <xdr:to>
      <xdr:col>7</xdr:col>
      <xdr:colOff>460131</xdr:colOff>
      <xdr:row>17</xdr:row>
      <xdr:rowOff>79133</xdr:rowOff>
    </xdr:to>
    <xdr:sp macro="" textlink="">
      <xdr:nvSpPr>
        <xdr:cNvPr id="12" name="Oval 11">
          <a:extLst>
            <a:ext uri="{FF2B5EF4-FFF2-40B4-BE49-F238E27FC236}">
              <a16:creationId xmlns:a16="http://schemas.microsoft.com/office/drawing/2014/main" id="{040D5866-259B-4D0E-B7B6-EC3C5307E901}"/>
            </a:ext>
          </a:extLst>
        </xdr:cNvPr>
        <xdr:cNvSpPr/>
      </xdr:nvSpPr>
      <xdr:spPr>
        <a:xfrm>
          <a:off x="6035919" y="2555633"/>
          <a:ext cx="322385" cy="322385"/>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D</a:t>
          </a:r>
        </a:p>
      </xdr:txBody>
    </xdr:sp>
    <xdr:clientData/>
  </xdr:twoCellAnchor>
  <xdr:twoCellAnchor>
    <xdr:from>
      <xdr:col>9</xdr:col>
      <xdr:colOff>99650</xdr:colOff>
      <xdr:row>6</xdr:row>
      <xdr:rowOff>84993</xdr:rowOff>
    </xdr:from>
    <xdr:to>
      <xdr:col>9</xdr:col>
      <xdr:colOff>422035</xdr:colOff>
      <xdr:row>8</xdr:row>
      <xdr:rowOff>114301</xdr:rowOff>
    </xdr:to>
    <xdr:sp macro="" textlink="">
      <xdr:nvSpPr>
        <xdr:cNvPr id="13" name="Oval 12">
          <a:extLst>
            <a:ext uri="{FF2B5EF4-FFF2-40B4-BE49-F238E27FC236}">
              <a16:creationId xmlns:a16="http://schemas.microsoft.com/office/drawing/2014/main" id="{F75F06EF-3D20-4B75-AE6E-03EF5E551058}"/>
            </a:ext>
          </a:extLst>
        </xdr:cNvPr>
        <xdr:cNvSpPr/>
      </xdr:nvSpPr>
      <xdr:spPr>
        <a:xfrm>
          <a:off x="7038246" y="1242647"/>
          <a:ext cx="322385" cy="322385"/>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D</a:t>
          </a:r>
        </a:p>
      </xdr:txBody>
    </xdr:sp>
    <xdr:clientData/>
  </xdr:twoCellAnchor>
  <xdr:twoCellAnchor>
    <xdr:from>
      <xdr:col>2</xdr:col>
      <xdr:colOff>171453</xdr:colOff>
      <xdr:row>19</xdr:row>
      <xdr:rowOff>142144</xdr:rowOff>
    </xdr:from>
    <xdr:to>
      <xdr:col>2</xdr:col>
      <xdr:colOff>493838</xdr:colOff>
      <xdr:row>22</xdr:row>
      <xdr:rowOff>2933</xdr:rowOff>
    </xdr:to>
    <xdr:sp macro="" textlink="">
      <xdr:nvSpPr>
        <xdr:cNvPr id="14" name="Oval 13">
          <a:extLst>
            <a:ext uri="{FF2B5EF4-FFF2-40B4-BE49-F238E27FC236}">
              <a16:creationId xmlns:a16="http://schemas.microsoft.com/office/drawing/2014/main" id="{3CC5FB37-E14C-40C5-86B8-3E501B54CEEE}"/>
            </a:ext>
          </a:extLst>
        </xdr:cNvPr>
        <xdr:cNvSpPr/>
      </xdr:nvSpPr>
      <xdr:spPr>
        <a:xfrm>
          <a:off x="567107" y="3234106"/>
          <a:ext cx="322385" cy="322385"/>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E</a:t>
          </a:r>
        </a:p>
      </xdr:txBody>
    </xdr:sp>
    <xdr:clientData/>
  </xdr:twoCellAnchor>
  <xdr:twoCellAnchor>
    <xdr:from>
      <xdr:col>2</xdr:col>
      <xdr:colOff>448410</xdr:colOff>
      <xdr:row>23</xdr:row>
      <xdr:rowOff>60084</xdr:rowOff>
    </xdr:from>
    <xdr:to>
      <xdr:col>3</xdr:col>
      <xdr:colOff>8795</xdr:colOff>
      <xdr:row>25</xdr:row>
      <xdr:rowOff>82065</xdr:rowOff>
    </xdr:to>
    <xdr:sp macro="" textlink="">
      <xdr:nvSpPr>
        <xdr:cNvPr id="15" name="Oval 14">
          <a:extLst>
            <a:ext uri="{FF2B5EF4-FFF2-40B4-BE49-F238E27FC236}">
              <a16:creationId xmlns:a16="http://schemas.microsoft.com/office/drawing/2014/main" id="{1EAD2F4C-884C-4CD0-B0BE-EA032CEA9A32}"/>
            </a:ext>
          </a:extLst>
        </xdr:cNvPr>
        <xdr:cNvSpPr/>
      </xdr:nvSpPr>
      <xdr:spPr>
        <a:xfrm>
          <a:off x="844064" y="3767507"/>
          <a:ext cx="322385" cy="322385"/>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F</a:t>
          </a:r>
        </a:p>
      </xdr:txBody>
    </xdr:sp>
    <xdr:clientData/>
  </xdr:twoCellAnchor>
  <xdr:twoCellAnchor>
    <xdr:from>
      <xdr:col>2</xdr:col>
      <xdr:colOff>21984</xdr:colOff>
      <xdr:row>26</xdr:row>
      <xdr:rowOff>124562</xdr:rowOff>
    </xdr:from>
    <xdr:to>
      <xdr:col>2</xdr:col>
      <xdr:colOff>344369</xdr:colOff>
      <xdr:row>29</xdr:row>
      <xdr:rowOff>7331</xdr:rowOff>
    </xdr:to>
    <xdr:sp macro="" textlink="">
      <xdr:nvSpPr>
        <xdr:cNvPr id="16" name="Oval 15">
          <a:extLst>
            <a:ext uri="{FF2B5EF4-FFF2-40B4-BE49-F238E27FC236}">
              <a16:creationId xmlns:a16="http://schemas.microsoft.com/office/drawing/2014/main" id="{D9257208-65DB-4994-A0D2-17361EDF31A1}"/>
            </a:ext>
          </a:extLst>
        </xdr:cNvPr>
        <xdr:cNvSpPr/>
      </xdr:nvSpPr>
      <xdr:spPr>
        <a:xfrm>
          <a:off x="417638" y="4278927"/>
          <a:ext cx="322385" cy="322385"/>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G</a:t>
          </a:r>
        </a:p>
      </xdr:txBody>
    </xdr:sp>
    <xdr:clientData/>
  </xdr:twoCellAnchor>
  <xdr:twoCellAnchor>
    <xdr:from>
      <xdr:col>1</xdr:col>
      <xdr:colOff>21981</xdr:colOff>
      <xdr:row>9</xdr:row>
      <xdr:rowOff>20513</xdr:rowOff>
    </xdr:from>
    <xdr:to>
      <xdr:col>1</xdr:col>
      <xdr:colOff>271096</xdr:colOff>
      <xdr:row>17</xdr:row>
      <xdr:rowOff>29307</xdr:rowOff>
    </xdr:to>
    <xdr:sp macro="" textlink="">
      <xdr:nvSpPr>
        <xdr:cNvPr id="17" name="Rectangle: Rounded Corners 16">
          <a:extLst>
            <a:ext uri="{FF2B5EF4-FFF2-40B4-BE49-F238E27FC236}">
              <a16:creationId xmlns:a16="http://schemas.microsoft.com/office/drawing/2014/main" id="{20ACD3BC-9D78-41AB-A93B-D0C17C2E5B2D}"/>
            </a:ext>
          </a:extLst>
        </xdr:cNvPr>
        <xdr:cNvSpPr/>
      </xdr:nvSpPr>
      <xdr:spPr>
        <a:xfrm>
          <a:off x="109904" y="1617782"/>
          <a:ext cx="249115" cy="121041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F6E26A-C405-473A-8284-AF9C1CFED69B}" name="AlterationTestLU" displayName="AlterationTestLU" ref="A1:B709" totalsRowShown="0" headerRowDxfId="3" dataDxfId="2">
  <autoFilter ref="A1:B709" xr:uid="{7CF6E26A-C405-473A-8284-AF9C1CFED69B}"/>
  <sortState xmlns:xlrd2="http://schemas.microsoft.com/office/spreadsheetml/2017/richdata2" ref="A2:B709">
    <sortCondition ref="A1:A709"/>
  </sortState>
  <tableColumns count="2">
    <tableColumn id="3" xr3:uid="{BAFB4FF1-82DD-4D0A-AA74-47EECCD95ECC}" name="Requirement" dataDxfId="1"/>
    <tableColumn id="4" xr3:uid="{BAD0794B-9916-4FDE-ADF4-5D47D9D39476}" name="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zoomScale="114" zoomScaleNormal="100" zoomScaleSheetLayoutView="119" workbookViewId="0"/>
  </sheetViews>
  <sheetFormatPr defaultRowHeight="12"/>
  <cols>
    <col min="1" max="1" width="1.42578125" customWidth="1"/>
    <col min="2" max="2" width="10.140625" customWidth="1"/>
    <col min="3" max="3" width="12.140625" customWidth="1"/>
    <col min="14" max="14" width="1.42578125" customWidth="1"/>
    <col min="27" max="27" width="10.140625" bestFit="1" customWidth="1"/>
    <col min="28" max="28" width="21.85546875" customWidth="1"/>
  </cols>
  <sheetData>
    <row r="1" spans="1:28" ht="12.75" thickBot="1">
      <c r="A1" s="4"/>
      <c r="B1" s="4"/>
      <c r="C1" s="4"/>
      <c r="D1" s="4"/>
      <c r="E1" s="4"/>
      <c r="F1" s="4"/>
      <c r="G1" s="4"/>
      <c r="H1" s="4"/>
      <c r="I1" s="4"/>
      <c r="J1" s="4"/>
      <c r="K1" s="4"/>
      <c r="L1" s="4"/>
      <c r="M1" s="4"/>
      <c r="N1" s="4"/>
      <c r="O1" s="4"/>
      <c r="AA1" s="708">
        <v>44865</v>
      </c>
      <c r="AB1" s="381" t="s">
        <v>3744</v>
      </c>
    </row>
    <row r="2" spans="1:28" ht="12.75" thickTop="1">
      <c r="A2" s="4"/>
      <c r="B2" s="4"/>
      <c r="C2" s="795" t="s">
        <v>2133</v>
      </c>
      <c r="D2" s="796"/>
      <c r="E2" s="797"/>
      <c r="F2" s="807" t="s">
        <v>1207</v>
      </c>
      <c r="G2" s="796"/>
      <c r="H2" s="796"/>
      <c r="I2" s="796"/>
      <c r="J2" s="796"/>
      <c r="K2" s="796"/>
      <c r="L2" s="808"/>
      <c r="M2" s="4"/>
      <c r="N2" s="4"/>
      <c r="O2" s="4"/>
      <c r="AA2" s="708">
        <v>44881</v>
      </c>
      <c r="AB2" s="381" t="s">
        <v>3745</v>
      </c>
    </row>
    <row r="3" spans="1:28">
      <c r="A3" s="4"/>
      <c r="B3" s="4"/>
      <c r="C3" s="798" t="s">
        <v>1568</v>
      </c>
      <c r="D3" s="799"/>
      <c r="E3" s="800"/>
      <c r="F3" s="809" t="s">
        <v>1208</v>
      </c>
      <c r="G3" s="799"/>
      <c r="H3" s="799"/>
      <c r="I3" s="799"/>
      <c r="J3" s="799"/>
      <c r="K3" s="799"/>
      <c r="L3" s="810"/>
      <c r="M3" s="4"/>
      <c r="N3" s="4"/>
      <c r="O3" s="4"/>
      <c r="AA3" s="708">
        <v>44908</v>
      </c>
      <c r="AB3" s="381" t="s">
        <v>3750</v>
      </c>
    </row>
    <row r="4" spans="1:28">
      <c r="A4" s="4"/>
      <c r="B4" s="4"/>
      <c r="C4" s="801"/>
      <c r="D4" s="802"/>
      <c r="E4" s="803"/>
      <c r="F4" s="811"/>
      <c r="G4" s="802"/>
      <c r="H4" s="802"/>
      <c r="I4" s="802"/>
      <c r="J4" s="802"/>
      <c r="K4" s="802"/>
      <c r="L4" s="812"/>
      <c r="M4" s="4"/>
      <c r="N4" s="4"/>
      <c r="O4" s="4"/>
    </row>
    <row r="5" spans="1:28">
      <c r="A5" s="4"/>
      <c r="B5" s="4"/>
      <c r="C5" s="804" t="s">
        <v>2204</v>
      </c>
      <c r="D5" s="805"/>
      <c r="E5" s="806"/>
      <c r="F5" s="813" t="s">
        <v>1222</v>
      </c>
      <c r="G5" s="805"/>
      <c r="H5" s="805"/>
      <c r="I5" s="805"/>
      <c r="J5" s="805"/>
      <c r="K5" s="805"/>
      <c r="L5" s="814"/>
      <c r="M5" s="4"/>
      <c r="N5" s="4"/>
      <c r="O5" s="4"/>
    </row>
    <row r="6" spans="1:28">
      <c r="A6" s="4"/>
      <c r="B6" s="4"/>
      <c r="C6" s="837" t="s">
        <v>2205</v>
      </c>
      <c r="D6" s="819"/>
      <c r="E6" s="838"/>
      <c r="F6" s="818" t="s">
        <v>1223</v>
      </c>
      <c r="G6" s="819"/>
      <c r="H6" s="819"/>
      <c r="I6" s="819"/>
      <c r="J6" s="819"/>
      <c r="K6" s="819"/>
      <c r="L6" s="820"/>
      <c r="M6" s="4"/>
      <c r="N6" s="4"/>
      <c r="O6" s="4"/>
    </row>
    <row r="7" spans="1:28">
      <c r="A7" s="4"/>
      <c r="B7" s="4"/>
      <c r="C7" s="839" t="s">
        <v>2206</v>
      </c>
      <c r="D7" s="827"/>
      <c r="E7" s="840"/>
      <c r="F7" s="826" t="s">
        <v>1224</v>
      </c>
      <c r="G7" s="827"/>
      <c r="H7" s="827"/>
      <c r="I7" s="827"/>
      <c r="J7" s="827"/>
      <c r="K7" s="827"/>
      <c r="L7" s="828"/>
      <c r="M7" s="4"/>
      <c r="N7" s="4"/>
      <c r="O7" s="4"/>
    </row>
    <row r="8" spans="1:28">
      <c r="A8" s="4"/>
      <c r="B8" s="4"/>
      <c r="C8" s="841" t="s">
        <v>2207</v>
      </c>
      <c r="D8" s="830"/>
      <c r="E8" s="842"/>
      <c r="F8" s="829" t="s">
        <v>1225</v>
      </c>
      <c r="G8" s="830"/>
      <c r="H8" s="830"/>
      <c r="I8" s="830"/>
      <c r="J8" s="830"/>
      <c r="K8" s="830"/>
      <c r="L8" s="831"/>
      <c r="M8" s="4"/>
      <c r="N8" s="4"/>
      <c r="O8" s="4"/>
    </row>
    <row r="9" spans="1:28">
      <c r="A9" s="4"/>
      <c r="B9" s="4"/>
      <c r="C9" s="843" t="s">
        <v>2208</v>
      </c>
      <c r="D9" s="833"/>
      <c r="E9" s="844"/>
      <c r="F9" s="832" t="s">
        <v>1226</v>
      </c>
      <c r="G9" s="833"/>
      <c r="H9" s="833"/>
      <c r="I9" s="833"/>
      <c r="J9" s="833"/>
      <c r="K9" s="833"/>
      <c r="L9" s="834"/>
      <c r="M9" s="4"/>
      <c r="N9" s="4"/>
      <c r="O9" s="4"/>
    </row>
    <row r="10" spans="1:28">
      <c r="A10" s="4"/>
      <c r="B10" s="4"/>
      <c r="C10" s="821" t="s">
        <v>2209</v>
      </c>
      <c r="D10" s="822"/>
      <c r="E10" s="823"/>
      <c r="F10" s="824" t="s">
        <v>1227</v>
      </c>
      <c r="G10" s="822"/>
      <c r="H10" s="822"/>
      <c r="I10" s="822"/>
      <c r="J10" s="822"/>
      <c r="K10" s="822"/>
      <c r="L10" s="825"/>
      <c r="M10" s="4"/>
      <c r="N10" s="4"/>
      <c r="O10" s="4"/>
    </row>
    <row r="11" spans="1:28" ht="12.75" thickBot="1">
      <c r="A11" s="4"/>
      <c r="B11" s="4"/>
      <c r="C11" s="835" t="s">
        <v>1108</v>
      </c>
      <c r="D11" s="816"/>
      <c r="E11" s="836"/>
      <c r="F11" s="815" t="s">
        <v>1228</v>
      </c>
      <c r="G11" s="816"/>
      <c r="H11" s="816"/>
      <c r="I11" s="816"/>
      <c r="J11" s="816"/>
      <c r="K11" s="816"/>
      <c r="L11" s="817"/>
      <c r="M11" s="4"/>
      <c r="N11" s="4"/>
      <c r="O11" s="4"/>
    </row>
    <row r="12" spans="1:28" ht="13.5" thickTop="1" thickBot="1">
      <c r="A12" s="4"/>
      <c r="B12" s="4"/>
      <c r="C12" s="4"/>
      <c r="D12" s="4"/>
      <c r="E12" s="4"/>
      <c r="F12" s="4"/>
      <c r="G12" s="4"/>
      <c r="H12" s="4"/>
      <c r="I12" s="4"/>
      <c r="J12" s="4"/>
      <c r="K12" s="4"/>
      <c r="L12" s="4"/>
      <c r="M12" s="4"/>
      <c r="N12" s="4"/>
      <c r="O12" s="4"/>
    </row>
    <row r="13" spans="1:28" ht="12.75" thickTop="1">
      <c r="A13" s="4"/>
      <c r="B13" s="793" t="s">
        <v>2210</v>
      </c>
      <c r="C13" s="793"/>
      <c r="D13" s="793"/>
      <c r="E13" s="793"/>
      <c r="F13" s="793"/>
      <c r="G13" s="793"/>
      <c r="H13" s="793"/>
      <c r="I13" s="793"/>
      <c r="J13" s="793"/>
      <c r="K13" s="793"/>
      <c r="L13" s="793"/>
      <c r="M13" s="793"/>
      <c r="N13" s="4"/>
      <c r="O13" s="4"/>
    </row>
    <row r="14" spans="1:28">
      <c r="A14" s="4"/>
      <c r="B14" s="794"/>
      <c r="C14" s="794"/>
      <c r="D14" s="794"/>
      <c r="E14" s="794"/>
      <c r="F14" s="794"/>
      <c r="G14" s="794"/>
      <c r="H14" s="794"/>
      <c r="I14" s="794"/>
      <c r="J14" s="794"/>
      <c r="K14" s="794"/>
      <c r="L14" s="794"/>
      <c r="M14" s="794"/>
      <c r="N14" s="4"/>
      <c r="O14" s="4"/>
    </row>
    <row r="15" spans="1:28">
      <c r="A15" s="4"/>
      <c r="B15" s="794"/>
      <c r="C15" s="794"/>
      <c r="D15" s="794"/>
      <c r="E15" s="794"/>
      <c r="F15" s="794"/>
      <c r="G15" s="794"/>
      <c r="H15" s="794"/>
      <c r="I15" s="794"/>
      <c r="J15" s="794"/>
      <c r="K15" s="794"/>
      <c r="L15" s="794"/>
      <c r="M15" s="794"/>
      <c r="N15" s="4"/>
      <c r="O15" s="4"/>
    </row>
    <row r="16" spans="1:28">
      <c r="A16" s="4"/>
      <c r="B16" s="794"/>
      <c r="C16" s="794"/>
      <c r="D16" s="794"/>
      <c r="E16" s="794"/>
      <c r="F16" s="794"/>
      <c r="G16" s="794"/>
      <c r="H16" s="794"/>
      <c r="I16" s="794"/>
      <c r="J16" s="794"/>
      <c r="K16" s="794"/>
      <c r="L16" s="794"/>
      <c r="M16" s="794"/>
      <c r="N16" s="4"/>
      <c r="O16" s="4"/>
    </row>
    <row r="17" spans="1:15">
      <c r="A17" s="4"/>
      <c r="B17" s="794"/>
      <c r="C17" s="794"/>
      <c r="D17" s="794"/>
      <c r="E17" s="794"/>
      <c r="F17" s="794"/>
      <c r="G17" s="794"/>
      <c r="H17" s="794"/>
      <c r="I17" s="794"/>
      <c r="J17" s="794"/>
      <c r="K17" s="794"/>
      <c r="L17" s="794"/>
      <c r="M17" s="794"/>
      <c r="N17" s="4"/>
      <c r="O17" s="4"/>
    </row>
    <row r="18" spans="1:15">
      <c r="A18" s="4"/>
      <c r="B18" s="794"/>
      <c r="C18" s="794"/>
      <c r="D18" s="794"/>
      <c r="E18" s="794"/>
      <c r="F18" s="794"/>
      <c r="G18" s="794"/>
      <c r="H18" s="794"/>
      <c r="I18" s="794"/>
      <c r="J18" s="794"/>
      <c r="K18" s="794"/>
      <c r="L18" s="794"/>
      <c r="M18" s="794"/>
      <c r="N18" s="4"/>
      <c r="O18" s="4"/>
    </row>
    <row r="19" spans="1:15">
      <c r="A19" s="4"/>
      <c r="B19" s="794"/>
      <c r="C19" s="794"/>
      <c r="D19" s="794"/>
      <c r="E19" s="794"/>
      <c r="F19" s="794"/>
      <c r="G19" s="794"/>
      <c r="H19" s="794"/>
      <c r="I19" s="794"/>
      <c r="J19" s="794"/>
      <c r="K19" s="794"/>
      <c r="L19" s="794"/>
      <c r="M19" s="794"/>
      <c r="N19" s="4"/>
      <c r="O19" s="4"/>
    </row>
    <row r="20" spans="1:15">
      <c r="A20" s="4"/>
      <c r="B20" s="794"/>
      <c r="C20" s="794"/>
      <c r="D20" s="794"/>
      <c r="E20" s="794"/>
      <c r="F20" s="794"/>
      <c r="G20" s="794"/>
      <c r="H20" s="794"/>
      <c r="I20" s="794"/>
      <c r="J20" s="794"/>
      <c r="K20" s="794"/>
      <c r="L20" s="794"/>
      <c r="M20" s="794"/>
      <c r="N20" s="4"/>
      <c r="O20" s="4"/>
    </row>
    <row r="21" spans="1:15">
      <c r="A21" s="4"/>
      <c r="B21" s="794"/>
      <c r="C21" s="794"/>
      <c r="D21" s="794"/>
      <c r="E21" s="794"/>
      <c r="F21" s="794"/>
      <c r="G21" s="794"/>
      <c r="H21" s="794"/>
      <c r="I21" s="794"/>
      <c r="J21" s="794"/>
      <c r="K21" s="794"/>
      <c r="L21" s="794"/>
      <c r="M21" s="794"/>
      <c r="N21" s="4"/>
      <c r="O21" s="4"/>
    </row>
    <row r="22" spans="1:15">
      <c r="A22" s="4"/>
      <c r="B22" s="794"/>
      <c r="C22" s="794"/>
      <c r="D22" s="794"/>
      <c r="E22" s="794"/>
      <c r="F22" s="794"/>
      <c r="G22" s="794"/>
      <c r="H22" s="794"/>
      <c r="I22" s="794"/>
      <c r="J22" s="794"/>
      <c r="K22" s="794"/>
      <c r="L22" s="794"/>
      <c r="M22" s="794"/>
      <c r="N22" s="4"/>
      <c r="O22" s="4"/>
    </row>
    <row r="23" spans="1:15">
      <c r="A23" s="4"/>
      <c r="B23" s="794"/>
      <c r="C23" s="794"/>
      <c r="D23" s="794"/>
      <c r="E23" s="794"/>
      <c r="F23" s="794"/>
      <c r="G23" s="794"/>
      <c r="H23" s="794"/>
      <c r="I23" s="794"/>
      <c r="J23" s="794"/>
      <c r="K23" s="794"/>
      <c r="L23" s="794"/>
      <c r="M23" s="794"/>
      <c r="N23" s="4"/>
      <c r="O23" s="4"/>
    </row>
    <row r="24" spans="1:15">
      <c r="A24" s="4"/>
      <c r="B24" s="794"/>
      <c r="C24" s="794"/>
      <c r="D24" s="794"/>
      <c r="E24" s="794"/>
      <c r="F24" s="794"/>
      <c r="G24" s="794"/>
      <c r="H24" s="794"/>
      <c r="I24" s="794"/>
      <c r="J24" s="794"/>
      <c r="K24" s="794"/>
      <c r="L24" s="794"/>
      <c r="M24" s="794"/>
      <c r="N24" s="4"/>
      <c r="O24" s="4"/>
    </row>
    <row r="25" spans="1:15">
      <c r="A25" s="4"/>
      <c r="B25" s="794"/>
      <c r="C25" s="794"/>
      <c r="D25" s="794"/>
      <c r="E25" s="794"/>
      <c r="F25" s="794"/>
      <c r="G25" s="794"/>
      <c r="H25" s="794"/>
      <c r="I25" s="794"/>
      <c r="J25" s="794"/>
      <c r="K25" s="794"/>
      <c r="L25" s="794"/>
      <c r="M25" s="794"/>
      <c r="N25" s="4"/>
      <c r="O25" s="4"/>
    </row>
    <row r="26" spans="1:15">
      <c r="A26" s="4"/>
      <c r="B26" s="794"/>
      <c r="C26" s="794"/>
      <c r="D26" s="794"/>
      <c r="E26" s="794"/>
      <c r="F26" s="794"/>
      <c r="G26" s="794"/>
      <c r="H26" s="794"/>
      <c r="I26" s="794"/>
      <c r="J26" s="794"/>
      <c r="K26" s="794"/>
      <c r="L26" s="794"/>
      <c r="M26" s="794"/>
      <c r="N26" s="4"/>
      <c r="O26" s="4"/>
    </row>
    <row r="27" spans="1:15">
      <c r="A27" s="4"/>
      <c r="B27" s="794"/>
      <c r="C27" s="794"/>
      <c r="D27" s="794"/>
      <c r="E27" s="794"/>
      <c r="F27" s="794"/>
      <c r="G27" s="794"/>
      <c r="H27" s="794"/>
      <c r="I27" s="794"/>
      <c r="J27" s="794"/>
      <c r="K27" s="794"/>
      <c r="L27" s="794"/>
      <c r="M27" s="794"/>
      <c r="N27" s="4"/>
      <c r="O27" s="4"/>
    </row>
    <row r="28" spans="1:15">
      <c r="A28" s="4"/>
      <c r="B28" s="794"/>
      <c r="C28" s="794"/>
      <c r="D28" s="794"/>
      <c r="E28" s="794"/>
      <c r="F28" s="794"/>
      <c r="G28" s="794"/>
      <c r="H28" s="794"/>
      <c r="I28" s="794"/>
      <c r="J28" s="794"/>
      <c r="K28" s="794"/>
      <c r="L28" s="794"/>
      <c r="M28" s="794"/>
      <c r="N28" s="4"/>
      <c r="O28" s="4"/>
    </row>
    <row r="29" spans="1:15">
      <c r="A29" s="3"/>
      <c r="B29" s="794"/>
      <c r="C29" s="794"/>
      <c r="D29" s="794"/>
      <c r="E29" s="794"/>
      <c r="F29" s="794"/>
      <c r="G29" s="794"/>
      <c r="H29" s="794"/>
      <c r="I29" s="794"/>
      <c r="J29" s="794"/>
      <c r="K29" s="794"/>
      <c r="L29" s="794"/>
      <c r="M29" s="794"/>
      <c r="N29" s="3"/>
      <c r="O29" s="4"/>
    </row>
    <row r="30" spans="1:15">
      <c r="A30" s="3"/>
      <c r="B30" s="794"/>
      <c r="C30" s="794"/>
      <c r="D30" s="794"/>
      <c r="E30" s="794"/>
      <c r="F30" s="794"/>
      <c r="G30" s="794"/>
      <c r="H30" s="794"/>
      <c r="I30" s="794"/>
      <c r="J30" s="794"/>
      <c r="K30" s="794"/>
      <c r="L30" s="794"/>
      <c r="M30" s="794"/>
      <c r="N30" s="3"/>
      <c r="O30" s="4"/>
    </row>
    <row r="31" spans="1:15">
      <c r="A31" s="3"/>
      <c r="B31" s="794"/>
      <c r="C31" s="794"/>
      <c r="D31" s="794"/>
      <c r="E31" s="794"/>
      <c r="F31" s="794"/>
      <c r="G31" s="794"/>
      <c r="H31" s="794"/>
      <c r="I31" s="794"/>
      <c r="J31" s="794"/>
      <c r="K31" s="794"/>
      <c r="L31" s="794"/>
      <c r="M31" s="794"/>
      <c r="N31" s="3"/>
      <c r="O31" s="4"/>
    </row>
    <row r="32" spans="1:15">
      <c r="A32" s="4"/>
      <c r="B32" s="4"/>
      <c r="C32" s="4"/>
      <c r="D32" s="4"/>
      <c r="E32" s="4"/>
      <c r="F32" s="4"/>
      <c r="G32" s="4"/>
      <c r="H32" s="4"/>
      <c r="I32" s="4"/>
      <c r="J32" s="4"/>
      <c r="K32" s="4"/>
      <c r="L32" s="4"/>
      <c r="M32" s="4"/>
      <c r="N32" s="4"/>
      <c r="O32" s="4"/>
    </row>
    <row r="33" spans="1:15">
      <c r="A33" s="4"/>
      <c r="B33" s="4"/>
      <c r="C33" s="4"/>
      <c r="D33" s="4"/>
      <c r="E33" s="4"/>
      <c r="F33" s="4"/>
      <c r="G33" s="4"/>
      <c r="H33" s="4"/>
      <c r="I33" s="4"/>
      <c r="J33" s="4"/>
      <c r="K33" s="4"/>
      <c r="L33" s="4"/>
      <c r="M33" s="4"/>
      <c r="N33" s="4"/>
      <c r="O33" s="4"/>
    </row>
    <row r="34" spans="1:15">
      <c r="A34" s="4"/>
      <c r="B34" s="4"/>
      <c r="C34" s="4"/>
      <c r="D34" s="4"/>
      <c r="E34" s="4"/>
      <c r="F34" s="4"/>
      <c r="G34" s="4"/>
      <c r="H34" s="4"/>
      <c r="I34" s="4"/>
      <c r="J34" s="4"/>
      <c r="K34" s="4"/>
      <c r="L34" s="4"/>
      <c r="M34" s="4"/>
      <c r="N34" s="4"/>
      <c r="O34" s="4"/>
    </row>
  </sheetData>
  <mergeCells count="21">
    <mergeCell ref="C11:E11"/>
    <mergeCell ref="C6:E6"/>
    <mergeCell ref="C7:E7"/>
    <mergeCell ref="C8:E8"/>
    <mergeCell ref="C9:E9"/>
    <mergeCell ref="B13:M31"/>
    <mergeCell ref="C2:E2"/>
    <mergeCell ref="C3:E3"/>
    <mergeCell ref="C4:E4"/>
    <mergeCell ref="C5:E5"/>
    <mergeCell ref="F2:L2"/>
    <mergeCell ref="F3:L3"/>
    <mergeCell ref="F4:L4"/>
    <mergeCell ref="F5:L5"/>
    <mergeCell ref="F11:L11"/>
    <mergeCell ref="F6:L6"/>
    <mergeCell ref="C10:E10"/>
    <mergeCell ref="F10:L10"/>
    <mergeCell ref="F7:L7"/>
    <mergeCell ref="F8:L8"/>
    <mergeCell ref="F9:L9"/>
  </mergeCells>
  <phoneticPr fontId="2" type="noConversion"/>
  <printOptions horizontalCentered="1" verticalCentered="1"/>
  <pageMargins left="0.75" right="0.75" top="0.75" bottom="0.75" header="0.5" footer="0"/>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1298-66AD-4CE0-867D-2AE51DBC59E6}">
  <dimension ref="C1:Q35"/>
  <sheetViews>
    <sheetView workbookViewId="0">
      <selection activeCell="M42" sqref="M42"/>
    </sheetView>
  </sheetViews>
  <sheetFormatPr defaultRowHeight="11.25"/>
  <cols>
    <col min="1" max="3" width="9.140625" style="381"/>
    <col min="4" max="4" width="3.28515625" style="381" bestFit="1" customWidth="1"/>
    <col min="5" max="5" width="12.85546875" style="382" bestFit="1" customWidth="1"/>
    <col min="6" max="6" width="1.7109375" style="381" customWidth="1"/>
    <col min="7" max="7" width="1.85546875" style="381" customWidth="1"/>
    <col min="8" max="8" width="31.5703125" style="382" bestFit="1" customWidth="1"/>
    <col min="9" max="9" width="7" style="383" customWidth="1"/>
    <col min="10" max="11" width="2.42578125" style="381" customWidth="1"/>
    <col min="12" max="12" width="2.28515625" style="381" customWidth="1"/>
    <col min="13" max="13" width="28.85546875" style="382" customWidth="1"/>
    <col min="14" max="14" width="5.42578125" style="401" bestFit="1" customWidth="1"/>
    <col min="15" max="15" width="7.28515625" style="383" bestFit="1" customWidth="1"/>
    <col min="16" max="16" width="1.85546875" style="381" customWidth="1"/>
    <col min="17" max="17" width="2" style="384" customWidth="1"/>
    <col min="18" max="16384" width="9.140625" style="381"/>
  </cols>
  <sheetData>
    <row r="1" spans="3:16" ht="12" thickBot="1">
      <c r="C1" s="385"/>
      <c r="D1" s="384"/>
      <c r="E1" s="385"/>
      <c r="F1" s="384"/>
      <c r="G1" s="384"/>
      <c r="H1" s="385"/>
      <c r="I1" s="387"/>
      <c r="J1" s="384"/>
      <c r="K1" s="384"/>
      <c r="L1" s="384"/>
      <c r="M1" s="385"/>
      <c r="N1" s="385"/>
      <c r="O1" s="387"/>
      <c r="P1" s="388"/>
    </row>
    <row r="2" spans="3:16" ht="12" thickBot="1">
      <c r="C2" s="385"/>
      <c r="D2" s="384"/>
      <c r="E2" s="386"/>
      <c r="F2" s="384"/>
      <c r="G2" s="1005" t="s">
        <v>1610</v>
      </c>
      <c r="H2" s="1006"/>
      <c r="I2" s="1006"/>
      <c r="J2" s="1007"/>
      <c r="K2" s="384"/>
      <c r="L2" s="1005" t="s">
        <v>1623</v>
      </c>
      <c r="M2" s="1006"/>
      <c r="N2" s="1006"/>
      <c r="O2" s="1006"/>
      <c r="P2" s="1007"/>
    </row>
    <row r="3" spans="3:16">
      <c r="C3" s="385"/>
      <c r="D3" s="384"/>
      <c r="E3" s="386" t="s">
        <v>2013</v>
      </c>
      <c r="F3" s="384"/>
      <c r="G3" s="402"/>
      <c r="H3" s="403"/>
      <c r="I3" s="404"/>
      <c r="J3" s="405"/>
      <c r="K3" s="384"/>
      <c r="L3" s="422"/>
      <c r="M3" s="423"/>
      <c r="N3" s="424"/>
      <c r="O3" s="425"/>
      <c r="P3" s="426"/>
    </row>
    <row r="4" spans="3:16">
      <c r="C4" s="385"/>
      <c r="D4" s="384"/>
      <c r="E4" s="389" t="s">
        <v>2002</v>
      </c>
      <c r="F4" s="384"/>
      <c r="G4" s="406"/>
      <c r="H4" s="407" t="s">
        <v>1603</v>
      </c>
      <c r="I4" s="418">
        <v>2000</v>
      </c>
      <c r="J4" s="408"/>
      <c r="K4" s="384"/>
      <c r="L4" s="427"/>
      <c r="M4" s="428" t="s">
        <v>1602</v>
      </c>
      <c r="N4" s="429"/>
      <c r="O4" s="391">
        <v>42370</v>
      </c>
      <c r="P4" s="430"/>
    </row>
    <row r="5" spans="3:16">
      <c r="C5" s="385"/>
      <c r="D5" s="384"/>
      <c r="E5" s="389" t="s">
        <v>2003</v>
      </c>
      <c r="F5" s="384"/>
      <c r="G5" s="406"/>
      <c r="H5" s="407" t="s">
        <v>1604</v>
      </c>
      <c r="I5" s="418">
        <v>2000</v>
      </c>
      <c r="J5" s="408"/>
      <c r="K5" s="384"/>
      <c r="L5" s="427"/>
      <c r="M5" s="1012" t="s">
        <v>1617</v>
      </c>
      <c r="N5" s="431" t="s">
        <v>1616</v>
      </c>
      <c r="O5" s="390">
        <v>100</v>
      </c>
      <c r="P5" s="430"/>
    </row>
    <row r="6" spans="3:16">
      <c r="C6" s="385"/>
      <c r="D6" s="384"/>
      <c r="E6" s="389" t="s">
        <v>2003</v>
      </c>
      <c r="F6" s="384"/>
      <c r="G6" s="406"/>
      <c r="H6" s="407" t="s">
        <v>1605</v>
      </c>
      <c r="I6" s="418">
        <v>3.5</v>
      </c>
      <c r="J6" s="408"/>
      <c r="K6" s="384"/>
      <c r="L6" s="427"/>
      <c r="M6" s="1012"/>
      <c r="N6" s="431" t="s">
        <v>82</v>
      </c>
      <c r="O6" s="390"/>
      <c r="P6" s="430"/>
    </row>
    <row r="7" spans="3:16">
      <c r="C7" s="385"/>
      <c r="D7" s="384"/>
      <c r="E7" s="392"/>
      <c r="F7" s="384"/>
      <c r="G7" s="406"/>
      <c r="H7" s="407"/>
      <c r="I7" s="409"/>
      <c r="J7" s="408"/>
      <c r="K7" s="384"/>
      <c r="L7" s="427"/>
      <c r="M7" s="428"/>
      <c r="N7" s="429"/>
      <c r="O7" s="432"/>
      <c r="P7" s="430"/>
    </row>
    <row r="8" spans="3:16">
      <c r="C8" s="385"/>
      <c r="D8" s="1008" t="s">
        <v>1615</v>
      </c>
      <c r="E8" s="389" t="s">
        <v>2004</v>
      </c>
      <c r="F8" s="384"/>
      <c r="G8" s="406"/>
      <c r="H8" s="407" t="s">
        <v>1606</v>
      </c>
      <c r="I8" s="418"/>
      <c r="J8" s="408"/>
      <c r="K8" s="384"/>
      <c r="L8" s="427"/>
      <c r="M8" s="1012" t="s">
        <v>1618</v>
      </c>
      <c r="N8" s="431" t="s">
        <v>1616</v>
      </c>
      <c r="O8" s="390">
        <v>0</v>
      </c>
      <c r="P8" s="430"/>
    </row>
    <row r="9" spans="3:16">
      <c r="C9" s="385"/>
      <c r="D9" s="1009"/>
      <c r="E9" s="389" t="s">
        <v>2005</v>
      </c>
      <c r="F9" s="384"/>
      <c r="G9" s="406"/>
      <c r="H9" s="407" t="s">
        <v>1607</v>
      </c>
      <c r="I9" s="418"/>
      <c r="J9" s="408"/>
      <c r="K9" s="384"/>
      <c r="L9" s="427"/>
      <c r="M9" s="1012"/>
      <c r="N9" s="431" t="s">
        <v>82</v>
      </c>
      <c r="O9" s="390">
        <v>0</v>
      </c>
      <c r="P9" s="430"/>
    </row>
    <row r="10" spans="3:16">
      <c r="C10" s="385"/>
      <c r="D10" s="1009"/>
      <c r="E10" s="389" t="s">
        <v>2006</v>
      </c>
      <c r="F10" s="384"/>
      <c r="G10" s="406"/>
      <c r="H10" s="407" t="s">
        <v>1611</v>
      </c>
      <c r="I10" s="418"/>
      <c r="J10" s="408"/>
      <c r="K10" s="384"/>
      <c r="L10" s="427"/>
      <c r="M10" s="428"/>
      <c r="N10" s="429"/>
      <c r="O10" s="433"/>
      <c r="P10" s="430"/>
    </row>
    <row r="11" spans="3:16">
      <c r="C11" s="385"/>
      <c r="D11" s="1010"/>
      <c r="E11" s="389" t="s">
        <v>2007</v>
      </c>
      <c r="F11" s="384"/>
      <c r="G11" s="406"/>
      <c r="H11" s="407" t="s">
        <v>1608</v>
      </c>
      <c r="I11" s="418"/>
      <c r="J11" s="408"/>
      <c r="K11" s="384"/>
      <c r="L11" s="427"/>
      <c r="M11" s="428" t="s">
        <v>1619</v>
      </c>
      <c r="N11" s="429"/>
      <c r="O11" s="390">
        <f>+I4+O5-O6</f>
        <v>2100</v>
      </c>
      <c r="P11" s="430"/>
    </row>
    <row r="12" spans="3:16">
      <c r="C12" s="385"/>
      <c r="D12" s="384"/>
      <c r="E12" s="392"/>
      <c r="F12" s="384"/>
      <c r="G12" s="406"/>
      <c r="H12" s="410"/>
      <c r="I12" s="409"/>
      <c r="J12" s="408"/>
      <c r="K12" s="384"/>
      <c r="L12" s="427"/>
      <c r="M12" s="428" t="s">
        <v>1620</v>
      </c>
      <c r="N12" s="429"/>
      <c r="O12" s="390">
        <f>+I30+O8-O9</f>
        <v>2800</v>
      </c>
      <c r="P12" s="430"/>
    </row>
    <row r="13" spans="3:16">
      <c r="C13" s="385"/>
      <c r="D13" s="384"/>
      <c r="E13" s="389" t="s">
        <v>2008</v>
      </c>
      <c r="F13" s="384"/>
      <c r="G13" s="406"/>
      <c r="H13" s="1013" t="s">
        <v>2011</v>
      </c>
      <c r="I13" s="1013"/>
      <c r="J13" s="408"/>
      <c r="K13" s="384"/>
      <c r="L13" s="427"/>
      <c r="M13" s="1011"/>
      <c r="N13" s="1011"/>
      <c r="O13" s="1011"/>
      <c r="P13" s="430"/>
    </row>
    <row r="14" spans="3:16">
      <c r="C14" s="385"/>
      <c r="D14" s="384"/>
      <c r="E14" s="389" t="s">
        <v>2008</v>
      </c>
      <c r="F14" s="384"/>
      <c r="G14" s="406"/>
      <c r="H14" s="407" t="s">
        <v>2012</v>
      </c>
      <c r="I14" s="419"/>
      <c r="J14" s="408"/>
      <c r="K14" s="384"/>
      <c r="L14" s="427"/>
      <c r="M14" s="428" t="s">
        <v>1621</v>
      </c>
      <c r="N14" s="429"/>
      <c r="O14" s="393">
        <f>+((I30+O8-O9)-(I4+O5))/I5</f>
        <v>0.35</v>
      </c>
      <c r="P14" s="430"/>
    </row>
    <row r="15" spans="3:16">
      <c r="C15" s="385"/>
      <c r="D15" s="384"/>
      <c r="E15" s="394"/>
      <c r="F15" s="384"/>
      <c r="G15" s="406"/>
      <c r="H15" s="407"/>
      <c r="I15" s="411"/>
      <c r="J15" s="408"/>
      <c r="K15" s="384"/>
      <c r="L15" s="427"/>
      <c r="M15" s="434" t="s">
        <v>1622</v>
      </c>
      <c r="N15" s="429"/>
      <c r="O15" s="435"/>
      <c r="P15" s="430"/>
    </row>
    <row r="16" spans="3:16" ht="12" thickBot="1">
      <c r="C16" s="385"/>
      <c r="D16" s="384"/>
      <c r="E16" s="389" t="s">
        <v>2009</v>
      </c>
      <c r="F16" s="384"/>
      <c r="G16" s="406"/>
      <c r="H16" s="412" t="s">
        <v>1609</v>
      </c>
      <c r="I16" s="413"/>
      <c r="J16" s="408"/>
      <c r="K16" s="384"/>
      <c r="L16" s="436"/>
      <c r="M16" s="437"/>
      <c r="N16" s="437"/>
      <c r="O16" s="438"/>
      <c r="P16" s="439"/>
    </row>
    <row r="17" spans="3:16" ht="12" thickBot="1">
      <c r="C17" s="385"/>
      <c r="D17" s="384"/>
      <c r="E17" s="385"/>
      <c r="F17" s="384"/>
      <c r="G17" s="406"/>
      <c r="H17" s="395"/>
      <c r="I17" s="396"/>
      <c r="J17" s="408"/>
      <c r="K17" s="384"/>
      <c r="L17" s="384"/>
      <c r="M17" s="440" t="s">
        <v>2016</v>
      </c>
      <c r="N17" s="1014">
        <f>+(O5-O6)/(I4+I5)</f>
        <v>2.5000000000000001E-2</v>
      </c>
      <c r="O17" s="1014"/>
      <c r="P17" s="441"/>
    </row>
    <row r="18" spans="3:16" ht="12" thickBot="1">
      <c r="C18" s="385"/>
      <c r="D18" s="384"/>
      <c r="E18" s="385"/>
      <c r="F18" s="384"/>
      <c r="G18" s="406"/>
      <c r="H18" s="397"/>
      <c r="I18" s="398"/>
      <c r="J18" s="408"/>
      <c r="K18" s="384"/>
      <c r="L18" s="1005" t="s">
        <v>1623</v>
      </c>
      <c r="M18" s="1006"/>
      <c r="N18" s="1006"/>
      <c r="O18" s="1006"/>
      <c r="P18" s="1007"/>
    </row>
    <row r="19" spans="3:16" ht="12" thickBot="1">
      <c r="C19" s="385"/>
      <c r="D19" s="384"/>
      <c r="E19" s="385"/>
      <c r="F19" s="384"/>
      <c r="G19" s="414"/>
      <c r="H19" s="415"/>
      <c r="I19" s="416"/>
      <c r="J19" s="417"/>
      <c r="K19" s="384"/>
      <c r="L19" s="422"/>
      <c r="M19" s="423"/>
      <c r="N19" s="424"/>
      <c r="O19" s="425"/>
      <c r="P19" s="426"/>
    </row>
    <row r="20" spans="3:16" ht="12" thickBot="1">
      <c r="C20" s="385"/>
      <c r="D20" s="384"/>
      <c r="E20" s="385"/>
      <c r="F20" s="384"/>
      <c r="G20" s="384"/>
      <c r="H20" s="385"/>
      <c r="I20" s="387"/>
      <c r="J20" s="384"/>
      <c r="K20" s="384"/>
      <c r="L20" s="427"/>
      <c r="M20" s="428" t="s">
        <v>1602</v>
      </c>
      <c r="N20" s="429"/>
      <c r="O20" s="391">
        <v>43466</v>
      </c>
      <c r="P20" s="430"/>
    </row>
    <row r="21" spans="3:16" ht="12" thickBot="1">
      <c r="C21" s="385"/>
      <c r="D21" s="384"/>
      <c r="E21" s="385"/>
      <c r="F21" s="384"/>
      <c r="G21" s="1005" t="s">
        <v>1627</v>
      </c>
      <c r="H21" s="1006"/>
      <c r="I21" s="1006"/>
      <c r="J21" s="1007"/>
      <c r="K21" s="384"/>
      <c r="L21" s="427"/>
      <c r="M21" s="1012" t="s">
        <v>1617</v>
      </c>
      <c r="N21" s="431" t="s">
        <v>1616</v>
      </c>
      <c r="O21" s="390">
        <v>50</v>
      </c>
      <c r="P21" s="430"/>
    </row>
    <row r="22" spans="3:16">
      <c r="C22" s="385"/>
      <c r="D22" s="384"/>
      <c r="E22" s="385"/>
      <c r="F22" s="384"/>
      <c r="G22" s="402"/>
      <c r="H22" s="420"/>
      <c r="I22" s="404"/>
      <c r="J22" s="405"/>
      <c r="K22" s="384"/>
      <c r="L22" s="427"/>
      <c r="M22" s="1012"/>
      <c r="N22" s="431" t="s">
        <v>82</v>
      </c>
      <c r="O22" s="390"/>
      <c r="P22" s="430"/>
    </row>
    <row r="23" spans="3:16">
      <c r="C23" s="385"/>
      <c r="D23" s="384"/>
      <c r="E23" s="389" t="s">
        <v>2010</v>
      </c>
      <c r="F23" s="384"/>
      <c r="G23" s="406"/>
      <c r="H23" s="421" t="s">
        <v>1612</v>
      </c>
      <c r="I23" s="409"/>
      <c r="J23" s="408"/>
      <c r="K23" s="384"/>
      <c r="L23" s="427"/>
      <c r="M23" s="428"/>
      <c r="N23" s="429"/>
      <c r="O23" s="432"/>
      <c r="P23" s="430"/>
    </row>
    <row r="24" spans="3:16">
      <c r="C24" s="385"/>
      <c r="D24" s="384"/>
      <c r="E24" s="385"/>
      <c r="F24" s="384"/>
      <c r="G24" s="406"/>
      <c r="H24" s="407" t="s">
        <v>1613</v>
      </c>
      <c r="I24" s="418">
        <v>45</v>
      </c>
      <c r="J24" s="408"/>
      <c r="K24" s="384"/>
      <c r="L24" s="427"/>
      <c r="M24" s="1012" t="s">
        <v>1618</v>
      </c>
      <c r="N24" s="431" t="s">
        <v>1616</v>
      </c>
      <c r="O24" s="390">
        <v>100</v>
      </c>
      <c r="P24" s="430"/>
    </row>
    <row r="25" spans="3:16">
      <c r="C25" s="385"/>
      <c r="D25" s="384"/>
      <c r="E25" s="385"/>
      <c r="F25" s="384"/>
      <c r="G25" s="406"/>
      <c r="H25" s="407" t="s">
        <v>1614</v>
      </c>
      <c r="I25" s="418">
        <v>35</v>
      </c>
      <c r="J25" s="408"/>
      <c r="K25" s="384"/>
      <c r="L25" s="427"/>
      <c r="M25" s="1012"/>
      <c r="N25" s="431" t="s">
        <v>82</v>
      </c>
      <c r="O25" s="390">
        <v>0</v>
      </c>
      <c r="P25" s="430"/>
    </row>
    <row r="26" spans="3:16" ht="12.75" customHeight="1" thickBot="1">
      <c r="C26" s="385"/>
      <c r="D26" s="384"/>
      <c r="E26" s="385"/>
      <c r="F26" s="384"/>
      <c r="G26" s="414"/>
      <c r="H26" s="415"/>
      <c r="I26" s="416"/>
      <c r="J26" s="417"/>
      <c r="K26" s="384"/>
      <c r="L26" s="427"/>
      <c r="M26" s="428"/>
      <c r="N26" s="429"/>
      <c r="O26" s="433"/>
      <c r="P26" s="430"/>
    </row>
    <row r="27" spans="3:16">
      <c r="C27" s="385"/>
      <c r="D27" s="384"/>
      <c r="E27" s="385"/>
      <c r="F27" s="384"/>
      <c r="G27" s="384"/>
      <c r="H27" s="385"/>
      <c r="I27" s="387"/>
      <c r="J27" s="384"/>
      <c r="K27" s="384"/>
      <c r="L27" s="427"/>
      <c r="M27" s="428" t="s">
        <v>1619</v>
      </c>
      <c r="N27" s="429"/>
      <c r="O27" s="390">
        <f>+I4+O5-O6+O21-O22</f>
        <v>2150</v>
      </c>
      <c r="P27" s="430"/>
    </row>
    <row r="28" spans="3:16">
      <c r="C28" s="385"/>
      <c r="D28" s="385"/>
      <c r="E28" s="385"/>
      <c r="F28" s="384"/>
      <c r="G28" s="384"/>
      <c r="H28" s="399" t="s">
        <v>1625</v>
      </c>
      <c r="I28" s="400">
        <v>0.4</v>
      </c>
      <c r="J28" s="384"/>
      <c r="K28" s="384"/>
      <c r="L28" s="427"/>
      <c r="M28" s="428" t="s">
        <v>1620</v>
      </c>
      <c r="N28" s="429"/>
      <c r="O28" s="390">
        <f>+O12+O24-O25</f>
        <v>2900</v>
      </c>
      <c r="P28" s="430"/>
    </row>
    <row r="29" spans="3:16">
      <c r="C29" s="385"/>
      <c r="D29" s="385"/>
      <c r="E29" s="385"/>
      <c r="F29" s="384"/>
      <c r="G29" s="384"/>
      <c r="H29" s="392" t="s">
        <v>1626</v>
      </c>
      <c r="I29" s="387">
        <f>+I5*I28</f>
        <v>800</v>
      </c>
      <c r="J29" s="384"/>
      <c r="K29" s="384"/>
      <c r="L29" s="427"/>
      <c r="M29" s="1011"/>
      <c r="N29" s="1011"/>
      <c r="O29" s="1011"/>
      <c r="P29" s="430"/>
    </row>
    <row r="30" spans="3:16">
      <c r="C30" s="385"/>
      <c r="D30" s="385"/>
      <c r="E30" s="385"/>
      <c r="F30" s="384"/>
      <c r="G30" s="384"/>
      <c r="H30" s="392" t="s">
        <v>1624</v>
      </c>
      <c r="I30" s="387">
        <f>+I4+0.4*I5</f>
        <v>2800</v>
      </c>
      <c r="J30" s="384"/>
      <c r="K30" s="384"/>
      <c r="L30" s="427"/>
      <c r="M30" s="428" t="s">
        <v>1621</v>
      </c>
      <c r="N30" s="429"/>
      <c r="O30" s="393">
        <f>+((O12+O24-O25)-(O11+O21-O22))/I5</f>
        <v>0.375</v>
      </c>
      <c r="P30" s="430"/>
    </row>
    <row r="31" spans="3:16">
      <c r="C31" s="385"/>
      <c r="D31" s="385"/>
      <c r="E31" s="385"/>
      <c r="F31" s="384"/>
      <c r="G31" s="384"/>
      <c r="H31" s="385"/>
      <c r="I31" s="387"/>
      <c r="J31" s="384"/>
      <c r="K31" s="384"/>
      <c r="L31" s="427"/>
      <c r="M31" s="434" t="s">
        <v>1622</v>
      </c>
      <c r="N31" s="429"/>
      <c r="O31" s="435"/>
      <c r="P31" s="430"/>
    </row>
    <row r="32" spans="3:16" ht="12" thickBot="1">
      <c r="C32" s="385"/>
      <c r="D32" s="385"/>
      <c r="E32" s="385"/>
      <c r="F32" s="384"/>
      <c r="G32" s="384"/>
      <c r="H32" s="385"/>
      <c r="I32" s="387"/>
      <c r="J32" s="384"/>
      <c r="K32" s="384"/>
      <c r="L32" s="436"/>
      <c r="M32" s="437"/>
      <c r="N32" s="437"/>
      <c r="O32" s="438"/>
      <c r="P32" s="439"/>
    </row>
    <row r="33" spans="3:17">
      <c r="C33" s="385"/>
      <c r="D33" s="385"/>
      <c r="E33" s="385"/>
      <c r="F33" s="384"/>
      <c r="G33" s="384"/>
      <c r="H33" s="385"/>
      <c r="I33" s="387"/>
      <c r="J33" s="382"/>
      <c r="K33" s="384"/>
      <c r="L33" s="384"/>
      <c r="M33" s="440" t="s">
        <v>2016</v>
      </c>
      <c r="N33" s="1004">
        <f>+(O5-O6+O21-O22)/(I4+I5)</f>
        <v>3.7499999999999999E-2</v>
      </c>
      <c r="O33" s="1004"/>
      <c r="P33" s="442"/>
      <c r="Q33" s="443"/>
    </row>
    <row r="34" spans="3:17">
      <c r="C34" s="385"/>
      <c r="D34" s="385"/>
      <c r="E34" s="385"/>
      <c r="F34" s="384"/>
      <c r="G34" s="384"/>
      <c r="H34" s="385"/>
      <c r="I34" s="387"/>
      <c r="J34" s="384"/>
      <c r="K34" s="384"/>
      <c r="L34" s="384"/>
      <c r="M34" s="385"/>
      <c r="N34" s="386"/>
      <c r="O34" s="387"/>
      <c r="P34" s="386"/>
      <c r="Q34" s="387"/>
    </row>
    <row r="35" spans="3:17">
      <c r="C35" s="385"/>
      <c r="D35" s="385"/>
      <c r="E35" s="385"/>
      <c r="F35" s="384"/>
      <c r="G35" s="384"/>
      <c r="H35" s="385"/>
      <c r="I35" s="387"/>
      <c r="J35" s="387"/>
      <c r="K35" s="387"/>
      <c r="L35" s="387"/>
      <c r="M35" s="387"/>
      <c r="N35" s="387"/>
      <c r="O35" s="387"/>
      <c r="P35" s="387"/>
    </row>
  </sheetData>
  <sheetProtection sheet="1" objects="1" scenarios="1"/>
  <mergeCells count="14">
    <mergeCell ref="N33:O33"/>
    <mergeCell ref="L18:P18"/>
    <mergeCell ref="D8:D11"/>
    <mergeCell ref="G2:J2"/>
    <mergeCell ref="M13:O13"/>
    <mergeCell ref="M5:M6"/>
    <mergeCell ref="M8:M9"/>
    <mergeCell ref="G21:J21"/>
    <mergeCell ref="L2:P2"/>
    <mergeCell ref="M21:M22"/>
    <mergeCell ref="M24:M25"/>
    <mergeCell ref="M29:O29"/>
    <mergeCell ref="H13:I13"/>
    <mergeCell ref="N17:O17"/>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0B452-2CDA-4179-A4A3-B38B3E2D6EEE}">
  <dimension ref="A1:J35"/>
  <sheetViews>
    <sheetView zoomScale="120" zoomScaleNormal="120" zoomScaleSheetLayoutView="120" workbookViewId="0">
      <selection activeCell="M42" sqref="M42"/>
    </sheetView>
  </sheetViews>
  <sheetFormatPr defaultColWidth="9" defaultRowHeight="12"/>
  <cols>
    <col min="1" max="1" width="1.28515625" style="194" customWidth="1"/>
    <col min="2" max="2" width="4.5703125" style="163" customWidth="1"/>
    <col min="3" max="3" width="11.42578125" style="138" customWidth="1"/>
    <col min="4" max="4" width="4.85546875" style="21" customWidth="1"/>
    <col min="5" max="5" width="11.28515625" style="21" customWidth="1"/>
    <col min="6" max="6" width="47" style="139" customWidth="1"/>
    <col min="7" max="7" width="7.85546875" style="140" bestFit="1" customWidth="1"/>
    <col min="8" max="8" width="8.5703125" style="140" bestFit="1" customWidth="1"/>
    <col min="9" max="9" width="7" style="140" customWidth="1"/>
    <col min="10" max="10" width="7.42578125" style="140" customWidth="1"/>
    <col min="11" max="16384" width="9" style="21"/>
  </cols>
  <sheetData>
    <row r="1" spans="1:10" s="187" customFormat="1" ht="12" customHeight="1" thickBot="1">
      <c r="A1" s="193"/>
      <c r="B1" s="192">
        <v>0</v>
      </c>
      <c r="C1" s="17">
        <v>1</v>
      </c>
      <c r="D1" s="186" t="s">
        <v>835</v>
      </c>
      <c r="E1" s="15" t="s">
        <v>836</v>
      </c>
      <c r="F1" s="18" t="s">
        <v>762</v>
      </c>
      <c r="G1" s="15">
        <v>3</v>
      </c>
      <c r="H1" s="19">
        <v>4</v>
      </c>
      <c r="I1" s="20">
        <v>5</v>
      </c>
      <c r="J1" s="18">
        <v>6</v>
      </c>
    </row>
    <row r="2" spans="1:10" s="16" customFormat="1" ht="8.25" customHeight="1">
      <c r="A2" s="194"/>
      <c r="B2" s="975" t="s">
        <v>128</v>
      </c>
      <c r="C2" s="978" t="s">
        <v>2017</v>
      </c>
      <c r="D2" s="1015" t="s">
        <v>2135</v>
      </c>
      <c r="E2" s="1016"/>
      <c r="F2" s="1017"/>
      <c r="G2" s="987" t="s">
        <v>1521</v>
      </c>
      <c r="H2" s="988"/>
      <c r="I2" s="988"/>
      <c r="J2" s="989"/>
    </row>
    <row r="3" spans="1:10" s="16" customFormat="1" ht="12" customHeight="1">
      <c r="A3" s="194"/>
      <c r="B3" s="976"/>
      <c r="C3" s="979"/>
      <c r="D3" s="1018"/>
      <c r="E3" s="1019"/>
      <c r="F3" s="1020"/>
      <c r="G3" s="990" t="s">
        <v>834</v>
      </c>
      <c r="H3" s="991"/>
      <c r="I3" s="990" t="s">
        <v>832</v>
      </c>
      <c r="J3" s="992"/>
    </row>
    <row r="4" spans="1:10" s="16" customFormat="1" ht="25.5" thickBot="1">
      <c r="A4" s="194"/>
      <c r="B4" s="976"/>
      <c r="C4" s="979"/>
      <c r="D4" s="1018"/>
      <c r="E4" s="1019"/>
      <c r="F4" s="1020"/>
      <c r="G4" s="202" t="s">
        <v>824</v>
      </c>
      <c r="H4" s="203" t="s">
        <v>825</v>
      </c>
      <c r="I4" s="204" t="s">
        <v>337</v>
      </c>
      <c r="J4" s="205" t="s">
        <v>216</v>
      </c>
    </row>
    <row r="5" spans="1:10" s="16" customFormat="1" ht="13.5" customHeight="1" thickBot="1">
      <c r="A5" s="194"/>
      <c r="B5" s="977"/>
      <c r="C5" s="980"/>
      <c r="D5" s="993" t="s">
        <v>1230</v>
      </c>
      <c r="E5" s="994"/>
      <c r="F5" s="378"/>
      <c r="G5" s="995" t="s">
        <v>212</v>
      </c>
      <c r="H5" s="996"/>
      <c r="I5" s="995"/>
      <c r="J5" s="997"/>
    </row>
    <row r="6" spans="1:10" ht="21" customHeight="1">
      <c r="B6" s="75"/>
      <c r="C6" s="22" t="s">
        <v>960</v>
      </c>
      <c r="D6" s="23" t="s">
        <v>961</v>
      </c>
      <c r="E6" s="24"/>
      <c r="F6" s="25"/>
      <c r="G6" s="26"/>
      <c r="H6" s="26"/>
      <c r="I6" s="454"/>
      <c r="J6" s="455"/>
    </row>
    <row r="7" spans="1:10" ht="11.25">
      <c r="B7" s="75"/>
      <c r="C7" s="27" t="s">
        <v>962</v>
      </c>
      <c r="D7" s="28" t="s">
        <v>963</v>
      </c>
      <c r="E7" s="28"/>
      <c r="F7" s="29"/>
      <c r="G7" s="30" t="s">
        <v>83</v>
      </c>
      <c r="H7" s="31" t="s">
        <v>83</v>
      </c>
      <c r="I7" s="845"/>
      <c r="J7" s="846"/>
    </row>
    <row r="8" spans="1:10" ht="11.25">
      <c r="B8" s="75"/>
      <c r="C8" s="27" t="s">
        <v>1009</v>
      </c>
      <c r="D8" s="2" t="s">
        <v>273</v>
      </c>
      <c r="E8" s="2"/>
      <c r="F8" s="29"/>
      <c r="G8" s="924" t="s">
        <v>150</v>
      </c>
      <c r="H8" s="925"/>
      <c r="I8" s="925"/>
      <c r="J8" s="926"/>
    </row>
    <row r="9" spans="1:10" ht="11.25">
      <c r="B9" s="75"/>
      <c r="C9" s="321"/>
      <c r="D9" s="315"/>
      <c r="E9" s="316" t="s">
        <v>1670</v>
      </c>
      <c r="F9" s="317"/>
      <c r="G9" s="324"/>
      <c r="H9" s="350"/>
      <c r="I9" s="60"/>
      <c r="J9" s="325"/>
    </row>
    <row r="10" spans="1:10" ht="11.25">
      <c r="B10" s="75" t="s">
        <v>2026</v>
      </c>
      <c r="C10" s="14" t="s">
        <v>1010</v>
      </c>
      <c r="D10" s="9" t="s">
        <v>1011</v>
      </c>
      <c r="E10" s="9"/>
      <c r="F10" s="10"/>
      <c r="G10" s="61" t="s">
        <v>82</v>
      </c>
      <c r="H10" s="350" t="s">
        <v>83</v>
      </c>
      <c r="I10" s="456" t="s">
        <v>1229</v>
      </c>
      <c r="J10" s="457" t="s">
        <v>84</v>
      </c>
    </row>
    <row r="11" spans="1:10" ht="11.25">
      <c r="B11" s="75" t="s">
        <v>2026</v>
      </c>
      <c r="C11" s="11"/>
      <c r="D11" s="1"/>
      <c r="E11" s="1" t="s">
        <v>274</v>
      </c>
      <c r="F11" s="8" t="s">
        <v>70</v>
      </c>
      <c r="G11" s="353"/>
      <c r="H11" s="32"/>
      <c r="I11" s="898"/>
      <c r="J11" s="899"/>
    </row>
    <row r="12" spans="1:10" ht="11.25">
      <c r="B12" s="75" t="s">
        <v>2026</v>
      </c>
      <c r="C12" s="11"/>
      <c r="D12" s="1"/>
      <c r="E12" s="1" t="s">
        <v>275</v>
      </c>
      <c r="F12" s="8" t="s">
        <v>1011</v>
      </c>
      <c r="G12" s="353"/>
      <c r="H12" s="32"/>
      <c r="I12" s="898"/>
      <c r="J12" s="899"/>
    </row>
    <row r="13" spans="1:10" ht="11.25">
      <c r="B13" s="75" t="s">
        <v>2026</v>
      </c>
      <c r="C13" s="11"/>
      <c r="D13" s="1"/>
      <c r="E13" s="1" t="s">
        <v>276</v>
      </c>
      <c r="F13" s="8" t="s">
        <v>277</v>
      </c>
      <c r="G13" s="353"/>
      <c r="H13" s="32"/>
      <c r="I13" s="898"/>
      <c r="J13" s="899"/>
    </row>
    <row r="14" spans="1:10" ht="12" customHeight="1">
      <c r="B14" s="75"/>
      <c r="C14" s="11"/>
      <c r="D14" s="1"/>
      <c r="E14" s="1" t="s">
        <v>278</v>
      </c>
      <c r="F14" s="8" t="s">
        <v>169</v>
      </c>
      <c r="G14" s="353"/>
      <c r="H14" s="32"/>
      <c r="I14" s="898" t="s">
        <v>1219</v>
      </c>
      <c r="J14" s="969"/>
    </row>
    <row r="15" spans="1:10" ht="12" customHeight="1">
      <c r="B15" s="75" t="s">
        <v>2026</v>
      </c>
      <c r="C15" s="11"/>
      <c r="D15" s="1"/>
      <c r="E15" s="1" t="s">
        <v>279</v>
      </c>
      <c r="F15" s="8" t="s">
        <v>170</v>
      </c>
      <c r="G15" s="353"/>
      <c r="H15" s="32"/>
      <c r="I15" s="898" t="s">
        <v>1219</v>
      </c>
      <c r="J15" s="969"/>
    </row>
    <row r="16" spans="1:10" ht="12" customHeight="1">
      <c r="B16" s="75" t="s">
        <v>2026</v>
      </c>
      <c r="C16" s="11"/>
      <c r="D16" s="1"/>
      <c r="E16" s="1" t="s">
        <v>1663</v>
      </c>
      <c r="F16" s="8" t="s">
        <v>1664</v>
      </c>
      <c r="G16" s="353"/>
      <c r="H16" s="32"/>
      <c r="I16" s="898"/>
      <c r="J16" s="969"/>
    </row>
    <row r="17" spans="2:10" ht="12" customHeight="1">
      <c r="B17" s="75" t="s">
        <v>2026</v>
      </c>
      <c r="C17" s="11"/>
      <c r="D17" s="1"/>
      <c r="E17" s="326" t="s">
        <v>1668</v>
      </c>
      <c r="F17" s="327" t="s">
        <v>1669</v>
      </c>
      <c r="G17" s="353"/>
      <c r="H17" s="32"/>
      <c r="I17" s="449"/>
      <c r="J17" s="450"/>
    </row>
    <row r="18" spans="2:10" ht="11.25">
      <c r="B18" s="75"/>
      <c r="C18" s="11"/>
      <c r="D18" s="1"/>
      <c r="E18" s="1"/>
      <c r="F18" s="8"/>
      <c r="G18" s="353"/>
      <c r="H18" s="32"/>
      <c r="I18" s="898"/>
      <c r="J18" s="899"/>
    </row>
    <row r="19" spans="2:10" ht="11.25">
      <c r="B19" s="75" t="s">
        <v>2026</v>
      </c>
      <c r="C19" s="27" t="s">
        <v>1016</v>
      </c>
      <c r="D19" s="2" t="s">
        <v>1394</v>
      </c>
      <c r="E19" s="2"/>
      <c r="F19" s="29"/>
      <c r="G19" s="31" t="s">
        <v>85</v>
      </c>
      <c r="H19" s="31" t="s">
        <v>85</v>
      </c>
      <c r="I19" s="30"/>
      <c r="J19" s="356"/>
    </row>
    <row r="20" spans="2:10" thickBot="1">
      <c r="B20" s="75"/>
      <c r="C20" s="321"/>
      <c r="D20" s="315"/>
      <c r="E20" s="316" t="s">
        <v>1674</v>
      </c>
      <c r="F20" s="317"/>
      <c r="G20" s="328"/>
      <c r="H20" s="46"/>
      <c r="I20" s="60"/>
      <c r="J20" s="325"/>
    </row>
    <row r="21" spans="2:10" thickBot="1">
      <c r="B21" s="75" t="s">
        <v>2026</v>
      </c>
      <c r="C21" s="11"/>
      <c r="D21" s="1"/>
      <c r="E21" s="142" t="s">
        <v>290</v>
      </c>
      <c r="F21" s="8" t="s">
        <v>689</v>
      </c>
      <c r="G21" s="32"/>
      <c r="H21" s="32"/>
      <c r="I21" s="845"/>
      <c r="J21" s="846"/>
    </row>
    <row r="22" spans="2:10" thickBot="1">
      <c r="B22" s="75" t="s">
        <v>2026</v>
      </c>
      <c r="C22" s="11"/>
      <c r="D22" s="1"/>
      <c r="E22" s="142" t="s">
        <v>291</v>
      </c>
      <c r="F22" s="8" t="s">
        <v>1004</v>
      </c>
      <c r="G22" s="32"/>
      <c r="H22" s="32"/>
      <c r="I22" s="845"/>
      <c r="J22" s="846"/>
    </row>
    <row r="23" spans="2:10" thickBot="1">
      <c r="B23" s="75"/>
      <c r="C23" s="11"/>
      <c r="D23" s="1"/>
      <c r="E23" s="142" t="s">
        <v>292</v>
      </c>
      <c r="F23" s="8" t="s">
        <v>954</v>
      </c>
      <c r="G23" s="32"/>
      <c r="H23" s="32"/>
      <c r="I23" s="845"/>
      <c r="J23" s="846"/>
    </row>
    <row r="24" spans="2:10" ht="12" customHeight="1">
      <c r="B24" s="75" t="s">
        <v>2026</v>
      </c>
      <c r="C24" s="11"/>
      <c r="D24" s="47"/>
      <c r="E24" s="142" t="s">
        <v>293</v>
      </c>
      <c r="F24" s="8" t="s">
        <v>1008</v>
      </c>
      <c r="G24" s="32"/>
      <c r="H24" s="32"/>
      <c r="I24" s="845"/>
      <c r="J24" s="846"/>
    </row>
    <row r="25" spans="2:10" ht="11.25">
      <c r="B25" s="75" t="s">
        <v>2026</v>
      </c>
      <c r="C25" s="11"/>
      <c r="D25" s="71" t="s">
        <v>176</v>
      </c>
      <c r="E25" s="1" t="s">
        <v>351</v>
      </c>
      <c r="F25" s="8" t="s">
        <v>1217</v>
      </c>
      <c r="G25" s="32"/>
      <c r="H25" s="32"/>
      <c r="I25" s="845"/>
      <c r="J25" s="846"/>
    </row>
    <row r="26" spans="2:10" ht="11.25">
      <c r="B26" s="75" t="s">
        <v>2026</v>
      </c>
      <c r="C26" s="11"/>
      <c r="D26" s="47"/>
      <c r="E26" s="1" t="s">
        <v>1672</v>
      </c>
      <c r="F26" s="8"/>
      <c r="G26" s="32"/>
      <c r="H26" s="32"/>
      <c r="I26" s="845"/>
      <c r="J26" s="846"/>
    </row>
    <row r="27" spans="2:10" ht="11.25">
      <c r="B27" s="75" t="s">
        <v>2026</v>
      </c>
      <c r="C27" s="11"/>
      <c r="D27" s="1"/>
      <c r="E27" s="142" t="s">
        <v>1578</v>
      </c>
      <c r="F27" s="8" t="s">
        <v>1683</v>
      </c>
      <c r="G27" s="32"/>
      <c r="H27" s="32"/>
      <c r="I27" s="451"/>
      <c r="J27" s="452"/>
    </row>
    <row r="28" spans="2:10" ht="11.25">
      <c r="B28" s="75" t="s">
        <v>2026</v>
      </c>
      <c r="C28" s="11"/>
      <c r="D28" s="1"/>
      <c r="E28" s="142" t="s">
        <v>388</v>
      </c>
      <c r="F28" s="8" t="s">
        <v>1673</v>
      </c>
      <c r="G28" s="32"/>
      <c r="H28" s="32"/>
      <c r="I28" s="845"/>
      <c r="J28" s="846"/>
    </row>
    <row r="29" spans="2:10" ht="11.25">
      <c r="B29" s="75"/>
      <c r="C29" s="11"/>
      <c r="D29" s="65"/>
      <c r="E29" s="1"/>
      <c r="F29" s="8"/>
      <c r="G29" s="32"/>
      <c r="H29" s="32"/>
      <c r="I29" s="845"/>
      <c r="J29" s="846"/>
    </row>
    <row r="30" spans="2:10" ht="11.25">
      <c r="B30" s="75" t="s">
        <v>2026</v>
      </c>
      <c r="C30" s="274" t="s">
        <v>2203</v>
      </c>
      <c r="D30" s="169" t="s">
        <v>177</v>
      </c>
      <c r="E30" s="170"/>
      <c r="F30" s="171"/>
      <c r="G30" s="66" t="s">
        <v>82</v>
      </c>
      <c r="H30" s="66" t="s">
        <v>82</v>
      </c>
      <c r="I30" s="67" t="s">
        <v>1229</v>
      </c>
      <c r="J30" s="68" t="s">
        <v>84</v>
      </c>
    </row>
    <row r="31" spans="2:10" ht="11.25">
      <c r="B31" s="75" t="s">
        <v>2026</v>
      </c>
      <c r="C31" s="34"/>
      <c r="D31" s="244"/>
      <c r="E31" s="35" t="s">
        <v>351</v>
      </c>
      <c r="F31" s="36" t="s">
        <v>1217</v>
      </c>
      <c r="G31" s="37"/>
      <c r="H31" s="37"/>
      <c r="I31" s="931"/>
      <c r="J31" s="932"/>
    </row>
    <row r="32" spans="2:10" ht="11.25">
      <c r="B32" s="75" t="s">
        <v>2026</v>
      </c>
      <c r="C32" s="38"/>
      <c r="D32" s="277"/>
      <c r="E32" s="229" t="s">
        <v>2140</v>
      </c>
      <c r="F32" s="1"/>
      <c r="G32" s="354"/>
      <c r="H32" s="41"/>
      <c r="I32" s="354"/>
      <c r="J32" s="355"/>
    </row>
    <row r="33" spans="2:10" ht="11.25">
      <c r="B33" s="75"/>
      <c r="C33" s="27" t="s">
        <v>1017</v>
      </c>
      <c r="D33" s="2" t="s">
        <v>1395</v>
      </c>
      <c r="E33" s="2"/>
      <c r="F33" s="29"/>
      <c r="G33" s="453" t="s">
        <v>84</v>
      </c>
      <c r="H33" s="453" t="s">
        <v>84</v>
      </c>
      <c r="I33" s="30" t="s">
        <v>1229</v>
      </c>
      <c r="J33" s="356" t="s">
        <v>84</v>
      </c>
    </row>
    <row r="34" spans="2:10" ht="11.25">
      <c r="B34" s="75"/>
      <c r="C34" s="79"/>
      <c r="D34" s="315"/>
      <c r="E34" s="316" t="s">
        <v>1675</v>
      </c>
      <c r="F34" s="317"/>
      <c r="G34" s="46"/>
      <c r="H34" s="83"/>
      <c r="I34" s="351"/>
      <c r="J34" s="352"/>
    </row>
    <row r="35" spans="2:10" ht="12.75">
      <c r="B35" s="75"/>
      <c r="C35" s="11"/>
      <c r="D35" s="1"/>
      <c r="E35" s="1" t="s">
        <v>294</v>
      </c>
      <c r="F35" s="12" t="s">
        <v>74</v>
      </c>
      <c r="G35" s="32"/>
      <c r="H35" s="32"/>
      <c r="I35" s="449" t="s">
        <v>1556</v>
      </c>
      <c r="J35" s="329"/>
    </row>
  </sheetData>
  <sheetProtection sheet="1" objects="1" scenarios="1"/>
  <autoFilter ref="K1:K35" xr:uid="{A6E68172-8967-4B11-A0E9-2826D21ABA71}"/>
  <dataConsolidate/>
  <mergeCells count="26">
    <mergeCell ref="I31:J31"/>
    <mergeCell ref="I23:J23"/>
    <mergeCell ref="I24:J24"/>
    <mergeCell ref="I25:J25"/>
    <mergeCell ref="I26:J26"/>
    <mergeCell ref="I28:J28"/>
    <mergeCell ref="I29:J29"/>
    <mergeCell ref="I21:J21"/>
    <mergeCell ref="I22:J22"/>
    <mergeCell ref="I16:J16"/>
    <mergeCell ref="I18:J18"/>
    <mergeCell ref="G8:J8"/>
    <mergeCell ref="I11:J11"/>
    <mergeCell ref="I12:J12"/>
    <mergeCell ref="I13:J13"/>
    <mergeCell ref="I14:J14"/>
    <mergeCell ref="I15:J15"/>
    <mergeCell ref="I7:J7"/>
    <mergeCell ref="B2:B5"/>
    <mergeCell ref="C2:C5"/>
    <mergeCell ref="D2:F4"/>
    <mergeCell ref="G2:J2"/>
    <mergeCell ref="G3:H3"/>
    <mergeCell ref="I3:J3"/>
    <mergeCell ref="D5:E5"/>
    <mergeCell ref="G5:J5"/>
  </mergeCells>
  <printOptions horizontalCentered="1" gridLines="1"/>
  <pageMargins left="0.25" right="0.25" top="0.25" bottom="0.55000000000000004" header="0.21" footer="0.25"/>
  <pageSetup scale="95" fitToHeight="35" orientation="portrait" copies="3" r:id="rId1"/>
  <headerFooter alignWithMargins="0">
    <oddFooter>&amp;R&amp;7New=New Installation  †=No Inspection Req'd   (*)=w/Exemptions  &amp;"Wingdings,Regular"«&amp;"Arial,Regular"=TSSA Designated Alteration or Requirement   mrr=maint/repair/replace no submission req'd&amp;8
&amp;F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9F947-797C-4FEE-A6C1-BB6D2D44B60E}">
  <sheetPr filterMode="1"/>
  <dimension ref="A1:S887"/>
  <sheetViews>
    <sheetView zoomScale="102" zoomScaleNormal="102" workbookViewId="0">
      <selection activeCell="F617" sqref="F617:G618"/>
    </sheetView>
  </sheetViews>
  <sheetFormatPr defaultRowHeight="12"/>
  <cols>
    <col min="1" max="1" width="22.140625" style="661" customWidth="1"/>
    <col min="2" max="2" width="86.7109375" style="662" bestFit="1" customWidth="1"/>
    <col min="3" max="3" width="19.5703125" bestFit="1" customWidth="1"/>
    <col min="4" max="4" width="11.140625" customWidth="1"/>
    <col min="5" max="5" width="9.140625" style="670"/>
    <col min="6" max="6" width="16.28515625" customWidth="1"/>
    <col min="7" max="7" width="110" customWidth="1"/>
    <col min="12" max="12" width="13.140625" bestFit="1" customWidth="1"/>
    <col min="16" max="16" width="20" bestFit="1" customWidth="1"/>
    <col min="17" max="17" width="5.5703125" bestFit="1" customWidth="1"/>
  </cols>
  <sheetData>
    <row r="1" spans="1:19" ht="13.5">
      <c r="A1" s="661" t="s">
        <v>2263</v>
      </c>
      <c r="B1" s="662" t="s">
        <v>2264</v>
      </c>
      <c r="D1" s="663" t="s">
        <v>2859</v>
      </c>
      <c r="E1" s="664" t="s">
        <v>2852</v>
      </c>
      <c r="F1" s="663" t="s">
        <v>2853</v>
      </c>
      <c r="G1" s="663" t="s">
        <v>2854</v>
      </c>
      <c r="L1" t="s">
        <v>2853</v>
      </c>
      <c r="M1" t="s">
        <v>2855</v>
      </c>
      <c r="P1" s="665" t="s">
        <v>3394</v>
      </c>
      <c r="Q1" s="665"/>
      <c r="R1" s="665"/>
      <c r="S1" s="665"/>
    </row>
    <row r="2" spans="1:19" ht="13.5" hidden="1">
      <c r="A2" s="666" t="s">
        <v>2762</v>
      </c>
      <c r="B2" s="667" t="s">
        <v>2861</v>
      </c>
      <c r="C2" s="668"/>
      <c r="D2" s="686" t="str">
        <f>+F2</f>
        <v>8.10.2.2.2(hh)</v>
      </c>
      <c r="E2" s="674">
        <v>1</v>
      </c>
      <c r="F2" s="680" t="s">
        <v>2432</v>
      </c>
      <c r="G2" s="676" t="str">
        <f>+VLOOKUP(F2,AlterationTestLU[#All],2,FALSE)</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L2" t="s">
        <v>2773</v>
      </c>
      <c r="M2">
        <v>13</v>
      </c>
      <c r="P2" s="672" t="s">
        <v>3397</v>
      </c>
      <c r="Q2" s="672" t="str">
        <f>LEFT(S2,(FIND(" ",S2,1)-1))</f>
        <v>This</v>
      </c>
      <c r="R2" s="665"/>
      <c r="S2" s="665" t="s">
        <v>3395</v>
      </c>
    </row>
    <row r="3" spans="1:19" ht="13.5" hidden="1">
      <c r="A3" s="666" t="s">
        <v>2211</v>
      </c>
      <c r="B3" s="667" t="s">
        <v>2212</v>
      </c>
      <c r="C3" s="668"/>
      <c r="D3" s="697" t="str">
        <f>+D2</f>
        <v>8.10.2.2.2(hh)</v>
      </c>
      <c r="E3" s="674">
        <f>+E2+1</f>
        <v>2</v>
      </c>
      <c r="F3" s="680" t="s">
        <v>2439</v>
      </c>
      <c r="G3" s="676" t="str">
        <f>+VLOOKUP(F3,AlterationTestLU[#All],2,FALSE)</f>
        <v xml:space="preserve">(ii)(1)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v>
      </c>
      <c r="L3" t="s">
        <v>2833</v>
      </c>
      <c r="M3">
        <v>2</v>
      </c>
      <c r="P3" s="665" t="s">
        <v>3393</v>
      </c>
      <c r="Q3" s="665"/>
      <c r="R3" s="665"/>
      <c r="S3" s="665"/>
    </row>
    <row r="4" spans="1:19" ht="36" hidden="1">
      <c r="A4" s="666" t="s">
        <v>2234</v>
      </c>
      <c r="B4" s="677" t="s">
        <v>3610</v>
      </c>
      <c r="C4" s="668"/>
      <c r="D4" s="686" t="str">
        <f>+F4</f>
        <v>8.10.2.2.2(ii)(2)</v>
      </c>
      <c r="E4" s="674">
        <f>+E3+1</f>
        <v>3</v>
      </c>
      <c r="F4" s="680" t="s">
        <v>2446</v>
      </c>
      <c r="G4" s="676" t="str">
        <f>+VLOOKUP(F4,AlterationTestLU[#All],2,FALSE)</f>
        <v xml:space="preserve">(ii)(2) Type A Governor-Operated Safeties
(ii)(2)(-a) Type A governor-operated safeties tested at rated speed down, also inertia conformance with 2.17.8.1, 
(ii)(2)(-b) If means other than inertia application of the safety is provided, such means shall be tested </v>
      </c>
      <c r="L4" t="s">
        <v>2774</v>
      </c>
      <c r="M4">
        <v>6</v>
      </c>
      <c r="P4" s="672" t="s">
        <v>3396</v>
      </c>
      <c r="Q4" s="665" t="str">
        <f>MID(S4,FIND(" ",S4)+1,256)</f>
        <v>is a test</v>
      </c>
      <c r="R4" s="665"/>
      <c r="S4" s="665" t="s">
        <v>3395</v>
      </c>
    </row>
    <row r="5" spans="1:19" ht="12.75" hidden="1">
      <c r="A5" s="666" t="s">
        <v>2235</v>
      </c>
      <c r="B5" s="667" t="s">
        <v>2213</v>
      </c>
      <c r="C5" s="668"/>
      <c r="D5" s="697" t="str">
        <f>+D4</f>
        <v>8.10.2.2.2(ii)(2)</v>
      </c>
      <c r="E5" s="674">
        <f>+E4+1</f>
        <v>4</v>
      </c>
      <c r="F5" s="680" t="s">
        <v>2450</v>
      </c>
      <c r="G5" s="676" t="str">
        <f>+VLOOKUP(F5,AlterationTestLU[#All],2,FALSE)</f>
        <v>(ii)(4)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L5" t="s">
        <v>2834</v>
      </c>
      <c r="M5">
        <v>16</v>
      </c>
    </row>
    <row r="6" spans="1:19" ht="12.75" hidden="1">
      <c r="A6" s="666" t="s">
        <v>2236</v>
      </c>
      <c r="B6" s="667" t="s">
        <v>2214</v>
      </c>
      <c r="C6" s="668"/>
      <c r="D6" s="686" t="str">
        <f>+F6</f>
        <v>8.10.2.2.3(aa)</v>
      </c>
      <c r="E6" s="674">
        <f>+E5+1</f>
        <v>5</v>
      </c>
      <c r="F6" s="680" t="s">
        <v>2575</v>
      </c>
      <c r="G6" s="676" t="str">
        <f>+VLOOKUP(F6,AlterationTestLU[#All],2,FALSE)</f>
        <v>Governor Releasing Carrier (2.17.15) (Item 3.21)</v>
      </c>
      <c r="L6" t="s">
        <v>2857</v>
      </c>
      <c r="M6">
        <v>2</v>
      </c>
    </row>
    <row r="7" spans="1:19" ht="48" hidden="1">
      <c r="A7" s="666" t="s">
        <v>2237</v>
      </c>
      <c r="B7" s="677" t="s">
        <v>3611</v>
      </c>
      <c r="C7" s="668"/>
      <c r="D7" s="669" t="str">
        <f>+F7</f>
        <v>8.10.2.3.2(a)</v>
      </c>
      <c r="E7" s="670">
        <v>13</v>
      </c>
      <c r="F7" s="671" t="s">
        <v>2773</v>
      </c>
      <c r="L7" t="s">
        <v>2835</v>
      </c>
      <c r="M7">
        <v>2</v>
      </c>
    </row>
    <row r="8" spans="1:19" ht="12.75" hidden="1">
      <c r="A8" s="666" t="s">
        <v>2238</v>
      </c>
      <c r="B8" s="667" t="s">
        <v>2215</v>
      </c>
      <c r="C8" s="668"/>
      <c r="D8" s="673" t="str">
        <f t="shared" ref="D8:D20" si="0">+D7</f>
        <v>8.10.2.3.2(a)</v>
      </c>
      <c r="E8" s="674">
        <v>1</v>
      </c>
      <c r="F8" s="675" t="s">
        <v>2211</v>
      </c>
      <c r="G8" s="676" t="str">
        <f>+VLOOKUP(F8,AlterationTestLU[#All],2,FALSE)</f>
        <v>Door Reopening Device (2.13.5) (Item 1.1)</v>
      </c>
      <c r="L8" t="s">
        <v>2856</v>
      </c>
      <c r="M8">
        <v>17</v>
      </c>
    </row>
    <row r="9" spans="1:19" ht="12.75" hidden="1">
      <c r="A9" s="666" t="s">
        <v>2239</v>
      </c>
      <c r="B9" s="667" t="s">
        <v>2216</v>
      </c>
      <c r="C9" s="668"/>
      <c r="D9" s="673" t="str">
        <f t="shared" si="0"/>
        <v>8.10.2.3.2(a)</v>
      </c>
      <c r="E9" s="674">
        <f t="shared" ref="E9:E20" si="1">+E8+1</f>
        <v>2</v>
      </c>
      <c r="F9" s="675" t="s">
        <v>2255</v>
      </c>
      <c r="G9" s="676" t="str">
        <f>+VLOOKUP(F9,AlterationTestLU[#All],2,FALSE)</f>
        <v>Door Closing Force Test (2.13.4) (Item 1.8)</v>
      </c>
      <c r="L9" t="s">
        <v>2836</v>
      </c>
      <c r="M9">
        <v>2</v>
      </c>
    </row>
    <row r="10" spans="1:19" ht="12.75" hidden="1">
      <c r="A10" s="666" t="s">
        <v>2240</v>
      </c>
      <c r="B10" s="667" t="s">
        <v>2217</v>
      </c>
      <c r="C10" s="668"/>
      <c r="D10" s="673" t="str">
        <f t="shared" si="0"/>
        <v>8.10.2.3.2(a)</v>
      </c>
      <c r="E10" s="674">
        <f t="shared" si="1"/>
        <v>3</v>
      </c>
      <c r="F10" s="675" t="s">
        <v>2256</v>
      </c>
      <c r="G10" s="676" t="str">
        <f>+VLOOKUP(F10,AlterationTestLU[#All],2,FALSE)</f>
        <v>Power Closing Doors Gates (2.13.3) (Item 1.9): Test Closing Time Per Door Marking Plate (2.13.4.2.4)</v>
      </c>
      <c r="L10" t="s">
        <v>2814</v>
      </c>
      <c r="M10">
        <v>6</v>
      </c>
    </row>
    <row r="11" spans="1:19" ht="60" hidden="1">
      <c r="A11" s="666" t="s">
        <v>2241</v>
      </c>
      <c r="B11" s="677" t="s">
        <v>3612</v>
      </c>
      <c r="C11" s="668"/>
      <c r="D11" s="673" t="str">
        <f t="shared" si="0"/>
        <v>8.10.2.3.2(a)</v>
      </c>
      <c r="E11" s="674">
        <f t="shared" si="1"/>
        <v>4</v>
      </c>
      <c r="F11" s="675" t="s">
        <v>2257</v>
      </c>
      <c r="G11" s="676" t="str">
        <f>+VLOOKUP(F11,AlterationTestLU[#All],2,FALSE)</f>
        <v>(j) Power Opening of Doors or Gates (Item 1.10)
(j)(1) Power Opening of Doors (2.13.2). 
(j)(2) Leveling Zone (2.26.1.6.3) and Leveling Speed (2.26.1.6.6). 
(j)(3) 	Inner Landing Zone (2.26.1.6.7). For static control elevators</v>
      </c>
      <c r="L11" t="s">
        <v>2837</v>
      </c>
      <c r="M11">
        <v>2</v>
      </c>
    </row>
    <row r="12" spans="1:19" ht="12.75" hidden="1">
      <c r="A12" s="666" t="s">
        <v>2242</v>
      </c>
      <c r="B12" s="667" t="s">
        <v>2218</v>
      </c>
      <c r="C12" s="668"/>
      <c r="D12" s="673" t="str">
        <f t="shared" si="0"/>
        <v>8.10.2.3.2(a)</v>
      </c>
      <c r="E12" s="674">
        <f t="shared" si="1"/>
        <v>5</v>
      </c>
      <c r="F12" s="675" t="s">
        <v>2796</v>
      </c>
      <c r="G12" s="676" t="str">
        <f>+VLOOKUP(F12,AlterationTestLU[#All],2,FALSE)</f>
        <v>Door Monitoring Systems (2.26.5)</v>
      </c>
      <c r="L12" t="s">
        <v>2815</v>
      </c>
      <c r="M12">
        <v>5</v>
      </c>
    </row>
    <row r="13" spans="1:19" ht="12.75" hidden="1">
      <c r="A13" s="666" t="s">
        <v>2242</v>
      </c>
      <c r="B13" s="667" t="s">
        <v>2220</v>
      </c>
      <c r="C13" s="668"/>
      <c r="D13" s="673" t="str">
        <f t="shared" si="0"/>
        <v>8.10.2.3.2(a)</v>
      </c>
      <c r="E13" s="674">
        <f t="shared" si="1"/>
        <v>6</v>
      </c>
      <c r="F13" s="675" t="s">
        <v>2535</v>
      </c>
      <c r="G13" s="676" t="str">
        <f>+VLOOKUP(F13,AlterationTestLU[#All],2,FALSE)</f>
        <v>inspection operation with open door circuits (2.26.1.5)</v>
      </c>
      <c r="L13" t="s">
        <v>2838</v>
      </c>
      <c r="M13">
        <v>4</v>
      </c>
    </row>
    <row r="14" spans="1:19" ht="12.75" hidden="1">
      <c r="A14" s="666" t="s">
        <v>2243</v>
      </c>
      <c r="B14" s="667" t="s">
        <v>2219</v>
      </c>
      <c r="C14" s="668"/>
      <c r="D14" s="673" t="str">
        <f t="shared" si="0"/>
        <v>8.10.2.3.2(a)</v>
      </c>
      <c r="E14" s="674">
        <f t="shared" si="1"/>
        <v>7</v>
      </c>
      <c r="F14" s="675" t="s">
        <v>2545</v>
      </c>
      <c r="G14" s="676" t="str">
        <f>+VLOOKUP(F14,AlterationTestLU[#All],2,FALSE)</f>
        <v>Car-Leveling Devices (2.26.1.6) (Item 3.7)</v>
      </c>
      <c r="L14" t="s">
        <v>2812</v>
      </c>
      <c r="M14">
        <v>37</v>
      </c>
    </row>
    <row r="15" spans="1:19" ht="12.75" hidden="1">
      <c r="A15" s="666" t="s">
        <v>2243</v>
      </c>
      <c r="B15" s="667" t="s">
        <v>2221</v>
      </c>
      <c r="C15" s="668"/>
      <c r="D15" s="673" t="str">
        <f t="shared" si="0"/>
        <v>8.10.2.3.2(a)</v>
      </c>
      <c r="E15" s="674">
        <f t="shared" si="1"/>
        <v>8</v>
      </c>
      <c r="F15" s="675" t="s">
        <v>2558</v>
      </c>
      <c r="G15" s="676" t="str">
        <f>+VLOOKUP(F15,AlterationTestLU[#All],2,FALSE)</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L15" t="s">
        <v>2839</v>
      </c>
      <c r="M15">
        <v>1</v>
      </c>
    </row>
    <row r="16" spans="1:19" ht="36" hidden="1">
      <c r="A16" s="666" t="s">
        <v>2244</v>
      </c>
      <c r="B16" s="677" t="s">
        <v>3613</v>
      </c>
      <c r="C16" s="668"/>
      <c r="D16" s="673" t="str">
        <f t="shared" si="0"/>
        <v>8.10.2.3.2(a)</v>
      </c>
      <c r="E16" s="674">
        <f t="shared" si="1"/>
        <v>9</v>
      </c>
      <c r="F16" s="675" t="s">
        <v>2615</v>
      </c>
      <c r="G16" s="676" t="str">
        <f>+VLOOKUP(F16,AlterationTestLU[#All],2,FALSE)</f>
        <v>(b) Hoistway Doors (Section 2.11) (Item 4.2)
(b)(1) test of closed biparting doors (2.11.12.4.3 and 2.11.12.4.7)
(b)(2) hoistway door (Section 2.11) [see also 8.10.2.2.3(w)]</v>
      </c>
      <c r="L16" t="s">
        <v>2816</v>
      </c>
      <c r="M16">
        <v>2</v>
      </c>
    </row>
    <row r="17" spans="1:13" ht="12.75" hidden="1">
      <c r="A17" s="666" t="s">
        <v>2245</v>
      </c>
      <c r="B17" s="667" t="s">
        <v>2222</v>
      </c>
      <c r="C17" s="668"/>
      <c r="D17" s="673" t="str">
        <f t="shared" si="0"/>
        <v>8.10.2.3.2(a)</v>
      </c>
      <c r="E17" s="674">
        <f t="shared" si="1"/>
        <v>10</v>
      </c>
      <c r="F17" s="675" t="s">
        <v>2619</v>
      </c>
      <c r="G17" s="676" t="str">
        <f>+VLOOKUP(F17,AlterationTestLU[#All],2,FALSE)</f>
        <v>Hoistway Door Locking Devices (2.12.2.3, 2.12.2.5, 2.12.3.3, 2.12.3.5, 2.12.4.3, 2.26.2.14, and 2.26.4.3) [see also 8.10.2.2.3(w)] (Item 4.4)</v>
      </c>
      <c r="L17" t="s">
        <v>2840</v>
      </c>
      <c r="M17">
        <v>2</v>
      </c>
    </row>
    <row r="18" spans="1:13" ht="12.75" hidden="1">
      <c r="A18" s="666" t="s">
        <v>2246</v>
      </c>
      <c r="B18" s="667" t="s">
        <v>2223</v>
      </c>
      <c r="C18" s="668"/>
      <c r="D18" s="673" t="str">
        <f t="shared" si="0"/>
        <v>8.10.2.3.2(a)</v>
      </c>
      <c r="E18" s="674">
        <f t="shared" si="1"/>
        <v>11</v>
      </c>
      <c r="F18" s="675" t="s">
        <v>2620</v>
      </c>
      <c r="G18" s="676" t="str">
        <f>+VLOOKUP(F18,AlterationTestLU[#All],2,FALSE)</f>
        <v>(e) Access to Hoistway (Item 4.5)
(e)(1) access for maintenance (2.12.6 and 2.12.7)
(e)(2) access for emergency (2.12.6)</v>
      </c>
      <c r="L18" t="s">
        <v>2817</v>
      </c>
      <c r="M18">
        <v>5</v>
      </c>
    </row>
    <row r="19" spans="1:13" ht="12.75" hidden="1">
      <c r="A19" s="666" t="s">
        <v>2247</v>
      </c>
      <c r="B19" s="667" t="s">
        <v>2224</v>
      </c>
      <c r="C19" s="668"/>
      <c r="D19" s="673" t="str">
        <f t="shared" si="0"/>
        <v>8.10.2.3.2(a)</v>
      </c>
      <c r="E19" s="674">
        <f t="shared" si="1"/>
        <v>12</v>
      </c>
      <c r="F19" s="675" t="s">
        <v>2623</v>
      </c>
      <c r="G19" s="676" t="str">
        <f>+VLOOKUP(F19,AlterationTestLU[#All],2,FALSE)</f>
        <v>Power Closing of Hoistway Doors (2.13.1, 2.13.3, and 2.13.4) [See also 8.10.2.2.1(i)] (Item 4.6)</v>
      </c>
      <c r="L19" t="s">
        <v>2841</v>
      </c>
      <c r="M19">
        <v>5</v>
      </c>
    </row>
    <row r="20" spans="1:13" ht="84" hidden="1">
      <c r="A20" s="666" t="s">
        <v>2248</v>
      </c>
      <c r="B20" s="677" t="s">
        <v>3614</v>
      </c>
      <c r="C20" s="668"/>
      <c r="D20" s="673" t="str">
        <f t="shared" si="0"/>
        <v>8.10.2.3.2(a)</v>
      </c>
      <c r="E20" s="674">
        <f t="shared" si="1"/>
        <v>13</v>
      </c>
      <c r="F20" s="678" t="s">
        <v>2624</v>
      </c>
      <c r="G20" s="676" t="str">
        <f>+VLOOKUP(F20,AlterationTestLU[#All],2,FALSE)</f>
        <v>Sequence Operation (2.13.6 and 2.13.3.4) (Item 4.7)</v>
      </c>
      <c r="L20" t="s">
        <v>2818</v>
      </c>
      <c r="M20">
        <v>31</v>
      </c>
    </row>
    <row r="21" spans="1:13" ht="12.75" hidden="1">
      <c r="A21" s="666" t="s">
        <v>2249</v>
      </c>
      <c r="B21" s="667" t="s">
        <v>2225</v>
      </c>
      <c r="C21" s="668"/>
      <c r="D21" s="669" t="str">
        <f>+F21</f>
        <v>8.10.2.3.2(aa)</v>
      </c>
      <c r="E21" s="670">
        <v>2</v>
      </c>
      <c r="F21" s="681" t="s">
        <v>2833</v>
      </c>
      <c r="L21" t="s">
        <v>2842</v>
      </c>
      <c r="M21">
        <v>1</v>
      </c>
    </row>
    <row r="22" spans="1:13" ht="12.75" hidden="1">
      <c r="A22" s="666" t="s">
        <v>2250</v>
      </c>
      <c r="B22" s="667" t="s">
        <v>2226</v>
      </c>
      <c r="C22" s="668"/>
      <c r="D22" s="673" t="str">
        <f>+D21</f>
        <v>8.10.2.3.2(aa)</v>
      </c>
      <c r="E22" s="674">
        <v>1</v>
      </c>
      <c r="F22" s="680" t="s">
        <v>2620</v>
      </c>
      <c r="G22" s="676" t="str">
        <f>+VLOOKUP(F22,AlterationTestLU[#All],2,FALSE)</f>
        <v>(e) Access to Hoistway (Item 4.5)
(e)(1) access for maintenance (2.12.6 and 2.12.7)
(e)(2) access for emergency (2.12.6)</v>
      </c>
      <c r="L22" t="s">
        <v>2819</v>
      </c>
      <c r="M22">
        <v>6</v>
      </c>
    </row>
    <row r="23" spans="1:13" ht="12.75" hidden="1">
      <c r="A23" s="666" t="s">
        <v>2251</v>
      </c>
      <c r="B23" s="667" t="s">
        <v>2227</v>
      </c>
      <c r="C23" s="668"/>
      <c r="D23" s="673" t="str">
        <f>+D22</f>
        <v>8.10.2.3.2(aa)</v>
      </c>
      <c r="E23" s="674">
        <f>+E22+1</f>
        <v>2</v>
      </c>
      <c r="F23" s="680" t="s">
        <v>2625</v>
      </c>
      <c r="G23" s="676" t="str">
        <f>+VLOOKUP(F23,AlterationTestLU[#All],2,FALSE)</f>
        <v>Hoistway Enclosure (2.1.1) (Item 4.8)</v>
      </c>
      <c r="L23" t="s">
        <v>2843</v>
      </c>
      <c r="M23">
        <v>1</v>
      </c>
    </row>
    <row r="24" spans="1:13" ht="12.75" hidden="1">
      <c r="A24" s="666" t="s">
        <v>2252</v>
      </c>
      <c r="B24" s="667" t="s">
        <v>2228</v>
      </c>
      <c r="C24" s="668"/>
      <c r="D24" s="669" t="str">
        <f>+F24</f>
        <v>8.10.2.3.2(b)</v>
      </c>
      <c r="E24" s="670">
        <v>6</v>
      </c>
      <c r="F24" s="679" t="s">
        <v>2774</v>
      </c>
      <c r="L24" t="s">
        <v>2820</v>
      </c>
      <c r="M24">
        <v>2</v>
      </c>
    </row>
    <row r="25" spans="1:13" ht="12.75" hidden="1">
      <c r="A25" s="666" t="s">
        <v>2253</v>
      </c>
      <c r="B25" s="667" t="s">
        <v>2229</v>
      </c>
      <c r="C25" s="668"/>
      <c r="D25" s="673" t="str">
        <f t="shared" ref="D25:D30" si="2">+D24</f>
        <v>8.10.2.3.2(b)</v>
      </c>
      <c r="E25" s="674">
        <v>1</v>
      </c>
      <c r="F25" s="680" t="s">
        <v>2775</v>
      </c>
      <c r="G25" s="676" t="str">
        <f>+VLOOKUP(F25,AlterationTestLU[#All],2,FALSE)</f>
        <v>Car Ride (Section 2.23, 2.23.6, and 2.15.2) (Item 1.19)</v>
      </c>
      <c r="L25" t="s">
        <v>2844</v>
      </c>
      <c r="M25">
        <v>3</v>
      </c>
    </row>
    <row r="26" spans="1:13" ht="12.75" hidden="1">
      <c r="A26" s="666" t="s">
        <v>2254</v>
      </c>
      <c r="B26" s="667" t="s">
        <v>2230</v>
      </c>
      <c r="C26" s="668"/>
      <c r="D26" s="673" t="str">
        <f t="shared" si="2"/>
        <v>8.10.2.3.2(b)</v>
      </c>
      <c r="E26" s="674">
        <f>+E25+1</f>
        <v>2</v>
      </c>
      <c r="F26" s="680" t="s">
        <v>2438</v>
      </c>
      <c r="G26" s="676" t="str">
        <f>+VLOOKUP(F26,AlterationTestLU[#All],2,FALSE)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L26" t="s">
        <v>2821</v>
      </c>
      <c r="M26">
        <v>1</v>
      </c>
    </row>
    <row r="27" spans="1:13" ht="12.75" hidden="1">
      <c r="A27" s="666" t="s">
        <v>2255</v>
      </c>
      <c r="B27" s="667" t="s">
        <v>2231</v>
      </c>
      <c r="C27" s="668"/>
      <c r="D27" s="673" t="str">
        <f t="shared" si="2"/>
        <v>8.10.2.3.2(b)</v>
      </c>
      <c r="E27" s="674">
        <f>+E26+1</f>
        <v>3</v>
      </c>
      <c r="F27" s="680" t="s">
        <v>2457</v>
      </c>
      <c r="G27" s="676" t="str">
        <f>+VLOOKUP(F27,AlterationTestLU[#All],2,FALSE)</f>
        <v>(jj) Ascending Car Overspeed, and Unintended Car Motion Protection
(jj)(1) Ascending Car Overspeed Protection. Means inspected/tested,  no load conformance with 2.19.1.2.
(jj)(2) Unintended Car Motion. means inspected / tested to verify conformance with 2.19.2.2.</v>
      </c>
      <c r="L27" t="s">
        <v>2845</v>
      </c>
      <c r="M27">
        <v>1</v>
      </c>
    </row>
    <row r="28" spans="1:13" ht="12.75" hidden="1">
      <c r="A28" s="666" t="s">
        <v>2256</v>
      </c>
      <c r="B28" s="667" t="s">
        <v>2851</v>
      </c>
      <c r="C28" s="668"/>
      <c r="D28" s="673" t="str">
        <f t="shared" si="2"/>
        <v>8.10.2.3.2(b)</v>
      </c>
      <c r="E28" s="674">
        <f>+E27+1</f>
        <v>4</v>
      </c>
      <c r="F28" s="680" t="s">
        <v>2555</v>
      </c>
      <c r="G28" s="676" t="str">
        <f>+VLOOKUP(F28,AlterationTestLU[#All],2,FALSE)</f>
        <v>Hoistway Clearances (Sections 2.4 and 2.5) (Item 3.14)</v>
      </c>
      <c r="L28" t="s">
        <v>2813</v>
      </c>
      <c r="M28">
        <v>46</v>
      </c>
    </row>
    <row r="29" spans="1:13" ht="48" hidden="1">
      <c r="A29" s="666" t="s">
        <v>2257</v>
      </c>
      <c r="B29" s="677" t="s">
        <v>3615</v>
      </c>
      <c r="C29" s="668"/>
      <c r="D29" s="673" t="str">
        <f t="shared" si="2"/>
        <v>8.10.2.3.2(b)</v>
      </c>
      <c r="E29" s="674">
        <f>+E28+1</f>
        <v>5</v>
      </c>
      <c r="F29" s="680" t="s">
        <v>2566</v>
      </c>
      <c r="G29" s="676" t="str">
        <f>+VLOOKUP(F29,AlterationTestLU[#All],2,FALSE)</f>
        <v>Car Frame, Counterweight Guides, and Stiles (Section 2.15) (Item 3.18)</v>
      </c>
      <c r="L29" t="s">
        <v>2846</v>
      </c>
      <c r="M29">
        <v>1</v>
      </c>
    </row>
    <row r="30" spans="1:13" ht="12.75" hidden="1">
      <c r="A30" s="666" t="s">
        <v>2258</v>
      </c>
      <c r="B30" s="667" t="s">
        <v>2232</v>
      </c>
      <c r="C30" s="668"/>
      <c r="D30" s="673" t="str">
        <f t="shared" si="2"/>
        <v>8.10.2.3.2(b)</v>
      </c>
      <c r="E30" s="674">
        <f>+E29+1</f>
        <v>6</v>
      </c>
      <c r="F30" s="680" t="s">
        <v>2567</v>
      </c>
      <c r="G30" s="676" t="str">
        <f>+VLOOKUP(F30,AlterationTestLU[#All],2,FALSE)</f>
        <v>(y) Guide Rails and Equipment (Section 2.23) (Item 3.19)
(y)(1) rail section (2.23.3)
(y)(2) bracket spacing (2.23.4)
(y)(3) surfaces and lubrication (2.23.6 and 2.17.16)
(y)(4) joints and fish plates (2.23.7)
(y)(5) bracket supports (2.23.9)
(y)(6) fastenings (2.23.10)</v>
      </c>
      <c r="L30" t="s">
        <v>2822</v>
      </c>
      <c r="M30">
        <v>18</v>
      </c>
    </row>
    <row r="31" spans="1:13" ht="12.75" hidden="1">
      <c r="A31" s="666" t="s">
        <v>2259</v>
      </c>
      <c r="B31" s="667" t="s">
        <v>2233</v>
      </c>
      <c r="C31" s="668"/>
      <c r="D31" s="669" t="str">
        <f>+F31</f>
        <v>8.10.2.3.2(bb)</v>
      </c>
      <c r="E31" s="670">
        <v>16</v>
      </c>
      <c r="F31" s="681" t="s">
        <v>2834</v>
      </c>
      <c r="L31" t="s">
        <v>2847</v>
      </c>
      <c r="M31">
        <v>1</v>
      </c>
    </row>
    <row r="32" spans="1:13" ht="12.75" hidden="1">
      <c r="A32" s="666" t="s">
        <v>2778</v>
      </c>
      <c r="B32" s="682" t="s">
        <v>2732</v>
      </c>
      <c r="C32" s="668"/>
      <c r="D32" s="673" t="str">
        <f t="shared" ref="D32:D47" si="3">+D31</f>
        <v>8.10.2.3.2(bb)</v>
      </c>
      <c r="E32" s="674">
        <v>1</v>
      </c>
      <c r="F32" s="680" t="s">
        <v>2358</v>
      </c>
      <c r="G32" s="676" t="str">
        <f>+VLOOKUP(F32,AlterationTestLU[#All],2,FALSE)</f>
        <v>Location of Rooms/Spaces (2.7.6.1 and 2.7.6.2)</v>
      </c>
      <c r="L32" t="s">
        <v>2823</v>
      </c>
      <c r="M32">
        <v>33</v>
      </c>
    </row>
    <row r="33" spans="1:13" ht="51" hidden="1">
      <c r="A33" s="666" t="s">
        <v>2779</v>
      </c>
      <c r="B33" s="683" t="s">
        <v>3616</v>
      </c>
      <c r="C33" s="668"/>
      <c r="D33" s="673" t="str">
        <f t="shared" si="3"/>
        <v>8.10.2.3.2(bb)</v>
      </c>
      <c r="E33" s="674">
        <f t="shared" ref="E33:E47" si="4">+E32+1</f>
        <v>2</v>
      </c>
      <c r="F33" s="680" t="s">
        <v>2359</v>
      </c>
      <c r="G33" s="676" t="str">
        <f>+VLOOKUP(F33,AlterationTestLU[#All],2,FALSE)</f>
        <v>Location of Equipment (2.7.6.3)</v>
      </c>
      <c r="L33" t="s">
        <v>2848</v>
      </c>
      <c r="M33">
        <v>1</v>
      </c>
    </row>
    <row r="34" spans="1:13" ht="12.75" hidden="1">
      <c r="A34" s="666" t="s">
        <v>2261</v>
      </c>
      <c r="B34" s="682" t="s">
        <v>2733</v>
      </c>
      <c r="C34" s="668"/>
      <c r="D34" s="673" t="str">
        <f t="shared" si="3"/>
        <v>8.10.2.3.2(bb)</v>
      </c>
      <c r="E34" s="674">
        <f t="shared" si="4"/>
        <v>3</v>
      </c>
      <c r="F34" s="680" t="s">
        <v>2360</v>
      </c>
      <c r="G34" s="676" t="str">
        <f>+VLOOKUP(F34,AlterationTestLU[#All],2,FALSE)</f>
        <v>Equipment Exposure to Weather (2.7.6.6)</v>
      </c>
      <c r="L34" t="s">
        <v>2824</v>
      </c>
      <c r="M34">
        <v>36</v>
      </c>
    </row>
    <row r="35" spans="1:13" ht="12.75" hidden="1">
      <c r="A35" s="666" t="s">
        <v>2262</v>
      </c>
      <c r="B35" s="682" t="s">
        <v>2734</v>
      </c>
      <c r="C35" s="668"/>
      <c r="D35" s="673" t="str">
        <f t="shared" si="3"/>
        <v>8.10.2.3.2(bb)</v>
      </c>
      <c r="E35" s="674">
        <f t="shared" si="4"/>
        <v>4</v>
      </c>
      <c r="F35" s="680" t="s">
        <v>2361</v>
      </c>
      <c r="G35" s="676" t="str">
        <f>+VLOOKUP(F35,AlterationTestLU[#All],2,FALSE)</f>
        <v>(d) Means of Access (Item 2.1)
(d)(1) access (2.7.3.1 through 2.7.3.4)
(d)(2) door fire-protection rating (2.7.1.1)</v>
      </c>
      <c r="L35" t="s">
        <v>2849</v>
      </c>
      <c r="M35">
        <v>6</v>
      </c>
    </row>
    <row r="36" spans="1:13" ht="12.75" hidden="1">
      <c r="A36" s="666" t="s">
        <v>2780</v>
      </c>
      <c r="B36" s="682" t="s">
        <v>2735</v>
      </c>
      <c r="C36" s="668"/>
      <c r="D36" s="673" t="str">
        <f t="shared" si="3"/>
        <v>8.10.2.3.2(bb)</v>
      </c>
      <c r="E36" s="674">
        <f t="shared" si="4"/>
        <v>5</v>
      </c>
      <c r="F36" s="680" t="s">
        <v>2364</v>
      </c>
      <c r="G36" s="676" t="str">
        <f>+VLOOKUP(F36,AlterationTestLU[#All],2,FALSE)</f>
        <v>Headroom (2.7.4) (Item 2.2)</v>
      </c>
      <c r="L36" t="s">
        <v>2825</v>
      </c>
      <c r="M36">
        <v>12</v>
      </c>
    </row>
    <row r="37" spans="1:13" ht="76.5" hidden="1">
      <c r="A37" s="666" t="s">
        <v>2781</v>
      </c>
      <c r="B37" s="683" t="s">
        <v>3617</v>
      </c>
      <c r="C37" s="668"/>
      <c r="D37" s="673" t="str">
        <f t="shared" si="3"/>
        <v>8.10.2.3.2(bb)</v>
      </c>
      <c r="E37" s="674">
        <f t="shared" si="4"/>
        <v>6</v>
      </c>
      <c r="F37" s="680" t="s">
        <v>2365</v>
      </c>
      <c r="G37" s="676" t="str">
        <f>+VLOOKUP(F37,AlterationTestLU[#All],2,FALSE)</f>
        <v>Means Necessary for Tests (2.7.6.4)</v>
      </c>
      <c r="L37" t="s">
        <v>2850</v>
      </c>
      <c r="M37">
        <v>2</v>
      </c>
    </row>
    <row r="38" spans="1:13" ht="12.75" hidden="1">
      <c r="A38" s="666" t="s">
        <v>2782</v>
      </c>
      <c r="B38" s="682" t="s">
        <v>2736</v>
      </c>
      <c r="C38" s="668"/>
      <c r="D38" s="673" t="str">
        <f t="shared" si="3"/>
        <v>8.10.2.3.2(bb)</v>
      </c>
      <c r="E38" s="674">
        <f t="shared" si="4"/>
        <v>7</v>
      </c>
      <c r="F38" s="680" t="s">
        <v>2366</v>
      </c>
      <c r="G38" s="676" t="str">
        <f>+VLOOKUP(F38,AlterationTestLU[#All],2,FALSE)</f>
        <v>Inspection and Test Panel (2.7.6.5)</v>
      </c>
      <c r="L38" t="s">
        <v>2826</v>
      </c>
      <c r="M38">
        <v>17</v>
      </c>
    </row>
    <row r="39" spans="1:13" ht="12.75" hidden="1">
      <c r="A39" s="666" t="s">
        <v>2783</v>
      </c>
      <c r="B39" s="682" t="s">
        <v>2737</v>
      </c>
      <c r="C39" s="668"/>
      <c r="D39" s="673" t="str">
        <f t="shared" si="3"/>
        <v>8.10.2.3.2(bb)</v>
      </c>
      <c r="E39" s="674">
        <f t="shared" si="4"/>
        <v>8</v>
      </c>
      <c r="F39" s="680" t="s">
        <v>2367</v>
      </c>
      <c r="G39" s="676" t="str">
        <f>+VLOOKUP(F39,AlterationTestLU[#All],2,FALSE)</f>
        <v>(h) Lighting and Receptacles (Item 2.3)
(h)(1) lighting (2.7.9.1)
(h)(2) receptacles (NFPA 70 or CSA C22.1, as applicable)</v>
      </c>
      <c r="L39" t="s">
        <v>2827</v>
      </c>
      <c r="M39">
        <v>2</v>
      </c>
    </row>
    <row r="40" spans="1:13" ht="12.75" hidden="1">
      <c r="A40" s="666" t="s">
        <v>2784</v>
      </c>
      <c r="B40" s="682" t="s">
        <v>2738</v>
      </c>
      <c r="C40" s="668"/>
      <c r="D40" s="673" t="str">
        <f t="shared" si="3"/>
        <v>8.10.2.3.2(bb)</v>
      </c>
      <c r="E40" s="674">
        <f t="shared" si="4"/>
        <v>9</v>
      </c>
      <c r="F40" s="680" t="s">
        <v>2370</v>
      </c>
      <c r="G40" s="676" t="str">
        <f>+VLOOKUP(F40,AlterationTestLU[#All],2,FALSE)</f>
        <v>(i) Enclosure of Machine Room, Machinery Spaces, and Control Rooms/Spaces (Item 2.4)
(i)(1) floors (2.1.3 and 2.7.1.3)
(i)(2) enclosure (2.7.1 and 2.8.1)</v>
      </c>
      <c r="L40" t="s">
        <v>2828</v>
      </c>
      <c r="M40">
        <v>6</v>
      </c>
    </row>
    <row r="41" spans="1:13" ht="12.75" hidden="1">
      <c r="A41" s="666" t="s">
        <v>2785</v>
      </c>
      <c r="B41" s="682" t="s">
        <v>2739</v>
      </c>
      <c r="C41" s="668"/>
      <c r="D41" s="673" t="str">
        <f t="shared" si="3"/>
        <v>8.10.2.3.2(bb)</v>
      </c>
      <c r="E41" s="674">
        <f t="shared" si="4"/>
        <v>10</v>
      </c>
      <c r="F41" s="680" t="s">
        <v>2373</v>
      </c>
      <c r="G41" s="676" t="str">
        <f>+VLOOKUP(F41,AlterationTestLU[#All],2,FALSE)</f>
        <v>Housekeeping (2.8.1) (Item 2.5)</v>
      </c>
      <c r="L41" t="s">
        <v>2829</v>
      </c>
      <c r="M41">
        <v>2</v>
      </c>
    </row>
    <row r="42" spans="1:13" ht="12.75" hidden="1">
      <c r="A42" s="666" t="s">
        <v>2786</v>
      </c>
      <c r="B42" s="682" t="s">
        <v>2740</v>
      </c>
      <c r="C42" s="668"/>
      <c r="D42" s="673" t="str">
        <f t="shared" si="3"/>
        <v>8.10.2.3.2(bb)</v>
      </c>
      <c r="E42" s="674">
        <f t="shared" si="4"/>
        <v>11</v>
      </c>
      <c r="F42" s="680" t="s">
        <v>2374</v>
      </c>
      <c r="G42" s="676" t="str">
        <f>+VLOOKUP(F42,AlterationTestLU[#All],2,FALSE)</f>
        <v>Ventilation and Heating (2.7.9.2) (Item 2.6)</v>
      </c>
      <c r="L42" t="s">
        <v>2830</v>
      </c>
      <c r="M42">
        <v>3</v>
      </c>
    </row>
    <row r="43" spans="1:13" ht="38.25" hidden="1">
      <c r="A43" s="666" t="s">
        <v>2787</v>
      </c>
      <c r="B43" s="683" t="s">
        <v>3618</v>
      </c>
      <c r="C43" s="668"/>
      <c r="D43" s="673" t="str">
        <f t="shared" si="3"/>
        <v>8.10.2.3.2(bb)</v>
      </c>
      <c r="E43" s="674">
        <f t="shared" si="4"/>
        <v>12</v>
      </c>
      <c r="F43" s="680" t="s">
        <v>2375</v>
      </c>
      <c r="G43" s="676" t="str">
        <f>+VLOOKUP(F43,AlterationTestLU[#All],2,FALSE)</f>
        <v>Fire Extinguisher (8.6.1.6.5) (Item 2.7)</v>
      </c>
      <c r="L43" t="s">
        <v>2772</v>
      </c>
      <c r="M43">
        <v>2</v>
      </c>
    </row>
    <row r="44" spans="1:13" ht="12.75" hidden="1">
      <c r="A44" s="666" t="s">
        <v>2788</v>
      </c>
      <c r="B44" s="682" t="s">
        <v>2741</v>
      </c>
      <c r="C44" s="668"/>
      <c r="D44" s="673" t="str">
        <f t="shared" si="3"/>
        <v>8.10.2.3.2(bb)</v>
      </c>
      <c r="E44" s="674">
        <f t="shared" si="4"/>
        <v>13</v>
      </c>
      <c r="F44" s="680" t="s">
        <v>2376</v>
      </c>
      <c r="G44" s="676" t="str">
        <f>+VLOOKUP(F44,AlterationTestLU[#All],2,FALSE)</f>
        <v>Pipes, Wiring, and Ducts (Section 2.8) (Item 2.8)</v>
      </c>
      <c r="L44" t="s">
        <v>2831</v>
      </c>
      <c r="M44">
        <v>5</v>
      </c>
    </row>
    <row r="45" spans="1:13" ht="12.75" hidden="1">
      <c r="A45" s="666" t="s">
        <v>2789</v>
      </c>
      <c r="B45" s="682" t="s">
        <v>2742</v>
      </c>
      <c r="C45" s="668"/>
      <c r="D45" s="673" t="str">
        <f t="shared" si="3"/>
        <v>8.10.2.3.2(bb)</v>
      </c>
      <c r="E45" s="674">
        <f t="shared" si="4"/>
        <v>14</v>
      </c>
      <c r="F45" s="680" t="s">
        <v>2377</v>
      </c>
      <c r="G45" s="676" t="str">
        <f>+VLOOKUP(F45,AlterationTestLU[#All],2,FALSE)</f>
        <v>Guarding of Exposed Auxiliary Equipment (2.10.1) (Item 2.9)</v>
      </c>
      <c r="L45" t="s">
        <v>2832</v>
      </c>
      <c r="M45">
        <v>5</v>
      </c>
    </row>
    <row r="46" spans="1:13" ht="12.75" hidden="1">
      <c r="A46" s="666" t="s">
        <v>2790</v>
      </c>
      <c r="B46" s="682" t="s">
        <v>2743</v>
      </c>
      <c r="C46" s="668"/>
      <c r="D46" s="673" t="str">
        <f t="shared" si="3"/>
        <v>8.10.2.3.2(bb)</v>
      </c>
      <c r="E46" s="674">
        <f t="shared" si="4"/>
        <v>15</v>
      </c>
      <c r="F46" s="680" t="s">
        <v>2378</v>
      </c>
      <c r="G46" s="676" t="str">
        <f>+VLOOKUP(F46,AlterationTestLU[#All],2,FALSE)</f>
        <v>Numbering of Elevators, Machines, and Disconnect Switches [2.29.1.1 through 2.29.1.3] (Item 2.10)</v>
      </c>
      <c r="L46" s="690" t="s">
        <v>3762</v>
      </c>
      <c r="M46" s="670">
        <v>12</v>
      </c>
    </row>
    <row r="47" spans="1:13" ht="12.75" hidden="1">
      <c r="A47" s="666" t="s">
        <v>2791</v>
      </c>
      <c r="B47" s="682" t="s">
        <v>2744</v>
      </c>
      <c r="C47" s="668"/>
      <c r="D47" s="673" t="str">
        <f t="shared" si="3"/>
        <v>8.10.2.3.2(bb)</v>
      </c>
      <c r="E47" s="674">
        <f t="shared" si="4"/>
        <v>16</v>
      </c>
      <c r="F47" s="680" t="s">
        <v>2379</v>
      </c>
      <c r="G47" s="676" t="str">
        <f>+VLOOKUP(F47,AlterationTestLU[#All],2,FALSE)</f>
        <v>Maintenance Path and Maintenance Clearance (2.7.2)</v>
      </c>
      <c r="L47" s="686" t="s">
        <v>3274</v>
      </c>
      <c r="M47" s="674">
        <v>12</v>
      </c>
    </row>
    <row r="48" spans="1:13" ht="51" hidden="1">
      <c r="A48" s="666" t="s">
        <v>2776</v>
      </c>
      <c r="B48" s="683" t="s">
        <v>3619</v>
      </c>
      <c r="C48" s="668"/>
      <c r="D48" s="669" t="str">
        <f>+F48</f>
        <v>8.10.2.3.2(c)</v>
      </c>
      <c r="E48" s="670">
        <v>2</v>
      </c>
      <c r="F48" s="681" t="s">
        <v>2857</v>
      </c>
      <c r="L48" s="686" t="s">
        <v>3299</v>
      </c>
      <c r="M48" s="674">
        <v>2</v>
      </c>
    </row>
    <row r="49" spans="1:13" ht="12.75" hidden="1">
      <c r="A49" s="666" t="s">
        <v>2792</v>
      </c>
      <c r="B49" s="682" t="s">
        <v>2745</v>
      </c>
      <c r="C49" s="668"/>
      <c r="D49" s="673" t="str">
        <f>+D48</f>
        <v>8.10.2.3.2(c)</v>
      </c>
      <c r="E49" s="674">
        <v>1</v>
      </c>
      <c r="F49" s="680" t="s">
        <v>2691</v>
      </c>
      <c r="G49" s="676" t="str">
        <f>+VLOOKUP(F49,AlterationTestLU[#All],2,FALSE)</f>
        <v>(b) Bottom Clearance and Runby (Item 5.2)
(b)(1) car bottom clearances (2.4.1)
(b)(2) refuge space and marking (2.4.1.3, 2.4.1.4, and 2.4.1.6)
(b)(3) car and counterweight runbys (2.4.2 and 2.4.4)
(b)(4) warning signs [2.4.4(b)]
(b)(5) horizontal pit clearances (2.5.1.2 and 2.5.1.6)</v>
      </c>
      <c r="L49" s="686" t="s">
        <v>3275</v>
      </c>
      <c r="M49" s="674">
        <v>5</v>
      </c>
    </row>
    <row r="50" spans="1:13" ht="12.75" hidden="1">
      <c r="A50" s="666" t="s">
        <v>2793</v>
      </c>
      <c r="B50" s="682" t="s">
        <v>2746</v>
      </c>
      <c r="C50" s="668"/>
      <c r="D50" s="673" t="str">
        <f>+D49</f>
        <v>8.10.2.3.2(c)</v>
      </c>
      <c r="E50" s="674">
        <f>+E49+1</f>
        <v>2</v>
      </c>
      <c r="F50" s="680" t="s">
        <v>2697</v>
      </c>
      <c r="G50" s="676" t="str">
        <f>+VLOOKUP(F50,AlterationTestLU[#All],2,FALSE)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L50" s="686" t="s">
        <v>3300</v>
      </c>
      <c r="M50" s="674">
        <v>2</v>
      </c>
    </row>
    <row r="51" spans="1:13" ht="12.75" hidden="1">
      <c r="A51" s="666" t="s">
        <v>2794</v>
      </c>
      <c r="B51" s="682" t="s">
        <v>2747</v>
      </c>
      <c r="C51" s="668"/>
      <c r="D51" s="669" t="str">
        <f>+F51</f>
        <v>8.10.2.3.2(cc)</v>
      </c>
      <c r="E51" s="670">
        <v>2</v>
      </c>
      <c r="F51" s="681" t="s">
        <v>2835</v>
      </c>
      <c r="L51" s="686" t="s">
        <v>3276</v>
      </c>
      <c r="M51" s="674">
        <v>3</v>
      </c>
    </row>
    <row r="52" spans="1:13" ht="12.75" hidden="1">
      <c r="A52" s="666" t="s">
        <v>2777</v>
      </c>
      <c r="B52" s="682" t="s">
        <v>2260</v>
      </c>
      <c r="C52" s="668"/>
      <c r="D52" s="673" t="str">
        <f>+D51</f>
        <v>8.10.2.3.2(cc)</v>
      </c>
      <c r="E52" s="674">
        <v>1</v>
      </c>
      <c r="F52" s="680" t="s">
        <v>2380</v>
      </c>
      <c r="G52" s="676" t="str">
        <f>+VLOOKUP(F52,AlterationTestLU[#All],2,FALSE)</f>
        <v>Stop Switch (2.7.3.5 and 2.26.2.24)</v>
      </c>
      <c r="L52" s="686" t="s">
        <v>3301</v>
      </c>
      <c r="M52" s="674">
        <v>1</v>
      </c>
    </row>
    <row r="53" spans="1:13" ht="12.75" hidden="1">
      <c r="A53" s="666" t="s">
        <v>2795</v>
      </c>
      <c r="B53" s="682" t="s">
        <v>2748</v>
      </c>
      <c r="C53" s="668"/>
      <c r="D53" s="673" t="str">
        <f>+D52</f>
        <v>8.10.2.3.2(cc)</v>
      </c>
      <c r="E53" s="674">
        <f>+E52+1</f>
        <v>2</v>
      </c>
      <c r="F53" s="680" t="s">
        <v>2381</v>
      </c>
      <c r="G53" s="676" t="str">
        <f>+VLOOKUP(F53,AlterationTestLU[#All],2,FALSE)</f>
        <v>Disconnecting Means and Control (2.26.4.1 and NFPA 70 or CSA C22.1, as applicable) (Item 2.11)</v>
      </c>
      <c r="L53" s="686" t="s">
        <v>3277</v>
      </c>
      <c r="M53" s="674">
        <v>36</v>
      </c>
    </row>
    <row r="54" spans="1:13" ht="12.75" hidden="1">
      <c r="A54" s="666" t="s">
        <v>2775</v>
      </c>
      <c r="B54" s="682" t="s">
        <v>2749</v>
      </c>
      <c r="C54" s="668"/>
      <c r="D54" s="669" t="str">
        <f>+F54</f>
        <v>8.10.2.3.2(d)</v>
      </c>
      <c r="E54" s="670">
        <v>17</v>
      </c>
      <c r="F54" s="681" t="s">
        <v>2856</v>
      </c>
      <c r="L54" s="686" t="s">
        <v>3302</v>
      </c>
      <c r="M54" s="674">
        <v>4</v>
      </c>
    </row>
    <row r="55" spans="1:13" ht="12.75" hidden="1">
      <c r="A55" s="666" t="s">
        <v>2796</v>
      </c>
      <c r="B55" s="682" t="s">
        <v>2750</v>
      </c>
      <c r="C55" s="668"/>
      <c r="D55" s="673" t="str">
        <f t="shared" ref="D55:D71" si="5">+D54</f>
        <v>8.10.2.3.2(d)</v>
      </c>
      <c r="E55" s="674">
        <v>1</v>
      </c>
      <c r="F55" s="680" t="s">
        <v>2776</v>
      </c>
      <c r="G55" s="676" t="str">
        <f>+VLOOKUP(F55,AlterationTestLU[#All],2,FALSE)</f>
        <v>(p) 	Rated Load, Platform Area, and Data Plate (Item 1.16)
(p)(1) 	rated load and platform area (2.16.1 and 2.16.2)
(p)(2) 	capacity and data plates (2.16.3)
(p)(3) 	signs in freight elevators (2.16.5 and 2.16.7)</v>
      </c>
      <c r="L55" s="686" t="s">
        <v>3278</v>
      </c>
      <c r="M55" s="674">
        <v>8</v>
      </c>
    </row>
    <row r="56" spans="1:13" ht="12.75" hidden="1">
      <c r="A56" s="666" t="s">
        <v>2797</v>
      </c>
      <c r="B56" s="682" t="s">
        <v>2751</v>
      </c>
      <c r="C56" s="668"/>
      <c r="D56" s="673" t="str">
        <f t="shared" si="5"/>
        <v>8.10.2.3.2(d)</v>
      </c>
      <c r="E56" s="674">
        <f t="shared" ref="E56:E71" si="6">+E55+1</f>
        <v>2</v>
      </c>
      <c r="F56" s="680" t="s">
        <v>2777</v>
      </c>
      <c r="G56" s="676" t="str">
        <f>+VLOOKUP(F56,AlterationTestLU[#All],2,FALSE)</f>
        <v>Emergency or Standby Power Operation (Item 1.17).</v>
      </c>
      <c r="L56" s="686" t="s">
        <v>3303</v>
      </c>
      <c r="M56" s="674">
        <v>4</v>
      </c>
    </row>
    <row r="57" spans="1:13" ht="12.75" hidden="1">
      <c r="A57" s="666" t="s">
        <v>2798</v>
      </c>
      <c r="B57" s="682" t="s">
        <v>2752</v>
      </c>
      <c r="C57" s="668"/>
      <c r="D57" s="673" t="str">
        <f t="shared" si="5"/>
        <v>8.10.2.3.2(d)</v>
      </c>
      <c r="E57" s="674">
        <f t="shared" si="6"/>
        <v>3</v>
      </c>
      <c r="F57" s="680" t="s">
        <v>2396</v>
      </c>
      <c r="G57" s="676" t="str">
        <f>+VLOOKUP(F57,AlterationTestLU[#All],2,FALSE)</f>
        <v>(v) Braking System. load as Table 8.6.4.20. safely lower, stop, and hold the car with this load.
(v)(1) braking system (2.24.8.2.2)
(v)(2) electromechanical brake (2.24.8.3)
(v)(3) marking plate (2.24.8.5)</v>
      </c>
      <c r="L57" s="686" t="s">
        <v>3279</v>
      </c>
      <c r="M57" s="674">
        <v>2</v>
      </c>
    </row>
    <row r="58" spans="1:13" ht="63.75" hidden="1">
      <c r="A58" s="666" t="s">
        <v>2799</v>
      </c>
      <c r="B58" s="683" t="s">
        <v>3687</v>
      </c>
      <c r="C58" s="668"/>
      <c r="D58" s="673" t="str">
        <f t="shared" si="5"/>
        <v>8.10.2.3.2(d)</v>
      </c>
      <c r="E58" s="674">
        <f t="shared" si="6"/>
        <v>4</v>
      </c>
      <c r="F58" s="680" t="s">
        <v>2400</v>
      </c>
      <c r="G58" s="676" t="str">
        <f>+VLOOKUP(F58,AlterationTestLU[#All],2,FALSE)</f>
        <v>Drive Machines (2.24.1, 2.24.4, 2.24.5, and 2.24.9) (Item 2.18)</v>
      </c>
      <c r="L58" s="686" t="s">
        <v>3304</v>
      </c>
      <c r="M58" s="674">
        <v>3</v>
      </c>
    </row>
    <row r="59" spans="1:13" ht="12.75" hidden="1">
      <c r="A59" s="666" t="s">
        <v>2800</v>
      </c>
      <c r="B59" s="682" t="s">
        <v>2753</v>
      </c>
      <c r="C59" s="668"/>
      <c r="D59" s="673" t="str">
        <f t="shared" si="5"/>
        <v>8.10.2.3.2(d)</v>
      </c>
      <c r="E59" s="674">
        <f t="shared" si="6"/>
        <v>5</v>
      </c>
      <c r="F59" s="680" t="s">
        <v>2401</v>
      </c>
      <c r="G59" s="676" t="str">
        <f>+VLOOKUP(F59,AlterationTestLU[#All],2,FALSE)</f>
        <v>Gears, Bearings, and Flexible Connections (2.24.6, 2.24.7, and 2.24.10) (Item 2.19)</v>
      </c>
      <c r="L59" s="686" t="s">
        <v>3280</v>
      </c>
      <c r="M59" s="674">
        <v>37</v>
      </c>
    </row>
    <row r="60" spans="1:13" ht="12.75" hidden="1">
      <c r="A60" s="666" t="s">
        <v>2801</v>
      </c>
      <c r="B60" s="682" t="s">
        <v>2754</v>
      </c>
      <c r="C60" s="668"/>
      <c r="D60" s="673" t="str">
        <f t="shared" si="5"/>
        <v>8.10.2.3.2(d)</v>
      </c>
      <c r="E60" s="674">
        <f t="shared" si="6"/>
        <v>6</v>
      </c>
      <c r="F60" s="680" t="s">
        <v>2409</v>
      </c>
      <c r="G60" s="676" t="str">
        <f>+VLOOKUP(F60,AlterationTestLU[#All],2,FALSE)</f>
        <v>Belt- or Chain-Drive Machine (2.24.9) (Item 2.21)</v>
      </c>
      <c r="L60" s="686" t="s">
        <v>3305</v>
      </c>
      <c r="M60" s="674">
        <v>1</v>
      </c>
    </row>
    <row r="61" spans="1:13" ht="12.75" hidden="1">
      <c r="A61" s="666" t="s">
        <v>2802</v>
      </c>
      <c r="B61" s="682" t="s">
        <v>2755</v>
      </c>
      <c r="C61" s="668"/>
      <c r="D61" s="673" t="str">
        <f t="shared" si="5"/>
        <v>8.10.2.3.2(d)</v>
      </c>
      <c r="E61" s="674">
        <f t="shared" si="6"/>
        <v>7</v>
      </c>
      <c r="F61" s="680" t="s">
        <v>2410</v>
      </c>
      <c r="G61" s="676" t="str">
        <f>+VLOOKUP(F61,AlterationTestLU[#All],2,FALSE)</f>
        <v>Motor Generator (2.26.9.7) (Item 2.22)</v>
      </c>
      <c r="L61" s="686" t="s">
        <v>3281</v>
      </c>
      <c r="M61" s="674">
        <v>10</v>
      </c>
    </row>
    <row r="62" spans="1:13" ht="12.75" hidden="1">
      <c r="A62" s="666" t="s">
        <v>2803</v>
      </c>
      <c r="B62" s="682" t="s">
        <v>2756</v>
      </c>
      <c r="C62" s="668"/>
      <c r="D62" s="673" t="str">
        <f t="shared" si="5"/>
        <v>8.10.2.3.2(d)</v>
      </c>
      <c r="E62" s="674">
        <f t="shared" si="6"/>
        <v>8</v>
      </c>
      <c r="F62" s="680" t="s">
        <v>2411</v>
      </c>
      <c r="G62" s="676" t="str">
        <f>+VLOOKUP(F62,AlterationTestLU[#All],2,FALSE)</f>
        <v>Absorption of Regenerated Power (2.26.10) (Item 2.23)</v>
      </c>
      <c r="L62" s="686" t="s">
        <v>3306</v>
      </c>
      <c r="M62" s="674">
        <v>1</v>
      </c>
    </row>
    <row r="63" spans="1:13" ht="12.75" hidden="1">
      <c r="A63" s="666" t="s">
        <v>2804</v>
      </c>
      <c r="B63" s="682" t="s">
        <v>2757</v>
      </c>
      <c r="C63" s="668"/>
      <c r="D63" s="673" t="str">
        <f t="shared" si="5"/>
        <v>8.10.2.3.2(d)</v>
      </c>
      <c r="E63" s="674">
        <f t="shared" si="6"/>
        <v>9</v>
      </c>
      <c r="F63" s="680" t="s">
        <v>2415</v>
      </c>
      <c r="G63" s="676" t="str">
        <f>+VLOOKUP(F63,AlterationTestLU[#All],2,FALSE)</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L63" s="686" t="s">
        <v>3282</v>
      </c>
      <c r="M63" s="674">
        <v>1</v>
      </c>
    </row>
    <row r="64" spans="1:13" ht="12.75" hidden="1">
      <c r="A64" s="666" t="s">
        <v>2805</v>
      </c>
      <c r="B64" s="682" t="s">
        <v>2758</v>
      </c>
      <c r="C64" s="668"/>
      <c r="D64" s="673" t="str">
        <f t="shared" si="5"/>
        <v>8.10.2.3.2(d)</v>
      </c>
      <c r="E64" s="674">
        <f t="shared" si="6"/>
        <v>10</v>
      </c>
      <c r="F64" s="680" t="s">
        <v>2423</v>
      </c>
      <c r="G64" s="676" t="str">
        <f>+VLOOKUP(F64,AlterationTestLU[#All],2,FALSE)</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L64" s="686" t="s">
        <v>3273</v>
      </c>
      <c r="M64" s="674">
        <v>1</v>
      </c>
    </row>
    <row r="65" spans="1:13" ht="12.75" hidden="1">
      <c r="A65" s="687" t="s">
        <v>2806</v>
      </c>
      <c r="B65" s="688" t="s">
        <v>2472</v>
      </c>
      <c r="C65" s="668"/>
      <c r="D65" s="673" t="str">
        <f t="shared" si="5"/>
        <v>8.10.2.3.2(d)</v>
      </c>
      <c r="E65" s="674">
        <f t="shared" si="6"/>
        <v>11</v>
      </c>
      <c r="F65" s="680" t="s">
        <v>2438</v>
      </c>
      <c r="G65" s="676" t="str">
        <f>+VLOOKUP(F65,AlterationTestLU[#All],2,FALSE)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L65" s="686" t="s">
        <v>3283</v>
      </c>
      <c r="M65" s="674">
        <v>28</v>
      </c>
    </row>
    <row r="66" spans="1:13" ht="12.75" hidden="1">
      <c r="A66" s="689" t="s">
        <v>2358</v>
      </c>
      <c r="B66" s="667" t="s">
        <v>2265</v>
      </c>
      <c r="C66" s="668"/>
      <c r="D66" s="673" t="str">
        <f t="shared" si="5"/>
        <v>8.10.2.3.2(d)</v>
      </c>
      <c r="E66" s="674">
        <f t="shared" si="6"/>
        <v>12</v>
      </c>
      <c r="F66" s="680" t="s">
        <v>2457</v>
      </c>
      <c r="G66" s="676" t="str">
        <f>+VLOOKUP(F66,AlterationTestLU[#All],2,FALSE)</f>
        <v>(jj) Ascending Car Overspeed, and Unintended Car Motion Protection
(jj)(1) Ascending Car Overspeed Protection. Means inspected/tested,  no load conformance with 2.19.1.2.
(jj)(2) Unintended Car Motion. means inspected / tested to verify conformance with 2.19.2.2.</v>
      </c>
      <c r="L66" s="686" t="s">
        <v>3307</v>
      </c>
      <c r="M66" s="674">
        <v>2</v>
      </c>
    </row>
    <row r="67" spans="1:13" ht="12.75" hidden="1">
      <c r="A67" s="689" t="s">
        <v>2410</v>
      </c>
      <c r="B67" s="667" t="s">
        <v>2310</v>
      </c>
      <c r="C67" s="668"/>
      <c r="D67" s="673" t="str">
        <f t="shared" si="5"/>
        <v>8.10.2.3.2(d)</v>
      </c>
      <c r="E67" s="674">
        <f t="shared" si="6"/>
        <v>13</v>
      </c>
      <c r="F67" s="680" t="s">
        <v>2460</v>
      </c>
      <c r="G67" s="676" t="str">
        <f>+VLOOKUP(F67,AlterationTestLU[#All],2,FALSE)</f>
        <v>Speed. The speed of the car shall be verified with and without rated load, in both directions (2.16.3.2).</v>
      </c>
      <c r="L67" s="686" t="s">
        <v>3284</v>
      </c>
      <c r="M67" s="674">
        <v>3</v>
      </c>
    </row>
    <row r="68" spans="1:13" ht="12.75" hidden="1">
      <c r="A68" s="689" t="s">
        <v>2359</v>
      </c>
      <c r="B68" s="667" t="s">
        <v>2266</v>
      </c>
      <c r="C68" s="668"/>
      <c r="D68" s="673" t="str">
        <f t="shared" si="5"/>
        <v>8.10.2.3.2(d)</v>
      </c>
      <c r="E68" s="674">
        <f t="shared" si="6"/>
        <v>14</v>
      </c>
      <c r="F68" s="680" t="s">
        <v>2546</v>
      </c>
      <c r="G68" s="676" t="str">
        <f>+VLOOKUP(F68,AlterationTestLU[#All],2,FALSE)</f>
        <v>Data Plate (2.16.3.3, 2.20.2, and 2.24.2.3.5) (Item 3.27)</v>
      </c>
      <c r="L68" s="686" t="s">
        <v>3308</v>
      </c>
      <c r="M68" s="674">
        <v>1</v>
      </c>
    </row>
    <row r="69" spans="1:13" ht="12.75" hidden="1">
      <c r="A69" s="689" t="s">
        <v>2411</v>
      </c>
      <c r="B69" s="667" t="s">
        <v>2311</v>
      </c>
      <c r="C69" s="668"/>
      <c r="D69" s="673" t="str">
        <f t="shared" si="5"/>
        <v>8.10.2.3.2(d)</v>
      </c>
      <c r="E69" s="674">
        <f t="shared" si="6"/>
        <v>15</v>
      </c>
      <c r="F69" s="680" t="s">
        <v>2566</v>
      </c>
      <c r="G69" s="676" t="str">
        <f>+VLOOKUP(F69,AlterationTestLU[#All],2,FALSE)</f>
        <v>Car Frame, Counterweight Guides, and Stiles (Section 2.15) (Item 3.18)</v>
      </c>
      <c r="L69" s="686" t="s">
        <v>3285</v>
      </c>
      <c r="M69" s="674">
        <v>2</v>
      </c>
    </row>
    <row r="70" spans="1:13" ht="12.75" hidden="1">
      <c r="A70" s="689" t="s">
        <v>2360</v>
      </c>
      <c r="B70" s="667" t="s">
        <v>2267</v>
      </c>
      <c r="C70" s="668"/>
      <c r="D70" s="673" t="str">
        <f t="shared" si="5"/>
        <v>8.10.2.3.2(d)</v>
      </c>
      <c r="E70" s="674">
        <f t="shared" si="6"/>
        <v>16</v>
      </c>
      <c r="F70" s="680" t="s">
        <v>2697</v>
      </c>
      <c r="G70" s="676" t="str">
        <f>+VLOOKUP(F70,AlterationTestLU[#All],2,FALSE)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L70" s="686" t="s">
        <v>3309</v>
      </c>
      <c r="M70" s="674">
        <v>1</v>
      </c>
    </row>
    <row r="71" spans="1:13" ht="120" hidden="1">
      <c r="A71" s="689" t="s">
        <v>2412</v>
      </c>
      <c r="B71" s="677" t="s">
        <v>3627</v>
      </c>
      <c r="C71" s="668"/>
      <c r="D71" s="673" t="str">
        <f t="shared" si="5"/>
        <v>8.10.2.3.2(d)</v>
      </c>
      <c r="E71" s="674">
        <f t="shared" si="6"/>
        <v>17</v>
      </c>
      <c r="F71" s="680" t="s">
        <v>2712</v>
      </c>
      <c r="G71" s="676" t="str">
        <f>+VLOOKUP(F71,AlterationTestLU[#All],2,FALSE)</f>
        <v>(i) Car Frame and Platform (Item 5.7)
(i)(1) frame (2.15.4 through 2.15.7 and 2.15.9)
(i)(2) fire protection (2.15.8)</v>
      </c>
      <c r="L71" s="686" t="s">
        <v>3286</v>
      </c>
      <c r="M71" s="674">
        <v>1</v>
      </c>
    </row>
    <row r="72" spans="1:13" ht="12.75" hidden="1">
      <c r="A72" s="689" t="s">
        <v>2413</v>
      </c>
      <c r="B72" s="667" t="s">
        <v>2312</v>
      </c>
      <c r="C72" s="668"/>
      <c r="D72" s="669" t="str">
        <f>+F72</f>
        <v>8.10.2.3.2(dd)</v>
      </c>
      <c r="E72" s="670">
        <v>2</v>
      </c>
      <c r="F72" s="681" t="s">
        <v>2836</v>
      </c>
      <c r="L72" s="686" t="s">
        <v>3310</v>
      </c>
      <c r="M72" s="674">
        <v>1</v>
      </c>
    </row>
    <row r="73" spans="1:13" ht="12.75" hidden="1">
      <c r="A73" s="689" t="s">
        <v>2414</v>
      </c>
      <c r="B73" s="667" t="s">
        <v>2313</v>
      </c>
      <c r="C73" s="668"/>
      <c r="D73" s="673" t="str">
        <f>+D72</f>
        <v>8.10.2.3.2(dd)</v>
      </c>
      <c r="E73" s="674">
        <v>1</v>
      </c>
      <c r="F73" s="680" t="s">
        <v>2619</v>
      </c>
      <c r="G73" s="676" t="str">
        <f>+VLOOKUP(F73,AlterationTestLU[#All],2,FALSE)</f>
        <v>Hoistway Door Locking Devices (2.12.2.3, 2.12.2.5, 2.12.3.3, 2.12.3.5, 2.12.4.3, 2.26.2.14, and 2.26.4.3) [see also 8.10.2.2.3(w)] (Item 4.4)</v>
      </c>
      <c r="L73" s="686" t="s">
        <v>3287</v>
      </c>
      <c r="M73" s="674">
        <v>9</v>
      </c>
    </row>
    <row r="74" spans="1:13" ht="84" hidden="1">
      <c r="A74" s="689" t="s">
        <v>2415</v>
      </c>
      <c r="B74" s="677" t="s">
        <v>3628</v>
      </c>
      <c r="C74" s="668"/>
      <c r="D74" s="673" t="str">
        <f>+D73</f>
        <v>8.10.2.3.2(dd)</v>
      </c>
      <c r="E74" s="674">
        <f>+E73+1</f>
        <v>2</v>
      </c>
      <c r="F74" s="680" t="s">
        <v>2620</v>
      </c>
      <c r="G74" s="676" t="str">
        <f>+VLOOKUP(F74,AlterationTestLU[#All],2,FALSE)</f>
        <v>(e) Access to Hoistway (Item 4.5)
(e)(1) access for maintenance (2.12.6 and 2.12.7)
(e)(2) access for emergency (2.12.6)</v>
      </c>
      <c r="L74" s="686" t="s">
        <v>3311</v>
      </c>
      <c r="M74" s="674">
        <v>1</v>
      </c>
    </row>
    <row r="75" spans="1:13" ht="12.75" hidden="1">
      <c r="A75" s="689" t="s">
        <v>2416</v>
      </c>
      <c r="B75" s="667" t="s">
        <v>2314</v>
      </c>
      <c r="C75" s="668"/>
      <c r="D75" s="669" t="str">
        <f>+F75</f>
        <v>8.10.2.3.2(e)</v>
      </c>
      <c r="E75" s="670">
        <v>6</v>
      </c>
      <c r="F75" s="684" t="s">
        <v>2814</v>
      </c>
      <c r="G75" s="685" t="str">
        <f>+VLOOKUP(F75,AlterationTestLU[#All],2,FALSE)</f>
        <v>8.10.2.2.2(hh), 8.10.2.2.2(ii), 8.10.2.2.3(n), 8.10.2.2.3(y), 8.10.2.2.3(aa), and 8.10.2.2.5(j).</v>
      </c>
      <c r="L75" s="686" t="s">
        <v>3288</v>
      </c>
      <c r="M75" s="674">
        <v>5</v>
      </c>
    </row>
    <row r="76" spans="1:13" ht="12.75" hidden="1">
      <c r="A76" s="689" t="s">
        <v>2417</v>
      </c>
      <c r="B76" s="667" t="s">
        <v>2315</v>
      </c>
      <c r="C76" s="668"/>
      <c r="D76" s="673" t="str">
        <f t="shared" ref="D76:D81" si="7">+D75</f>
        <v>8.10.2.3.2(e)</v>
      </c>
      <c r="E76" s="674">
        <v>1</v>
      </c>
      <c r="F76" s="680" t="s">
        <v>2432</v>
      </c>
      <c r="G76" s="676" t="str">
        <f>+VLOOKUP(F76,AlterationTestLU[#All],2,FALSE)</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L76" s="686" t="s">
        <v>3312</v>
      </c>
      <c r="M76" s="674">
        <v>1</v>
      </c>
    </row>
    <row r="77" spans="1:13" ht="36" hidden="1">
      <c r="A77" s="689" t="s">
        <v>2418</v>
      </c>
      <c r="B77" s="677" t="s">
        <v>3629</v>
      </c>
      <c r="C77" s="668"/>
      <c r="D77" s="673" t="str">
        <f t="shared" si="7"/>
        <v>8.10.2.3.2(e)</v>
      </c>
      <c r="E77" s="674">
        <f>+E76+1</f>
        <v>2</v>
      </c>
      <c r="F77" s="680" t="s">
        <v>2438</v>
      </c>
      <c r="G77" s="676" t="str">
        <f>+VLOOKUP(F77,AlterationTestLU[#All],2,FALSE)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L77" s="686" t="s">
        <v>3289</v>
      </c>
      <c r="M77" s="674">
        <v>37</v>
      </c>
    </row>
    <row r="78" spans="1:13" ht="12.75" hidden="1">
      <c r="A78" s="689" t="s">
        <v>2419</v>
      </c>
      <c r="B78" s="667" t="s">
        <v>2316</v>
      </c>
      <c r="C78" s="668"/>
      <c r="D78" s="673" t="str">
        <f t="shared" si="7"/>
        <v>8.10.2.3.2(e)</v>
      </c>
      <c r="E78" s="674">
        <f>+E77+1</f>
        <v>3</v>
      </c>
      <c r="F78" s="680" t="s">
        <v>2549</v>
      </c>
      <c r="G78" s="676" t="str">
        <f>+VLOOKUP(F78,AlterationTestLU[#All],2,FALSE)</f>
        <v>Counterweight Safeties (Item 3.29). Visually inspect counterweight safeties, including marking plate  2.17.4).</v>
      </c>
      <c r="L78" s="686" t="s">
        <v>3313</v>
      </c>
      <c r="M78" s="674">
        <v>1</v>
      </c>
    </row>
    <row r="79" spans="1:13" ht="12.75" hidden="1">
      <c r="A79" s="689" t="s">
        <v>2420</v>
      </c>
      <c r="B79" s="667" t="s">
        <v>2317</v>
      </c>
      <c r="C79" s="668"/>
      <c r="D79" s="673" t="str">
        <f t="shared" si="7"/>
        <v>8.10.2.3.2(e)</v>
      </c>
      <c r="E79" s="674">
        <f>+E78+1</f>
        <v>4</v>
      </c>
      <c r="F79" s="680" t="s">
        <v>2567</v>
      </c>
      <c r="G79" s="676" t="str">
        <f>+VLOOKUP(F79,AlterationTestLU[#All],2,FALSE)</f>
        <v>(y) Guide Rails and Equipment (Section 2.23) (Item 3.19)
(y)(1) rail section (2.23.3)
(y)(2) bracket spacing (2.23.4)
(y)(3) surfaces and lubrication (2.23.6 and 2.17.16)
(y)(4) joints and fish plates (2.23.7)
(y)(5) bracket supports (2.23.9)
(y)(6) fastenings (2.23.10)</v>
      </c>
      <c r="L79" s="686" t="s">
        <v>3290</v>
      </c>
      <c r="M79" s="674">
        <v>5</v>
      </c>
    </row>
    <row r="80" spans="1:13" ht="36" hidden="1">
      <c r="A80" s="689" t="s">
        <v>2361</v>
      </c>
      <c r="B80" s="677" t="s">
        <v>3620</v>
      </c>
      <c r="C80" s="668"/>
      <c r="D80" s="673" t="str">
        <f t="shared" si="7"/>
        <v>8.10.2.3.2(e)</v>
      </c>
      <c r="E80" s="674">
        <f>+E79+1</f>
        <v>5</v>
      </c>
      <c r="F80" s="680" t="s">
        <v>2575</v>
      </c>
      <c r="G80" s="676" t="str">
        <f>+VLOOKUP(F80,AlterationTestLU[#All],2,FALSE)</f>
        <v>Governor Releasing Carrier (2.17.15) (Item 3.21)</v>
      </c>
      <c r="L80" s="686" t="s">
        <v>3291</v>
      </c>
      <c r="M80" s="674">
        <v>7</v>
      </c>
    </row>
    <row r="81" spans="1:13" ht="12.75" hidden="1">
      <c r="A81" s="689" t="s">
        <v>2362</v>
      </c>
      <c r="B81" s="667" t="s">
        <v>2268</v>
      </c>
      <c r="C81" s="668"/>
      <c r="D81" s="673" t="str">
        <f t="shared" si="7"/>
        <v>8.10.2.3.2(e)</v>
      </c>
      <c r="E81" s="674">
        <f>+E80+1</f>
        <v>6</v>
      </c>
      <c r="F81" s="680" t="s">
        <v>2715</v>
      </c>
      <c r="G81" s="676" t="str">
        <f>+VLOOKUP(F81,AlterationTestLU[#All],2,FALSE)</f>
        <v>(j) Car Safeties and Guiding Members (Item 5.8)
(j)(1) rope movement (2.17.11)
(j)(2) marking plate (2.17.14)
(j)(3) car guiding members (2.15.2)
(j)(4) running clearances (2.17.10)</v>
      </c>
      <c r="L81" s="686" t="s">
        <v>3292</v>
      </c>
      <c r="M81" s="674">
        <v>9</v>
      </c>
    </row>
    <row r="82" spans="1:13" ht="12.75" hidden="1">
      <c r="A82" s="689" t="s">
        <v>2363</v>
      </c>
      <c r="B82" s="667" t="s">
        <v>2269</v>
      </c>
      <c r="C82" s="668"/>
      <c r="D82" s="669" t="str">
        <f>+F82</f>
        <v>8.10.2.3.2(ee)</v>
      </c>
      <c r="E82" s="670">
        <v>2</v>
      </c>
      <c r="F82" s="681" t="s">
        <v>2837</v>
      </c>
      <c r="L82" s="686" t="s">
        <v>3293</v>
      </c>
      <c r="M82" s="674">
        <v>2</v>
      </c>
    </row>
    <row r="83" spans="1:13" ht="12.75" hidden="1">
      <c r="A83" s="689" t="s">
        <v>2421</v>
      </c>
      <c r="B83" s="667" t="s">
        <v>2318</v>
      </c>
      <c r="C83" s="668"/>
      <c r="D83" s="673" t="str">
        <f>+D82</f>
        <v>8.10.2.3.2(ee)</v>
      </c>
      <c r="E83" s="674">
        <v>1</v>
      </c>
      <c r="F83" s="680" t="s">
        <v>2256</v>
      </c>
      <c r="G83" s="676" t="str">
        <f>+VLOOKUP(F83,AlterationTestLU[#All],2,FALSE)</f>
        <v>Power Closing Doors Gates (2.13.3) (Item 1.9): Test Closing Time Per Door Marking Plate (2.13.4.2.4)</v>
      </c>
      <c r="L83" s="686" t="s">
        <v>3294</v>
      </c>
      <c r="M83" s="674">
        <v>2</v>
      </c>
    </row>
    <row r="84" spans="1:13" ht="12.75" hidden="1">
      <c r="A84" s="689" t="s">
        <v>2364</v>
      </c>
      <c r="B84" s="667" t="s">
        <v>2270</v>
      </c>
      <c r="C84" s="668"/>
      <c r="D84" s="673" t="str">
        <f>+D83</f>
        <v>8.10.2.3.2(ee)</v>
      </c>
      <c r="E84" s="674">
        <f>+E83+1</f>
        <v>2</v>
      </c>
      <c r="F84" s="680" t="s">
        <v>2623</v>
      </c>
      <c r="G84" s="676" t="str">
        <f>+VLOOKUP(F84,AlterationTestLU[#All],2,FALSE)</f>
        <v>Power Closing of Hoistway Doors (2.13.1, 2.13.3, and 2.13.4) [See also 8.10.2.2.1(i)] (Item 4.6)</v>
      </c>
      <c r="L84" s="686" t="s">
        <v>3295</v>
      </c>
      <c r="M84" s="674">
        <v>5</v>
      </c>
    </row>
    <row r="85" spans="1:13" ht="12.75" hidden="1">
      <c r="A85" s="689" t="s">
        <v>2422</v>
      </c>
      <c r="B85" s="667" t="s">
        <v>2319</v>
      </c>
      <c r="C85" s="668"/>
      <c r="D85" s="669" t="str">
        <f>+F85</f>
        <v>8.10.2.3.2(f)</v>
      </c>
      <c r="E85" s="670">
        <v>5</v>
      </c>
      <c r="F85" s="684" t="s">
        <v>2815</v>
      </c>
      <c r="L85" s="686" t="s">
        <v>3296</v>
      </c>
      <c r="M85" s="674">
        <v>5</v>
      </c>
    </row>
    <row r="86" spans="1:13" ht="12.75" hidden="1">
      <c r="A86" s="689" t="s">
        <v>2365</v>
      </c>
      <c r="B86" s="667" t="s">
        <v>2271</v>
      </c>
      <c r="C86" s="668"/>
      <c r="D86" s="673" t="str">
        <f>+D85</f>
        <v>8.10.2.3.2(f)</v>
      </c>
      <c r="E86" s="674">
        <v>1</v>
      </c>
      <c r="F86" s="680" t="s">
        <v>2432</v>
      </c>
      <c r="G86" s="676" t="str">
        <f>+VLOOKUP(F86,AlterationTestLU[#All],2,FALSE)</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L86" s="686" t="s">
        <v>3272</v>
      </c>
      <c r="M86" s="674">
        <v>2</v>
      </c>
    </row>
    <row r="87" spans="1:13" ht="60" hidden="1">
      <c r="A87" s="689" t="s">
        <v>2423</v>
      </c>
      <c r="B87" s="677" t="s">
        <v>3630</v>
      </c>
      <c r="C87" s="668"/>
      <c r="D87" s="673" t="str">
        <f>+D86</f>
        <v>8.10.2.3.2(f)</v>
      </c>
      <c r="E87" s="674">
        <f>+E86+1</f>
        <v>2</v>
      </c>
      <c r="F87" s="680" t="s">
        <v>2439</v>
      </c>
      <c r="G87" s="676" t="str">
        <f>+VLOOKUP(F87,AlterationTestLU[#All],2,FALSE)</f>
        <v xml:space="preserve">(ii)(1)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v>
      </c>
      <c r="L87" s="686" t="s">
        <v>3297</v>
      </c>
      <c r="M87" s="674">
        <v>17</v>
      </c>
    </row>
    <row r="88" spans="1:13" ht="12.75" hidden="1">
      <c r="A88" s="689" t="s">
        <v>2424</v>
      </c>
      <c r="B88" s="667" t="s">
        <v>2320</v>
      </c>
      <c r="C88" s="668"/>
      <c r="D88" s="673" t="str">
        <f>+D87</f>
        <v>8.10.2.3.2(f)</v>
      </c>
      <c r="E88" s="674">
        <f>+E87+1</f>
        <v>3</v>
      </c>
      <c r="F88" s="680" t="s">
        <v>2446</v>
      </c>
      <c r="G88" s="676" t="str">
        <f>+VLOOKUP(F88,AlterationTestLU[#All],2,FALSE)</f>
        <v xml:space="preserve">(ii)(2) Type A Governor-Operated Safeties
(ii)(2)(-a) Type A governor-operated safeties tested at rated speed down, also inertia conformance with 2.17.8.1, 
(ii)(2)(-b) If means other than inertia application of the safety is provided, such means shall be tested </v>
      </c>
      <c r="L88" s="686" t="s">
        <v>3298</v>
      </c>
      <c r="M88" s="674">
        <v>2</v>
      </c>
    </row>
    <row r="89" spans="1:13" ht="12.75" hidden="1">
      <c r="A89" s="689" t="s">
        <v>2425</v>
      </c>
      <c r="B89" s="667" t="s">
        <v>2321</v>
      </c>
      <c r="C89" s="668"/>
      <c r="D89" s="673" t="str">
        <f>+D88</f>
        <v>8.10.2.3.2(f)</v>
      </c>
      <c r="E89" s="674">
        <f>+E88+1</f>
        <v>4</v>
      </c>
      <c r="F89" s="680" t="s">
        <v>2450</v>
      </c>
      <c r="G89" s="676" t="str">
        <f>+VLOOKUP(F89,AlterationTestLU[#All],2,FALSE)</f>
        <v>(ii)(4)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L89" s="690" t="s">
        <v>3594</v>
      </c>
      <c r="M89" s="670">
        <v>4</v>
      </c>
    </row>
    <row r="90" spans="1:13" ht="12.75" hidden="1">
      <c r="A90" s="689" t="s">
        <v>2426</v>
      </c>
      <c r="B90" s="667" t="s">
        <v>2322</v>
      </c>
      <c r="C90" s="668"/>
      <c r="D90" s="673" t="str">
        <f>+D89</f>
        <v>8.10.2.3.2(f)</v>
      </c>
      <c r="E90" s="674">
        <f>+E89+1</f>
        <v>5</v>
      </c>
      <c r="F90" s="680" t="s">
        <v>2575</v>
      </c>
      <c r="G90" s="676" t="str">
        <f>+VLOOKUP(F90,AlterationTestLU[#All],2,FALSE)</f>
        <v>Governor Releasing Carrier (2.17.15) (Item 3.21)</v>
      </c>
      <c r="L90" s="690" t="s">
        <v>3595</v>
      </c>
      <c r="M90" s="670">
        <v>3</v>
      </c>
    </row>
    <row r="91" spans="1:13" ht="12.75" hidden="1">
      <c r="A91" s="689" t="s">
        <v>2427</v>
      </c>
      <c r="B91" s="667" t="s">
        <v>2323</v>
      </c>
      <c r="C91" s="668"/>
      <c r="D91" s="669" t="str">
        <f>+F91</f>
        <v>8.10.2.3.2(ff)</v>
      </c>
      <c r="E91" s="670">
        <v>4</v>
      </c>
      <c r="F91" s="681" t="s">
        <v>2838</v>
      </c>
      <c r="L91" s="690" t="s">
        <v>3574</v>
      </c>
      <c r="M91" s="670">
        <v>10</v>
      </c>
    </row>
    <row r="92" spans="1:13" ht="12.75" hidden="1">
      <c r="A92" s="689" t="s">
        <v>2366</v>
      </c>
      <c r="B92" s="667" t="s">
        <v>2272</v>
      </c>
      <c r="C92" s="668"/>
      <c r="D92" s="673" t="str">
        <f>+D91</f>
        <v>8.10.2.3.2(ff)</v>
      </c>
      <c r="E92" s="674">
        <v>1</v>
      </c>
      <c r="F92" s="680" t="s">
        <v>2244</v>
      </c>
      <c r="G92" s="676" t="str">
        <f>+VLOOKUP(F92,AlterationTestLU[#All],2,FALSE)</f>
        <v>(e) Car Lighting (2.14.7) (Item 1.5)
(e)(1) normal illumination (2.14.7)
(e)(2) auxiliary lighting system (2.14.7.1.3)</v>
      </c>
      <c r="L92" s="690" t="s">
        <v>3596</v>
      </c>
      <c r="M92" s="670">
        <v>2</v>
      </c>
    </row>
    <row r="93" spans="1:13" ht="48" hidden="1">
      <c r="A93" s="689" t="s">
        <v>2428</v>
      </c>
      <c r="B93" s="677" t="s">
        <v>3631</v>
      </c>
      <c r="C93" s="668"/>
      <c r="D93" s="673" t="str">
        <f>+D92</f>
        <v>8.10.2.3.2(ff)</v>
      </c>
      <c r="E93" s="674">
        <f>+E92+1</f>
        <v>2</v>
      </c>
      <c r="F93" s="680" t="s">
        <v>2779</v>
      </c>
      <c r="G93" s="676" t="str">
        <f>+VLOOKUP(F93,AlterationTestLU[#All],2,FALSE)</f>
        <v>(k) 	Car Vision Panels and Glass Car Doors (Item 1.11)
(k)(1) vision panel (2.14.2.5)
(k)(2) glass doors (2.14.5.9)
(k)(3) 	access panels (2.14.2.6)</v>
      </c>
      <c r="L93" s="690" t="s">
        <v>3597</v>
      </c>
      <c r="M93" s="670">
        <v>2</v>
      </c>
    </row>
    <row r="94" spans="1:13" ht="12.75" hidden="1">
      <c r="A94" s="689" t="s">
        <v>2429</v>
      </c>
      <c r="B94" s="667" t="s">
        <v>2324</v>
      </c>
      <c r="C94" s="668"/>
      <c r="D94" s="673" t="str">
        <f>+D93</f>
        <v>8.10.2.3.2(ff)</v>
      </c>
      <c r="E94" s="674">
        <f>+E93+1</f>
        <v>3</v>
      </c>
      <c r="F94" s="680" t="s">
        <v>2781</v>
      </c>
      <c r="G94" s="676" t="str">
        <f>+VLOOKUP(F94,AlterationTestLU[#All],2,FALSE)</f>
        <v>(l) 	Car Enclosure (Item 1.12)
(l)(1) 	enclosure and lining materials (2.14.2.1 and 2.14.3.1)
(l)(2) 	equipment prohibited inside car (2.14.1.9)
(l)(3) 	classes of loading (2.16.2.2)
(l)(4) 	passengers on freight elevators (2.16.4)
(l)(5) 	identification in cars (2.29.1)</v>
      </c>
      <c r="L94" s="690" t="s">
        <v>3598</v>
      </c>
      <c r="M94" s="670">
        <v>3</v>
      </c>
    </row>
    <row r="95" spans="1:13" ht="12.75" hidden="1">
      <c r="A95" s="689" t="s">
        <v>2430</v>
      </c>
      <c r="B95" s="667" t="s">
        <v>2217</v>
      </c>
      <c r="C95" s="668"/>
      <c r="D95" s="673" t="str">
        <f>+D94</f>
        <v>8.10.2.3.2(ff)</v>
      </c>
      <c r="E95" s="674">
        <f>+E94+1</f>
        <v>4</v>
      </c>
      <c r="F95" s="680" t="s">
        <v>2787</v>
      </c>
      <c r="G95" s="676" t="str">
        <f>+VLOOKUP(F95,AlterationTestLU[#All],2,FALSE)</f>
        <v>(m) 	Emergency Exit (Item 1.13)
(m)(1) 	car top (2.14.1.5)
(m)(2) 	car side (2.14.1.10)</v>
      </c>
      <c r="L95" s="690" t="s">
        <v>3599</v>
      </c>
      <c r="M95" s="670">
        <v>5</v>
      </c>
    </row>
    <row r="96" spans="1:13" ht="12.75" hidden="1">
      <c r="A96" s="689" t="s">
        <v>2431</v>
      </c>
      <c r="B96" s="667" t="s">
        <v>2325</v>
      </c>
      <c r="C96" s="668"/>
      <c r="D96" s="669" t="str">
        <f>+F96</f>
        <v>8.10.2.3.2(g)</v>
      </c>
      <c r="E96" s="670">
        <v>37</v>
      </c>
      <c r="F96" s="681" t="s">
        <v>2812</v>
      </c>
      <c r="L96" s="690" t="s">
        <v>3600</v>
      </c>
      <c r="M96" s="670">
        <v>15</v>
      </c>
    </row>
    <row r="97" spans="1:13" ht="36" hidden="1">
      <c r="A97" s="689" t="s">
        <v>2367</v>
      </c>
      <c r="B97" s="677" t="s">
        <v>3621</v>
      </c>
      <c r="C97" s="668"/>
      <c r="D97" s="673" t="str">
        <f t="shared" ref="D97:D133" si="8">+D96</f>
        <v>8.10.2.3.2(g)</v>
      </c>
      <c r="E97" s="674">
        <v>1</v>
      </c>
      <c r="F97" s="680" t="s">
        <v>2237</v>
      </c>
      <c r="G97" s="676" t="str">
        <f>+VLOOKUP(F97,AlterationTestLU[#All],2,FALSE)</f>
        <v>(c) Operating Control Devices (Item 1.3)
(c)(1) operating devices (2.26.1.1, 2.26.1.2, and 2.26.1.6)
(c)(2) in-car inspection (2.26.1.4.3)
(c)(3) inspection operation with open door circuits (2.26.1.5)</v>
      </c>
      <c r="L97" s="690" t="s">
        <v>3601</v>
      </c>
      <c r="M97" s="670">
        <v>21</v>
      </c>
    </row>
    <row r="98" spans="1:13" ht="12.75" hidden="1">
      <c r="A98" s="689" t="s">
        <v>2368</v>
      </c>
      <c r="B98" s="667" t="s">
        <v>2273</v>
      </c>
      <c r="C98" s="668"/>
      <c r="D98" s="673" t="str">
        <f t="shared" si="8"/>
        <v>8.10.2.3.2(g)</v>
      </c>
      <c r="E98" s="674">
        <f t="shared" ref="E98:E133" si="9">+E97+1</f>
        <v>2</v>
      </c>
      <c r="F98" s="680" t="s">
        <v>2776</v>
      </c>
      <c r="G98" s="676" t="str">
        <f>+VLOOKUP(F98,AlterationTestLU[#All],2,FALSE)</f>
        <v>(p) 	Rated Load, Platform Area, and Data Plate (Item 1.16)
(p)(1) 	rated load and platform area (2.16.1 and 2.16.2)
(p)(2) 	capacity and data plates (2.16.3)
(p)(3) 	signs in freight elevators (2.16.5 and 2.16.7)</v>
      </c>
      <c r="L98" s="690" t="s">
        <v>3602</v>
      </c>
      <c r="M98" s="670">
        <v>1</v>
      </c>
    </row>
    <row r="99" spans="1:13" ht="12.75" hidden="1">
      <c r="A99" s="689" t="s">
        <v>2369</v>
      </c>
      <c r="B99" s="667" t="s">
        <v>2274</v>
      </c>
      <c r="C99" s="668"/>
      <c r="D99" s="673" t="str">
        <f t="shared" si="8"/>
        <v>8.10.2.3.2(g)</v>
      </c>
      <c r="E99" s="674">
        <f t="shared" si="9"/>
        <v>3</v>
      </c>
      <c r="F99" s="680" t="s">
        <v>2777</v>
      </c>
      <c r="G99" s="676" t="str">
        <f>+VLOOKUP(F99,AlterationTestLU[#All],2,FALSE)</f>
        <v>Emergency or Standby Power Operation (Item 1.17).</v>
      </c>
      <c r="L99" s="690" t="s">
        <v>3603</v>
      </c>
      <c r="M99" s="670">
        <v>1</v>
      </c>
    </row>
    <row r="100" spans="1:13" ht="84" hidden="1">
      <c r="A100" s="689" t="s">
        <v>2432</v>
      </c>
      <c r="B100" s="677" t="s">
        <v>3632</v>
      </c>
      <c r="C100" s="668"/>
      <c r="D100" s="673" t="str">
        <f t="shared" si="8"/>
        <v>8.10.2.3.2(g)</v>
      </c>
      <c r="E100" s="674">
        <f t="shared" si="9"/>
        <v>4</v>
      </c>
      <c r="F100" s="680" t="s">
        <v>2775</v>
      </c>
      <c r="G100" s="676" t="str">
        <f>+VLOOKUP(F100,AlterationTestLU[#All],2,FALSE)</f>
        <v>Car Ride (Section 2.23, 2.23.6, and 2.15.2) (Item 1.19)</v>
      </c>
      <c r="L100" s="690" t="s">
        <v>3590</v>
      </c>
      <c r="M100" s="670">
        <v>3</v>
      </c>
    </row>
    <row r="101" spans="1:13" ht="12.75" hidden="1">
      <c r="A101" s="689" t="s">
        <v>2433</v>
      </c>
      <c r="B101" s="667" t="s">
        <v>2326</v>
      </c>
      <c r="C101" s="668"/>
      <c r="D101" s="673" t="str">
        <f t="shared" si="8"/>
        <v>8.10.2.3.2(g)</v>
      </c>
      <c r="E101" s="674">
        <f t="shared" si="9"/>
        <v>5</v>
      </c>
      <c r="F101" s="680" t="s">
        <v>2382</v>
      </c>
      <c r="G101" s="676" t="str">
        <f>+VLOOKUP(F101,AlterationTestLU[#All],2,FALSE)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c r="L101" s="690" t="s">
        <v>3604</v>
      </c>
      <c r="M101" s="670">
        <v>4</v>
      </c>
    </row>
    <row r="102" spans="1:13" ht="12.75" hidden="1">
      <c r="A102" s="689" t="s">
        <v>2434</v>
      </c>
      <c r="B102" s="667" t="s">
        <v>2327</v>
      </c>
      <c r="C102" s="668"/>
      <c r="D102" s="673" t="str">
        <f t="shared" si="8"/>
        <v>8.10.2.3.2(g)</v>
      </c>
      <c r="E102" s="674">
        <f t="shared" si="9"/>
        <v>6</v>
      </c>
      <c r="F102" s="680" t="s">
        <v>2390</v>
      </c>
      <c r="G102" s="676" t="str">
        <f>+VLOOKUP(F102,AlterationTestLU[#All],2,FALSE)</f>
        <v>(t)(1) general (2.26.9.1, 2.26.9.2, and 2.26.9.8)
(t)(2) redundancy and its checking (2.26.9.3 and 2.26.9.4)
(t)(3) static control without motor generator sets (2.26.9.5 and 2.26.9.6)
(t)(4) installation of capacitors or other devices to make electrical protective devices ineffective (2.26.6)</v>
      </c>
      <c r="L102" s="690" t="s">
        <v>3605</v>
      </c>
      <c r="M102" s="670">
        <v>2</v>
      </c>
    </row>
    <row r="103" spans="1:13" ht="12.75" hidden="1">
      <c r="A103" s="689" t="s">
        <v>2435</v>
      </c>
      <c r="B103" s="667" t="s">
        <v>2328</v>
      </c>
      <c r="C103" s="668"/>
      <c r="D103" s="673" t="str">
        <f t="shared" si="8"/>
        <v>8.10.2.3.2(g)</v>
      </c>
      <c r="E103" s="674">
        <f t="shared" si="9"/>
        <v>7</v>
      </c>
      <c r="F103" s="680" t="s">
        <v>2396</v>
      </c>
      <c r="G103" s="676" t="str">
        <f>+VLOOKUP(F103,AlterationTestLU[#All],2,FALSE)</f>
        <v>(v) Braking System. load as Table 8.6.4.20. safely lower, stop, and hold the car with this load.
(v)(1) braking system (2.24.8.2.2)
(v)(2) electromechanical brake (2.24.8.3)
(v)(3) marking plate (2.24.8.5)</v>
      </c>
      <c r="L103" s="690" t="s">
        <v>3606</v>
      </c>
      <c r="M103" s="670">
        <v>1</v>
      </c>
    </row>
    <row r="104" spans="1:13" ht="12.75" hidden="1">
      <c r="A104" s="689" t="s">
        <v>2436</v>
      </c>
      <c r="B104" s="667" t="s">
        <v>2329</v>
      </c>
      <c r="C104" s="668"/>
      <c r="D104" s="673" t="str">
        <f t="shared" si="8"/>
        <v>8.10.2.3.2(g)</v>
      </c>
      <c r="E104" s="674">
        <f t="shared" si="9"/>
        <v>8</v>
      </c>
      <c r="F104" s="680" t="s">
        <v>2400</v>
      </c>
      <c r="G104" s="676" t="str">
        <f>+VLOOKUP(F104,AlterationTestLU[#All],2,FALSE)</f>
        <v>Drive Machines (2.24.1, 2.24.4, 2.24.5, and 2.24.9) (Item 2.18)</v>
      </c>
    </row>
    <row r="105" spans="1:13" ht="12.75" hidden="1">
      <c r="A105" s="689" t="s">
        <v>2437</v>
      </c>
      <c r="B105" s="667" t="s">
        <v>2330</v>
      </c>
      <c r="C105" s="668"/>
      <c r="D105" s="673" t="str">
        <f t="shared" si="8"/>
        <v>8.10.2.3.2(g)</v>
      </c>
      <c r="E105" s="674">
        <f t="shared" si="9"/>
        <v>9</v>
      </c>
      <c r="F105" s="680" t="s">
        <v>2401</v>
      </c>
      <c r="G105" s="676" t="str">
        <f>+VLOOKUP(F105,AlterationTestLU[#All],2,FALSE)</f>
        <v>Gears, Bearings, and Flexible Connections (2.24.6, 2.24.7, and 2.24.10) (Item 2.19)</v>
      </c>
    </row>
    <row r="106" spans="1:13" ht="36" hidden="1">
      <c r="A106" s="689" t="s">
        <v>2370</v>
      </c>
      <c r="B106" s="677" t="s">
        <v>3622</v>
      </c>
      <c r="C106" s="668"/>
      <c r="D106" s="673" t="str">
        <f t="shared" si="8"/>
        <v>8.10.2.3.2(g)</v>
      </c>
      <c r="E106" s="674">
        <f t="shared" si="9"/>
        <v>10</v>
      </c>
      <c r="F106" s="680" t="s">
        <v>2402</v>
      </c>
      <c r="G106" s="676" t="str">
        <f>+VLOOKUP(F106,AlterationTestLU[#All],2,FALSE)</f>
        <v>(y) Winding-Drum Machine (Item 2.20)
(y)(1) where permitted (2.24.1)
(y)(2) drum diameter (2.24.2.1 and 2.24.2.2)
(y)(3) slack-rope device shall be tested by creating slack rope (2.26.2.1)
(y)(4) spare rope turns (2.20.7)
(y)(5) securing of ropes to drums (2.20.6)
(y)(6) final terminal stopping devices (2.25.3.5)</v>
      </c>
    </row>
    <row r="107" spans="1:13" ht="12.75" hidden="1">
      <c r="A107" s="689" t="s">
        <v>2371</v>
      </c>
      <c r="B107" s="667" t="s">
        <v>2275</v>
      </c>
      <c r="C107" s="668"/>
      <c r="D107" s="673" t="str">
        <f t="shared" si="8"/>
        <v>8.10.2.3.2(g)</v>
      </c>
      <c r="E107" s="674">
        <f t="shared" si="9"/>
        <v>11</v>
      </c>
      <c r="F107" s="680" t="s">
        <v>2409</v>
      </c>
      <c r="G107" s="676" t="str">
        <f>+VLOOKUP(F107,AlterationTestLU[#All],2,FALSE)</f>
        <v>Belt- or Chain-Drive Machine (2.24.9) (Item 2.21)</v>
      </c>
    </row>
    <row r="108" spans="1:13" ht="12.75" hidden="1">
      <c r="A108" s="689" t="s">
        <v>2372</v>
      </c>
      <c r="B108" s="667" t="s">
        <v>2276</v>
      </c>
      <c r="C108" s="668"/>
      <c r="D108" s="673" t="str">
        <f t="shared" si="8"/>
        <v>8.10.2.3.2(g)</v>
      </c>
      <c r="E108" s="674">
        <f t="shared" si="9"/>
        <v>12</v>
      </c>
      <c r="F108" s="680" t="s">
        <v>2410</v>
      </c>
      <c r="G108" s="676" t="str">
        <f>+VLOOKUP(F108,AlterationTestLU[#All],2,FALSE)</f>
        <v>Motor Generator (2.26.9.7) (Item 2.22)</v>
      </c>
    </row>
    <row r="109" spans="1:13" ht="312" hidden="1">
      <c r="A109" s="689" t="s">
        <v>2438</v>
      </c>
      <c r="B109" s="677" t="s">
        <v>3636</v>
      </c>
      <c r="C109" s="668"/>
      <c r="D109" s="673" t="str">
        <f t="shared" si="8"/>
        <v>8.10.2.3.2(g)</v>
      </c>
      <c r="E109" s="674">
        <f t="shared" si="9"/>
        <v>13</v>
      </c>
      <c r="F109" s="680" t="s">
        <v>2411</v>
      </c>
      <c r="G109" s="676" t="str">
        <f>+VLOOKUP(F109,AlterationTestLU[#All],2,FALSE)</f>
        <v>Absorption of Regenerated Power (2.26.10) (Item 2.23)</v>
      </c>
    </row>
    <row r="110" spans="1:13" ht="96" hidden="1">
      <c r="A110" s="689" t="s">
        <v>2439</v>
      </c>
      <c r="B110" s="677" t="s">
        <v>3633</v>
      </c>
      <c r="C110" s="668"/>
      <c r="D110" s="673" t="str">
        <f t="shared" si="8"/>
        <v>8.10.2.3.2(g)</v>
      </c>
      <c r="E110" s="674">
        <f t="shared" si="9"/>
        <v>14</v>
      </c>
      <c r="F110" s="680" t="s">
        <v>2412</v>
      </c>
      <c r="G110" s="676" t="str">
        <f>+VLOOKUP(F110,AlterationTestLU[#All],2,FALSE)</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111" spans="1:13" ht="12.75" hidden="1">
      <c r="A111" s="689" t="s">
        <v>2440</v>
      </c>
      <c r="B111" s="667" t="s">
        <v>2331</v>
      </c>
      <c r="C111" s="668"/>
      <c r="D111" s="673" t="str">
        <f t="shared" si="8"/>
        <v>8.10.2.3.2(g)</v>
      </c>
      <c r="E111" s="674">
        <f t="shared" si="9"/>
        <v>15</v>
      </c>
      <c r="F111" s="680" t="s">
        <v>2421</v>
      </c>
      <c r="G111" s="676" t="str">
        <f>+VLOOKUP(F111,AlterationTestLU[#All],2,FALSE)</f>
        <v>Secondary and Deflector Sheaves (2.24.2) (Item 2.26)</v>
      </c>
    </row>
    <row r="112" spans="1:13" ht="12.75" hidden="1">
      <c r="A112" s="689" t="s">
        <v>2441</v>
      </c>
      <c r="B112" s="667" t="s">
        <v>2332</v>
      </c>
      <c r="C112" s="668"/>
      <c r="D112" s="673" t="str">
        <f t="shared" si="8"/>
        <v>8.10.2.3.2(g)</v>
      </c>
      <c r="E112" s="674">
        <f t="shared" si="9"/>
        <v>16</v>
      </c>
      <c r="F112" s="680" t="s">
        <v>2423</v>
      </c>
      <c r="G112" s="676" t="str">
        <f>+VLOOKUP(F112,AlterationTestLU[#All],2,FALSE)</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row>
    <row r="113" spans="1:7" ht="12.75" hidden="1">
      <c r="A113" s="689" t="s">
        <v>2442</v>
      </c>
      <c r="B113" s="667" t="s">
        <v>2333</v>
      </c>
      <c r="C113" s="668"/>
      <c r="D113" s="673" t="str">
        <f t="shared" si="8"/>
        <v>8.10.2.3.2(g)</v>
      </c>
      <c r="E113" s="674">
        <f t="shared" si="9"/>
        <v>17</v>
      </c>
      <c r="F113" s="680" t="s">
        <v>2432</v>
      </c>
      <c r="G113" s="676" t="str">
        <f>+VLOOKUP(F113,AlterationTestLU[#All],2,FALSE)</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row>
    <row r="114" spans="1:7" ht="12.75" hidden="1">
      <c r="A114" s="689" t="s">
        <v>2443</v>
      </c>
      <c r="B114" s="667" t="s">
        <v>2334</v>
      </c>
      <c r="C114" s="668"/>
      <c r="D114" s="673" t="str">
        <f t="shared" si="8"/>
        <v>8.10.2.3.2(g)</v>
      </c>
      <c r="E114" s="674">
        <f t="shared" si="9"/>
        <v>18</v>
      </c>
      <c r="F114" s="680" t="s">
        <v>2438</v>
      </c>
      <c r="G114" s="676" t="str">
        <f>+VLOOKUP(F114,AlterationTestLU[#All],2,FALSE)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row>
    <row r="115" spans="1:7" ht="12.75" hidden="1">
      <c r="A115" s="689" t="s">
        <v>2444</v>
      </c>
      <c r="B115" s="667" t="s">
        <v>2335</v>
      </c>
      <c r="C115" s="668"/>
      <c r="D115" s="673" t="str">
        <f t="shared" si="8"/>
        <v>8.10.2.3.2(g)</v>
      </c>
      <c r="E115" s="674">
        <f t="shared" si="9"/>
        <v>19</v>
      </c>
      <c r="F115" s="680" t="s">
        <v>2457</v>
      </c>
      <c r="G115" s="676" t="str">
        <f>+VLOOKUP(F115,AlterationTestLU[#All],2,FALSE)</f>
        <v>(jj) Ascending Car Overspeed, and Unintended Car Motion Protection
(jj)(1) Ascending Car Overspeed Protection. Means inspected/tested,  no load conformance with 2.19.1.2.
(jj)(2) Unintended Car Motion. means inspected / tested to verify conformance with 2.19.2.2.</v>
      </c>
    </row>
    <row r="116" spans="1:7" ht="12.75" hidden="1">
      <c r="A116" s="689" t="s">
        <v>2445</v>
      </c>
      <c r="B116" s="667" t="s">
        <v>2336</v>
      </c>
      <c r="C116" s="668"/>
      <c r="D116" s="673" t="str">
        <f t="shared" si="8"/>
        <v>8.10.2.3.2(g)</v>
      </c>
      <c r="E116" s="674">
        <f t="shared" si="9"/>
        <v>20</v>
      </c>
      <c r="F116" s="680" t="s">
        <v>2460</v>
      </c>
      <c r="G116" s="676" t="str">
        <f>+VLOOKUP(F116,AlterationTestLU[#All],2,FALSE)</f>
        <v>Speed. The speed of the car shall be verified with and without rated load, in both directions (2.16.3.2).</v>
      </c>
    </row>
    <row r="117" spans="1:7" ht="48" hidden="1">
      <c r="A117" s="689" t="s">
        <v>2446</v>
      </c>
      <c r="B117" s="677" t="s">
        <v>3634</v>
      </c>
      <c r="C117" s="668"/>
      <c r="D117" s="673" t="str">
        <f t="shared" si="8"/>
        <v>8.10.2.3.2(g)</v>
      </c>
      <c r="E117" s="674">
        <f t="shared" si="9"/>
        <v>21</v>
      </c>
      <c r="F117" s="680" t="s">
        <v>2536</v>
      </c>
      <c r="G117" s="676" t="str">
        <f>+VLOOKUP(F117,AlterationTestLU[#All],2,FALSE)</f>
        <v>(d) Top-of-Car Clearance (Item 3.4)
(d)(1) top-of-car clearance (2.4.6 through 2.4.8)
(d)(2) low-clearance signage and marking of car top equipment (2.4.7.2)
(d)(3) guardrails (2.14.1.7.1)</v>
      </c>
    </row>
    <row r="118" spans="1:7" ht="12.75" hidden="1">
      <c r="A118" s="689" t="s">
        <v>2447</v>
      </c>
      <c r="B118" s="667" t="s">
        <v>2337</v>
      </c>
      <c r="C118" s="668"/>
      <c r="D118" s="673" t="str">
        <f t="shared" si="8"/>
        <v>8.10.2.3.2(g)</v>
      </c>
      <c r="E118" s="674">
        <f t="shared" si="9"/>
        <v>22</v>
      </c>
      <c r="F118" s="680" t="s">
        <v>2540</v>
      </c>
      <c r="G118" s="676" t="str">
        <f>+VLOOKUP(F118,AlterationTestLU[#All],2,FALSE)</f>
        <v>Top Counterweight Clearance (2.4.9) (Item 3.24)</v>
      </c>
    </row>
    <row r="119" spans="1:7" ht="12.75" hidden="1">
      <c r="A119" s="689" t="s">
        <v>2448</v>
      </c>
      <c r="B119" s="667" t="s">
        <v>2338</v>
      </c>
      <c r="C119" s="668"/>
      <c r="D119" s="673" t="str">
        <f t="shared" si="8"/>
        <v>8.10.2.3.2(g)</v>
      </c>
      <c r="E119" s="674">
        <f t="shared" si="9"/>
        <v>23</v>
      </c>
      <c r="F119" s="680" t="s">
        <v>2542</v>
      </c>
      <c r="G119" s="676" t="str">
        <f>+VLOOKUP(F119,AlterationTestLU[#All],2,FALSE)</f>
        <v>Normal Terminal Stopping Devices (Item 3.5). Verify location and type of switches (2.25.2). [See also 8.10.2.2.2(ff).]</v>
      </c>
    </row>
    <row r="120" spans="1:7" ht="12.75" hidden="1">
      <c r="A120" s="689" t="s">
        <v>2449</v>
      </c>
      <c r="B120" s="667" t="s">
        <v>2339</v>
      </c>
      <c r="C120" s="668"/>
      <c r="D120" s="673" t="str">
        <f t="shared" si="8"/>
        <v>8.10.2.3.2(g)</v>
      </c>
      <c r="E120" s="674">
        <f t="shared" si="9"/>
        <v>24</v>
      </c>
      <c r="F120" s="680" t="s">
        <v>2543</v>
      </c>
      <c r="G120" s="676" t="str">
        <f>+VLOOKUP(F120,AlterationTestLU[#All],2,FALSE)</f>
        <v>Final Terminal Stopping Devices (Item 3.6). Verify location and type of switches for conformance with 2.25.3 and 2.26.4.3.</v>
      </c>
    </row>
    <row r="121" spans="1:7" ht="132" hidden="1">
      <c r="A121" s="689" t="s">
        <v>2450</v>
      </c>
      <c r="B121" s="677" t="s">
        <v>3635</v>
      </c>
      <c r="C121" s="668"/>
      <c r="D121" s="673" t="str">
        <f t="shared" si="8"/>
        <v>8.10.2.3.2(g)</v>
      </c>
      <c r="E121" s="674">
        <f t="shared" si="9"/>
        <v>25</v>
      </c>
      <c r="F121" s="680" t="s">
        <v>2544</v>
      </c>
      <c r="G121" s="676" t="str">
        <f>+VLOOKUP(F121,AlterationTestLU[#All],2,FALSE)</f>
        <v>Broken Rope, Chain, or Tape Switch (Item 3.26). Verify for conformance with 2.25.2.3.2, 2.26.2.6, and 2.26.4.3.</v>
      </c>
    </row>
    <row r="122" spans="1:7" ht="12.75" hidden="1">
      <c r="A122" s="689" t="s">
        <v>2451</v>
      </c>
      <c r="B122" s="667" t="s">
        <v>2340</v>
      </c>
      <c r="C122" s="668"/>
      <c r="D122" s="673" t="str">
        <f t="shared" si="8"/>
        <v>8.10.2.3.2(g)</v>
      </c>
      <c r="E122" s="674">
        <f t="shared" si="9"/>
        <v>26</v>
      </c>
      <c r="F122" s="680" t="s">
        <v>2546</v>
      </c>
      <c r="G122" s="676" t="str">
        <f>+VLOOKUP(F122,AlterationTestLU[#All],2,FALSE)</f>
        <v>Data Plate (2.16.3.3, 2.20.2, and 2.24.2.3.5) (Item 3.27)</v>
      </c>
    </row>
    <row r="123" spans="1:7" ht="12.75" hidden="1">
      <c r="A123" s="689" t="s">
        <v>2452</v>
      </c>
      <c r="B123" s="667" t="s">
        <v>2341</v>
      </c>
      <c r="C123" s="668"/>
      <c r="D123" s="673" t="str">
        <f t="shared" si="8"/>
        <v>8.10.2.3.2(g)</v>
      </c>
      <c r="E123" s="674">
        <f t="shared" si="9"/>
        <v>27</v>
      </c>
      <c r="F123" s="680" t="s">
        <v>2548</v>
      </c>
      <c r="G123" s="676" t="str">
        <f>+VLOOKUP(F123,AlterationTestLU[#All],2,FALSE)</f>
        <v>Counterweight and Counterweight Buffer (Sections 2.21 and 2.22) (Item 3.28)</v>
      </c>
    </row>
    <row r="124" spans="1:7" ht="12.75" hidden="1">
      <c r="A124" s="689" t="s">
        <v>2453</v>
      </c>
      <c r="B124" s="667" t="s">
        <v>2342</v>
      </c>
      <c r="C124" s="668"/>
      <c r="D124" s="673" t="str">
        <f t="shared" si="8"/>
        <v>8.10.2.3.2(g)</v>
      </c>
      <c r="E124" s="674">
        <f t="shared" si="9"/>
        <v>28</v>
      </c>
      <c r="F124" s="680" t="s">
        <v>2549</v>
      </c>
      <c r="G124" s="676" t="str">
        <f>+VLOOKUP(F124,AlterationTestLU[#All],2,FALSE)</f>
        <v>Counterweight Safeties (Item 3.29). Visually inspect counterweight safeties, including marking plate  2.17.4).</v>
      </c>
    </row>
    <row r="125" spans="1:7" ht="12.75" hidden="1">
      <c r="A125" s="689" t="s">
        <v>2455</v>
      </c>
      <c r="B125" s="667" t="s">
        <v>2344</v>
      </c>
      <c r="C125" s="668"/>
      <c r="D125" s="673" t="str">
        <f t="shared" si="8"/>
        <v>8.10.2.3.2(g)</v>
      </c>
      <c r="E125" s="674">
        <f t="shared" si="9"/>
        <v>29</v>
      </c>
      <c r="F125" s="680" t="s">
        <v>2566</v>
      </c>
      <c r="G125" s="676" t="str">
        <f>+VLOOKUP(F125,AlterationTestLU[#All],2,FALSE)</f>
        <v>Car Frame, Counterweight Guides, and Stiles (Section 2.15) (Item 3.18)</v>
      </c>
    </row>
    <row r="126" spans="1:7" ht="12.75" hidden="1">
      <c r="A126" s="689" t="s">
        <v>2456</v>
      </c>
      <c r="B126" s="667" t="s">
        <v>2345</v>
      </c>
      <c r="C126" s="668"/>
      <c r="D126" s="673" t="str">
        <f t="shared" si="8"/>
        <v>8.10.2.3.2(g)</v>
      </c>
      <c r="E126" s="674">
        <f t="shared" si="9"/>
        <v>30</v>
      </c>
      <c r="F126" s="680" t="s">
        <v>2581</v>
      </c>
      <c r="G126" s="676" t="str">
        <f>+VLOOKUP(F126,AlterationTestLU[#All],2,FALSE)</f>
        <v>Suspension Rope (Item 3.23). Verify number, diameter, and data tag (2.20.2 and 2.20.4)</v>
      </c>
    </row>
    <row r="127" spans="1:7" ht="12.75" hidden="1">
      <c r="A127" s="689" t="s">
        <v>2454</v>
      </c>
      <c r="B127" s="667" t="s">
        <v>2343</v>
      </c>
      <c r="C127" s="668"/>
      <c r="D127" s="673" t="str">
        <f t="shared" si="8"/>
        <v>8.10.2.3.2(g)</v>
      </c>
      <c r="E127" s="674">
        <f t="shared" si="9"/>
        <v>31</v>
      </c>
      <c r="F127" s="680" t="s">
        <v>2620</v>
      </c>
      <c r="G127" s="676" t="str">
        <f>+VLOOKUP(F127,AlterationTestLU[#All],2,FALSE)</f>
        <v>(e) Access to Hoistway (Item 4.5)
(e)(1) access for maintenance (2.12.6 and 2.12.7)
(e)(2) access for emergency (2.12.6)</v>
      </c>
    </row>
    <row r="128" spans="1:7" ht="12.75" hidden="1">
      <c r="A128" s="689" t="s">
        <v>2373</v>
      </c>
      <c r="B128" s="667" t="s">
        <v>2277</v>
      </c>
      <c r="C128" s="668"/>
      <c r="D128" s="673" t="str">
        <f t="shared" si="8"/>
        <v>8.10.2.3.2(g)</v>
      </c>
      <c r="E128" s="674">
        <f t="shared" si="9"/>
        <v>32</v>
      </c>
      <c r="F128" s="680" t="s">
        <v>2691</v>
      </c>
      <c r="G128" s="676" t="str">
        <f>+VLOOKUP(F128,AlterationTestLU[#All],2,FALSE)</f>
        <v>(b) Bottom Clearance and Runby (Item 5.2)
(b)(1) car bottom clearances (2.4.1)
(b)(2) refuge space and marking (2.4.1.3, 2.4.1.4, and 2.4.1.6)
(b)(3) car and counterweight runbys (2.4.2 and 2.4.4)
(b)(4) warning signs [2.4.4(b)]
(b)(5) horizontal pit clearances (2.5.1.2 and 2.5.1.6)</v>
      </c>
    </row>
    <row r="129" spans="1:7" ht="36" hidden="1">
      <c r="A129" s="689" t="s">
        <v>2457</v>
      </c>
      <c r="B129" s="677" t="s">
        <v>3637</v>
      </c>
      <c r="C129" s="668"/>
      <c r="D129" s="673" t="str">
        <f t="shared" si="8"/>
        <v>8.10.2.3.2(g)</v>
      </c>
      <c r="E129" s="674">
        <f t="shared" si="9"/>
        <v>33</v>
      </c>
      <c r="F129" s="680" t="s">
        <v>2697</v>
      </c>
      <c r="G129" s="676" t="str">
        <f>+VLOOKUP(F129,AlterationTestLU[#All],2,FALSE)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row>
    <row r="130" spans="1:7" ht="12.75" hidden="1">
      <c r="A130" s="689" t="s">
        <v>2458</v>
      </c>
      <c r="B130" s="667" t="s">
        <v>2346</v>
      </c>
      <c r="C130" s="668"/>
      <c r="D130" s="673" t="str">
        <f t="shared" si="8"/>
        <v>8.10.2.3.2(g)</v>
      </c>
      <c r="E130" s="674">
        <f t="shared" si="9"/>
        <v>34</v>
      </c>
      <c r="F130" s="680" t="s">
        <v>2704</v>
      </c>
      <c r="G130" s="676" t="str">
        <f>+VLOOKUP(F130,AlterationTestLU[#All],2,FALSE)</f>
        <v>FTSD (Item 5.3). Verify location, operation, and type of switches for conformance with 2.25.3 and 2.26.4.3.</v>
      </c>
    </row>
    <row r="131" spans="1:7" ht="12.75" hidden="1">
      <c r="A131" s="689" t="s">
        <v>2459</v>
      </c>
      <c r="B131" s="667" t="s">
        <v>2347</v>
      </c>
      <c r="C131" s="668"/>
      <c r="D131" s="673" t="str">
        <f t="shared" si="8"/>
        <v>8.10.2.3.2(g)</v>
      </c>
      <c r="E131" s="674">
        <f t="shared" si="9"/>
        <v>35</v>
      </c>
      <c r="F131" s="680" t="s">
        <v>2705</v>
      </c>
      <c r="G131" s="676" t="str">
        <f>+VLOOKUP(F131,AlterationTestLU[#All],2,FALSE)</f>
        <v>NTSD (Item 5.4). Verify location, operation, and type of switches for conformance with 2.25.2 [see 8.10.2.2.2(ff)].</v>
      </c>
    </row>
    <row r="132" spans="1:7" ht="12.75" hidden="1">
      <c r="A132" s="689" t="s">
        <v>2374</v>
      </c>
      <c r="B132" s="667" t="s">
        <v>2278</v>
      </c>
      <c r="C132" s="668"/>
      <c r="D132" s="673" t="str">
        <f t="shared" si="8"/>
        <v>8.10.2.3.2(g)</v>
      </c>
      <c r="E132" s="674">
        <f t="shared" si="9"/>
        <v>36</v>
      </c>
      <c r="F132" s="680" t="s">
        <v>2712</v>
      </c>
      <c r="G132" s="676" t="str">
        <f>+VLOOKUP(F132,AlterationTestLU[#All],2,FALSE)</f>
        <v>(i) Car Frame and Platform (Item 5.7)
(i)(1) frame (2.15.4 through 2.15.7 and 2.15.9)
(i)(2) fire protection (2.15.8)</v>
      </c>
    </row>
    <row r="133" spans="1:7" ht="12.75" hidden="1">
      <c r="A133" s="689" t="s">
        <v>2460</v>
      </c>
      <c r="B133" s="667" t="s">
        <v>2348</v>
      </c>
      <c r="C133" s="668"/>
      <c r="D133" s="673" t="str">
        <f t="shared" si="8"/>
        <v>8.10.2.3.2(g)</v>
      </c>
      <c r="E133" s="674">
        <f t="shared" si="9"/>
        <v>37</v>
      </c>
      <c r="F133" s="680" t="s">
        <v>2715</v>
      </c>
      <c r="G133" s="676" t="str">
        <f>+VLOOKUP(F133,AlterationTestLU[#All],2,FALSE)</f>
        <v>(j) Car Safeties and Guiding Members (Item 5.8)
(j)(1) rope movement (2.17.11)
(j)(2) marking plate (2.17.14)
(j)(3) car guiding members (2.15.2)
(j)(4) running clearances (2.17.10)</v>
      </c>
    </row>
    <row r="134" spans="1:7" ht="12.75" hidden="1">
      <c r="A134" s="689" t="s">
        <v>2375</v>
      </c>
      <c r="B134" s="667" t="s">
        <v>2279</v>
      </c>
      <c r="C134" s="668"/>
      <c r="D134" s="669" t="str">
        <f>+F134</f>
        <v>8.10.2.3.2(gg)</v>
      </c>
      <c r="E134" s="670">
        <v>1</v>
      </c>
      <c r="F134" s="681" t="s">
        <v>2839</v>
      </c>
    </row>
    <row r="135" spans="1:7" ht="12.75" hidden="1">
      <c r="A135" s="689" t="s">
        <v>2461</v>
      </c>
      <c r="B135" s="667" t="s">
        <v>2349</v>
      </c>
      <c r="C135" s="668"/>
      <c r="D135" s="673" t="str">
        <f>+D134</f>
        <v>8.10.2.3.2(gg)</v>
      </c>
      <c r="E135" s="674">
        <v>1</v>
      </c>
      <c r="F135" s="680" t="s">
        <v>2457</v>
      </c>
      <c r="G135" s="676" t="str">
        <f>+VLOOKUP(F135,AlterationTestLU[#All],2,FALSE)</f>
        <v>(jj) Ascending Car Overspeed, and Unintended Car Motion Protection
(jj)(1) Ascending Car Overspeed Protection. Means inspected/tested,  no load conformance with 2.19.1.2.
(jj)(2) Unintended Car Motion. means inspected / tested to verify conformance with 2.19.2.2.</v>
      </c>
    </row>
    <row r="136" spans="1:7" ht="12.75" hidden="1">
      <c r="A136" s="689" t="s">
        <v>2376</v>
      </c>
      <c r="B136" s="667" t="s">
        <v>2280</v>
      </c>
      <c r="C136" s="668"/>
      <c r="D136" s="669" t="str">
        <f>+F136</f>
        <v>8.10.2.3.2(h)</v>
      </c>
      <c r="E136" s="670">
        <v>2</v>
      </c>
      <c r="F136" s="681" t="s">
        <v>2816</v>
      </c>
    </row>
    <row r="137" spans="1:7" ht="12.75" hidden="1">
      <c r="A137" s="689" t="s">
        <v>2462</v>
      </c>
      <c r="B137" s="667" t="s">
        <v>2350</v>
      </c>
      <c r="C137" s="668"/>
      <c r="D137" s="673" t="str">
        <f>+D136</f>
        <v>8.10.2.3.2(h)</v>
      </c>
      <c r="E137" s="674">
        <v>1</v>
      </c>
      <c r="F137" s="680" t="s">
        <v>2396</v>
      </c>
      <c r="G137" s="676" t="str">
        <f>+VLOOKUP(F137,AlterationTestLU[#All],2,FALSE)</f>
        <v>(v) Braking System. load as Table 8.6.4.20. safely lower, stop, and hold the car with this load.
(v)(1) braking system (2.24.8.2.2)
(v)(2) electromechanical brake (2.24.8.3)
(v)(3) marking plate (2.24.8.5)</v>
      </c>
    </row>
    <row r="138" spans="1:7" ht="12.75" hidden="1">
      <c r="A138" s="689" t="s">
        <v>2377</v>
      </c>
      <c r="B138" s="667" t="s">
        <v>2281</v>
      </c>
      <c r="C138" s="668"/>
      <c r="D138" s="673" t="str">
        <f>+D137</f>
        <v>8.10.2.3.2(h)</v>
      </c>
      <c r="E138" s="674">
        <f>+E137+1</f>
        <v>2</v>
      </c>
      <c r="F138" s="680" t="s">
        <v>2415</v>
      </c>
      <c r="G138" s="676" t="str">
        <f>+VLOOKUP(F138,AlterationTestLU[#All],2,FALSE)</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139" spans="1:7" ht="12.75" hidden="1">
      <c r="A139" s="689" t="s">
        <v>2463</v>
      </c>
      <c r="B139" s="667" t="s">
        <v>2351</v>
      </c>
      <c r="C139" s="668"/>
      <c r="D139" s="669" t="str">
        <f>+F139</f>
        <v>8.10.2.3.2(hh)</v>
      </c>
      <c r="E139" s="670">
        <v>2</v>
      </c>
      <c r="F139" s="681" t="s">
        <v>2840</v>
      </c>
    </row>
    <row r="140" spans="1:7" ht="12.75" hidden="1">
      <c r="A140" s="689" t="s">
        <v>2378</v>
      </c>
      <c r="B140" s="667" t="s">
        <v>2282</v>
      </c>
      <c r="C140" s="668"/>
      <c r="D140" s="673" t="str">
        <f>+D139</f>
        <v>8.10.2.3.2(hh)</v>
      </c>
      <c r="E140" s="674">
        <v>1</v>
      </c>
      <c r="F140" s="680" t="s">
        <v>2412</v>
      </c>
      <c r="G140" s="676" t="str">
        <f>+VLOOKUP(F140,AlterationTestLU[#All],2,FALSE)</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141" spans="1:7" ht="12.75" hidden="1">
      <c r="A141" s="689" t="s">
        <v>2464</v>
      </c>
      <c r="B141" s="667" t="s">
        <v>2352</v>
      </c>
      <c r="C141" s="668"/>
      <c r="D141" s="673" t="str">
        <f>+D140</f>
        <v>8.10.2.3.2(hh)</v>
      </c>
      <c r="E141" s="674">
        <f>+E140+1</f>
        <v>2</v>
      </c>
      <c r="F141" s="680" t="s">
        <v>2422</v>
      </c>
      <c r="G141" s="676" t="str">
        <f>+VLOOKUP(F141,AlterationTestLU[#All],2,FALSE)</f>
        <v>Rope Fastenings (2.9.3.3, 2.20.5, and 2.20.9) (Item 2.27)</v>
      </c>
    </row>
    <row r="142" spans="1:7" ht="12.75" hidden="1">
      <c r="A142" s="689" t="s">
        <v>2379</v>
      </c>
      <c r="B142" s="667" t="s">
        <v>2283</v>
      </c>
      <c r="C142" s="668"/>
      <c r="D142" s="669" t="str">
        <f>+F142</f>
        <v>8.10.2.3.2(i)</v>
      </c>
      <c r="E142" s="670">
        <v>4</v>
      </c>
      <c r="F142" s="681" t="s">
        <v>2817</v>
      </c>
    </row>
    <row r="143" spans="1:7" ht="12.75" hidden="1">
      <c r="A143" s="689" t="s">
        <v>2465</v>
      </c>
      <c r="B143" s="667" t="s">
        <v>2353</v>
      </c>
      <c r="C143" s="668"/>
      <c r="D143" s="673" t="str">
        <f>+D142</f>
        <v>8.10.2.3.2(i)</v>
      </c>
      <c r="E143" s="674">
        <v>1</v>
      </c>
      <c r="F143" s="680" t="s">
        <v>2370</v>
      </c>
      <c r="G143" s="676" t="str">
        <f>+VLOOKUP(F143,AlterationTestLU[#All],2,FALSE)</f>
        <v>(i) Enclosure of Machine Room, Machinery Spaces, and Control Rooms/Spaces (Item 2.4)
(i)(1) floors (2.1.3 and 2.7.1.3)
(i)(2) enclosure (2.7.1 and 2.8.1)</v>
      </c>
    </row>
    <row r="144" spans="1:7" ht="12.75" hidden="1">
      <c r="A144" s="689" t="s">
        <v>2380</v>
      </c>
      <c r="B144" s="667" t="s">
        <v>2284</v>
      </c>
      <c r="C144" s="668"/>
      <c r="D144" s="673" t="str">
        <f>+D143</f>
        <v>8.10.2.3.2(i)</v>
      </c>
      <c r="E144" s="674">
        <f>+E143+1</f>
        <v>2</v>
      </c>
      <c r="F144" s="680" t="s">
        <v>2377</v>
      </c>
      <c r="G144" s="676" t="str">
        <f>+VLOOKUP(F144,AlterationTestLU[#All],2,FALSE)</f>
        <v>Guarding of Exposed Auxiliary Equipment (2.10.1) (Item 2.9)</v>
      </c>
    </row>
    <row r="145" spans="1:7" ht="12.75" hidden="1">
      <c r="A145" s="689" t="s">
        <v>2466</v>
      </c>
      <c r="B145" s="667" t="s">
        <v>2354</v>
      </c>
      <c r="C145" s="668"/>
      <c r="D145" s="673" t="str">
        <f>+D144</f>
        <v>8.10.2.3.2(i)</v>
      </c>
      <c r="E145" s="674">
        <f>+E144+1</f>
        <v>3</v>
      </c>
      <c r="F145" s="680" t="s">
        <v>2395</v>
      </c>
      <c r="G145" s="676" t="str">
        <f>+VLOOKUP(F145,AlterationTestLU[#All],2,FALSE)</f>
        <v>Machinery Supports and Fastenings (2.9.1 and 2.9.3) (Item 2.16)</v>
      </c>
    </row>
    <row r="146" spans="1:7" ht="12.75" hidden="1">
      <c r="A146" s="689" t="s">
        <v>2381</v>
      </c>
      <c r="B146" s="667" t="s">
        <v>2285</v>
      </c>
      <c r="C146" s="668"/>
      <c r="D146" s="673" t="str">
        <f>+D145</f>
        <v>8.10.2.3.2(i)</v>
      </c>
      <c r="E146" s="674">
        <f>+E145+1</f>
        <v>4</v>
      </c>
      <c r="F146" s="680" t="s">
        <v>2415</v>
      </c>
      <c r="G146" s="676" t="str">
        <f>+VLOOKUP(F146,AlterationTestLU[#All],2,FALSE)</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147" spans="1:7" ht="12.75" hidden="1">
      <c r="A147" s="689" t="s">
        <v>2467</v>
      </c>
      <c r="B147" s="667" t="s">
        <v>2355</v>
      </c>
      <c r="C147" s="668"/>
      <c r="D147" s="669" t="str">
        <f>+F147</f>
        <v>8.10.2.3.2(ii)</v>
      </c>
      <c r="E147" s="670">
        <v>5</v>
      </c>
      <c r="F147" s="681" t="s">
        <v>2841</v>
      </c>
    </row>
    <row r="148" spans="1:7" ht="96" hidden="1">
      <c r="A148" s="689" t="s">
        <v>2382</v>
      </c>
      <c r="B148" s="677" t="s">
        <v>3623</v>
      </c>
      <c r="C148" s="668"/>
      <c r="D148" s="673" t="str">
        <f>+D147</f>
        <v>8.10.2.3.2(ii)</v>
      </c>
      <c r="E148" s="674">
        <v>1</v>
      </c>
      <c r="F148" s="680" t="s">
        <v>2540</v>
      </c>
      <c r="G148" s="676" t="str">
        <f>+VLOOKUP(F148,AlterationTestLU[#All],2,FALSE)</f>
        <v>Top Counterweight Clearance (2.4.9) (Item 3.24)</v>
      </c>
    </row>
    <row r="149" spans="1:7" ht="12.75" hidden="1">
      <c r="A149" s="689" t="s">
        <v>2383</v>
      </c>
      <c r="B149" s="667" t="s">
        <v>2286</v>
      </c>
      <c r="C149" s="668"/>
      <c r="D149" s="673" t="str">
        <f>+D148</f>
        <v>8.10.2.3.2(ii)</v>
      </c>
      <c r="E149" s="674">
        <f>+E148+1</f>
        <v>2</v>
      </c>
      <c r="F149" s="680" t="s">
        <v>2566</v>
      </c>
      <c r="G149" s="676" t="str">
        <f>+VLOOKUP(F149,AlterationTestLU[#All],2,FALSE)</f>
        <v>Car Frame, Counterweight Guides, and Stiles (Section 2.15) (Item 3.18)</v>
      </c>
    </row>
    <row r="150" spans="1:7" ht="12.75" hidden="1">
      <c r="A150" s="689" t="s">
        <v>2384</v>
      </c>
      <c r="B150" s="667" t="s">
        <v>2287</v>
      </c>
      <c r="C150" s="668"/>
      <c r="D150" s="673" t="str">
        <f>+D149</f>
        <v>8.10.2.3.2(ii)</v>
      </c>
      <c r="E150" s="674">
        <f>+E149+1</f>
        <v>3</v>
      </c>
      <c r="F150" s="680" t="s">
        <v>2591</v>
      </c>
      <c r="G150" s="676" t="str">
        <f>+VLOOKUP(F150,AlterationTestLU[#All],2,FALSE)</f>
        <v>Guarding of Equipment (2.10.1)</v>
      </c>
    </row>
    <row r="151" spans="1:7" ht="12.75" hidden="1">
      <c r="A151" s="689" t="s">
        <v>2385</v>
      </c>
      <c r="B151" s="667" t="s">
        <v>2288</v>
      </c>
      <c r="C151" s="668"/>
      <c r="D151" s="673" t="str">
        <f>+D150</f>
        <v>8.10.2.3.2(ii)</v>
      </c>
      <c r="E151" s="674">
        <f>+E150+1</f>
        <v>4</v>
      </c>
      <c r="F151" s="680" t="s">
        <v>2592</v>
      </c>
      <c r="G151" s="676" t="str">
        <f>+VLOOKUP(F151,AlterationTestLU[#All],2,FALSE)</f>
        <v>For seismic risk zones, horizontal clearance for car and counterweight, snag-point clearance, and rail fastening</v>
      </c>
    </row>
    <row r="152" spans="1:7" ht="12.75" hidden="1">
      <c r="A152" s="689" t="s">
        <v>2386</v>
      </c>
      <c r="B152" s="667" t="s">
        <v>2289</v>
      </c>
      <c r="C152" s="668"/>
      <c r="D152" s="673" t="str">
        <f>+D151</f>
        <v>8.10.2.3.2(ii)</v>
      </c>
      <c r="E152" s="674">
        <f>+E151+1</f>
        <v>5</v>
      </c>
      <c r="F152" s="680" t="s">
        <v>2593</v>
      </c>
      <c r="G152" s="676" t="str">
        <f>+VLOOKUP(F152,AlterationTestLU[#All],2,FALSE)</f>
        <v>For seismic risk zones, snag guards, location of compensating ropes/chains, and traveling cables</v>
      </c>
    </row>
    <row r="153" spans="1:7" ht="12.75" hidden="1">
      <c r="A153" s="689" t="s">
        <v>2387</v>
      </c>
      <c r="B153" s="667" t="s">
        <v>2290</v>
      </c>
      <c r="C153" s="668"/>
      <c r="D153" s="669" t="str">
        <f>+F153</f>
        <v>8.10.2.3.2(j)</v>
      </c>
      <c r="E153" s="670">
        <v>31</v>
      </c>
      <c r="F153" s="681" t="s">
        <v>2818</v>
      </c>
    </row>
    <row r="154" spans="1:7" ht="12.75" hidden="1">
      <c r="A154" s="689" t="s">
        <v>2388</v>
      </c>
      <c r="B154" s="667" t="s">
        <v>2291</v>
      </c>
      <c r="C154" s="668"/>
      <c r="D154" s="673" t="str">
        <f t="shared" ref="D154:D184" si="10">+D153</f>
        <v>8.10.2.3.2(j)</v>
      </c>
      <c r="E154" s="674">
        <v>1</v>
      </c>
      <c r="F154" s="680" t="s">
        <v>2237</v>
      </c>
      <c r="G154" s="676" t="str">
        <f>+VLOOKUP(F154,AlterationTestLU[#All],2,FALSE)</f>
        <v>(c) Operating Control Devices (Item 1.3)
(c)(1) operating devices (2.26.1.1, 2.26.1.2, and 2.26.1.6)
(c)(2) in-car inspection (2.26.1.4.3)
(c)(3) inspection operation with open door circuits (2.26.1.5)</v>
      </c>
    </row>
    <row r="155" spans="1:7" ht="12.75" hidden="1">
      <c r="A155" s="689" t="s">
        <v>2389</v>
      </c>
      <c r="B155" s="667" t="s">
        <v>2292</v>
      </c>
      <c r="C155" s="668"/>
      <c r="D155" s="673" t="str">
        <f t="shared" si="10"/>
        <v>8.10.2.3.2(j)</v>
      </c>
      <c r="E155" s="674">
        <f t="shared" ref="E155:E184" si="11">+E154+1</f>
        <v>2</v>
      </c>
      <c r="F155" s="680" t="s">
        <v>2776</v>
      </c>
      <c r="G155" s="676" t="str">
        <f>+VLOOKUP(F155,AlterationTestLU[#All],2,FALSE)</f>
        <v>(p) 	Rated Load, Platform Area, and Data Plate (Item 1.16)
(p)(1) 	rated load and platform area (2.16.1 and 2.16.2)
(p)(2) 	capacity and data plates (2.16.3)
(p)(3) 	signs in freight elevators (2.16.5 and 2.16.7)</v>
      </c>
    </row>
    <row r="156" spans="1:7" ht="60" hidden="1">
      <c r="A156" s="689" t="s">
        <v>2468</v>
      </c>
      <c r="B156" s="677" t="s">
        <v>3639</v>
      </c>
      <c r="C156" s="668"/>
      <c r="D156" s="673" t="str">
        <f t="shared" si="10"/>
        <v>8.10.2.3.2(j)</v>
      </c>
      <c r="E156" s="674">
        <f t="shared" si="11"/>
        <v>3</v>
      </c>
      <c r="F156" s="680" t="s">
        <v>2777</v>
      </c>
      <c r="G156" s="676" t="str">
        <f>+VLOOKUP(F156,AlterationTestLU[#All],2,FALSE)</f>
        <v>Emergency or Standby Power Operation (Item 1.17).</v>
      </c>
    </row>
    <row r="157" spans="1:7" ht="12.75" hidden="1">
      <c r="A157" s="689" t="s">
        <v>2469</v>
      </c>
      <c r="B157" s="667" t="s">
        <v>3638</v>
      </c>
      <c r="C157" s="668"/>
      <c r="D157" s="673" t="str">
        <f t="shared" si="10"/>
        <v>8.10.2.3.2(j)</v>
      </c>
      <c r="E157" s="674">
        <f t="shared" si="11"/>
        <v>4</v>
      </c>
      <c r="F157" s="680" t="s">
        <v>2775</v>
      </c>
      <c r="G157" s="676" t="str">
        <f>+VLOOKUP(F157,AlterationTestLU[#All],2,FALSE)</f>
        <v>Car Ride (Section 2.23, 2.23.6, and 2.15.2) (Item 1.19)</v>
      </c>
    </row>
    <row r="158" spans="1:7" ht="12.75" hidden="1">
      <c r="A158" s="689" t="s">
        <v>2470</v>
      </c>
      <c r="B158" s="667" t="s">
        <v>2356</v>
      </c>
      <c r="C158" s="668"/>
      <c r="D158" s="673" t="str">
        <f t="shared" si="10"/>
        <v>8.10.2.3.2(j)</v>
      </c>
      <c r="E158" s="674">
        <f t="shared" si="11"/>
        <v>5</v>
      </c>
      <c r="F158" s="680" t="s">
        <v>2382</v>
      </c>
      <c r="G158" s="676" t="str">
        <f>+VLOOKUP(F158,AlterationTestLU[#All],2,FALSE)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row>
    <row r="159" spans="1:7" ht="48" hidden="1">
      <c r="A159" s="689" t="s">
        <v>2390</v>
      </c>
      <c r="B159" s="677" t="s">
        <v>3624</v>
      </c>
      <c r="C159" s="668"/>
      <c r="D159" s="673" t="str">
        <f t="shared" si="10"/>
        <v>8.10.2.3.2(j)</v>
      </c>
      <c r="E159" s="674">
        <f t="shared" si="11"/>
        <v>6</v>
      </c>
      <c r="F159" s="680" t="s">
        <v>2390</v>
      </c>
      <c r="G159" s="676" t="str">
        <f>+VLOOKUP(F159,AlterationTestLU[#All],2,FALSE)</f>
        <v>(t)(1) general (2.26.9.1, 2.26.9.2, and 2.26.9.8)
(t)(2) redundancy and its checking (2.26.9.3 and 2.26.9.4)
(t)(3) static control without motor generator sets (2.26.9.5 and 2.26.9.6)
(t)(4) installation of capacitors or other devices to make electrical protective devices ineffective (2.26.6)</v>
      </c>
    </row>
    <row r="160" spans="1:7" ht="12.75" hidden="1">
      <c r="A160" s="689" t="s">
        <v>2391</v>
      </c>
      <c r="B160" s="667" t="s">
        <v>2293</v>
      </c>
      <c r="C160" s="668"/>
      <c r="D160" s="673" t="str">
        <f t="shared" si="10"/>
        <v>8.10.2.3.2(j)</v>
      </c>
      <c r="E160" s="674">
        <f t="shared" si="11"/>
        <v>7</v>
      </c>
      <c r="F160" s="680" t="s">
        <v>2396</v>
      </c>
      <c r="G160" s="676" t="str">
        <f>+VLOOKUP(F160,AlterationTestLU[#All],2,FALSE)</f>
        <v>(v) Braking System. load as Table 8.6.4.20. safely lower, stop, and hold the car with this load.
(v)(1) braking system (2.24.8.2.2)
(v)(2) electromechanical brake (2.24.8.3)
(v)(3) marking plate (2.24.8.5)</v>
      </c>
    </row>
    <row r="161" spans="1:7" ht="12.75" hidden="1">
      <c r="A161" s="689" t="s">
        <v>2392</v>
      </c>
      <c r="B161" s="667" t="s">
        <v>2294</v>
      </c>
      <c r="C161" s="668"/>
      <c r="D161" s="673" t="str">
        <f t="shared" si="10"/>
        <v>8.10.2.3.2(j)</v>
      </c>
      <c r="E161" s="674">
        <f t="shared" si="11"/>
        <v>8</v>
      </c>
      <c r="F161" s="680" t="s">
        <v>2410</v>
      </c>
      <c r="G161" s="676" t="str">
        <f>+VLOOKUP(F161,AlterationTestLU[#All],2,FALSE)</f>
        <v>Motor Generator (2.26.9.7) (Item 2.22)</v>
      </c>
    </row>
    <row r="162" spans="1:7" ht="12.75" hidden="1">
      <c r="A162" s="689" t="s">
        <v>2393</v>
      </c>
      <c r="B162" s="667" t="s">
        <v>2295</v>
      </c>
      <c r="C162" s="668"/>
      <c r="D162" s="673" t="str">
        <f t="shared" si="10"/>
        <v>8.10.2.3.2(j)</v>
      </c>
      <c r="E162" s="674">
        <f t="shared" si="11"/>
        <v>9</v>
      </c>
      <c r="F162" s="680" t="s">
        <v>2411</v>
      </c>
      <c r="G162" s="676" t="str">
        <f>+VLOOKUP(F162,AlterationTestLU[#All],2,FALSE)</f>
        <v>Absorption of Regenerated Power (2.26.10) (Item 2.23)</v>
      </c>
    </row>
    <row r="163" spans="1:7" ht="12.75" hidden="1">
      <c r="A163" s="689" t="s">
        <v>2394</v>
      </c>
      <c r="B163" s="667" t="s">
        <v>2296</v>
      </c>
      <c r="C163" s="668"/>
      <c r="D163" s="673" t="str">
        <f t="shared" si="10"/>
        <v>8.10.2.3.2(j)</v>
      </c>
      <c r="E163" s="674">
        <f t="shared" si="11"/>
        <v>10</v>
      </c>
      <c r="F163" s="680" t="s">
        <v>2412</v>
      </c>
      <c r="G163" s="676" t="str">
        <f>+VLOOKUP(F163,AlterationTestLU[#All],2,FALSE)</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164" spans="1:7" ht="12.75" hidden="1">
      <c r="A164" s="689" t="s">
        <v>2471</v>
      </c>
      <c r="B164" s="667" t="s">
        <v>2357</v>
      </c>
      <c r="C164" s="668"/>
      <c r="D164" s="673" t="str">
        <f t="shared" si="10"/>
        <v>8.10.2.3.2(j)</v>
      </c>
      <c r="E164" s="674">
        <f t="shared" si="11"/>
        <v>11</v>
      </c>
      <c r="F164" s="680" t="s">
        <v>2421</v>
      </c>
      <c r="G164" s="676" t="str">
        <f>+VLOOKUP(F164,AlterationTestLU[#All],2,FALSE)</f>
        <v>Secondary and Deflector Sheaves (2.24.2) (Item 2.26)</v>
      </c>
    </row>
    <row r="165" spans="1:7" ht="12.75" hidden="1">
      <c r="A165" s="689" t="s">
        <v>2395</v>
      </c>
      <c r="B165" s="667" t="s">
        <v>2297</v>
      </c>
      <c r="C165" s="668"/>
      <c r="D165" s="673" t="str">
        <f t="shared" si="10"/>
        <v>8.10.2.3.2(j)</v>
      </c>
      <c r="E165" s="674">
        <f t="shared" si="11"/>
        <v>12</v>
      </c>
      <c r="F165" s="680" t="s">
        <v>2423</v>
      </c>
      <c r="G165" s="676" t="str">
        <f>+VLOOKUP(F165,AlterationTestLU[#All],2,FALSE)</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row>
    <row r="166" spans="1:7" ht="48" hidden="1">
      <c r="A166" s="689" t="s">
        <v>2396</v>
      </c>
      <c r="B166" s="677" t="s">
        <v>3625</v>
      </c>
      <c r="C166" s="668"/>
      <c r="D166" s="673" t="str">
        <f t="shared" si="10"/>
        <v>8.10.2.3.2(j)</v>
      </c>
      <c r="E166" s="674">
        <f t="shared" si="11"/>
        <v>13</v>
      </c>
      <c r="F166" s="680" t="s">
        <v>2432</v>
      </c>
      <c r="G166" s="676" t="str">
        <f>+VLOOKUP(F166,AlterationTestLU[#All],2,FALSE)</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row>
    <row r="167" spans="1:7" ht="12.75" hidden="1">
      <c r="A167" s="689" t="s">
        <v>2397</v>
      </c>
      <c r="B167" s="667" t="s">
        <v>2298</v>
      </c>
      <c r="C167" s="668"/>
      <c r="D167" s="673" t="str">
        <f t="shared" si="10"/>
        <v>8.10.2.3.2(j)</v>
      </c>
      <c r="E167" s="674">
        <f t="shared" si="11"/>
        <v>14</v>
      </c>
      <c r="F167" s="680" t="s">
        <v>2438</v>
      </c>
      <c r="G167" s="676" t="str">
        <f>+VLOOKUP(F167,AlterationTestLU[#All],2,FALSE)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row>
    <row r="168" spans="1:7" ht="12.75" hidden="1">
      <c r="A168" s="689" t="s">
        <v>2398</v>
      </c>
      <c r="B168" s="667" t="s">
        <v>2299</v>
      </c>
      <c r="C168" s="668"/>
      <c r="D168" s="673" t="str">
        <f t="shared" si="10"/>
        <v>8.10.2.3.2(j)</v>
      </c>
      <c r="E168" s="674">
        <f t="shared" si="11"/>
        <v>15</v>
      </c>
      <c r="F168" s="680" t="s">
        <v>2457</v>
      </c>
      <c r="G168" s="676" t="str">
        <f>+VLOOKUP(F168,AlterationTestLU[#All],2,FALSE)</f>
        <v>(jj) Ascending Car Overspeed, and Unintended Car Motion Protection
(jj)(1) Ascending Car Overspeed Protection. Means inspected/tested,  no load conformance with 2.19.1.2.
(jj)(2) Unintended Car Motion. means inspected / tested to verify conformance with 2.19.2.2.</v>
      </c>
    </row>
    <row r="169" spans="1:7" ht="12.75" hidden="1">
      <c r="A169" s="689" t="s">
        <v>2399</v>
      </c>
      <c r="B169" s="667" t="s">
        <v>2300</v>
      </c>
      <c r="C169" s="668"/>
      <c r="D169" s="673" t="str">
        <f t="shared" si="10"/>
        <v>8.10.2.3.2(j)</v>
      </c>
      <c r="E169" s="674">
        <f t="shared" si="11"/>
        <v>16</v>
      </c>
      <c r="F169" s="680" t="s">
        <v>2460</v>
      </c>
      <c r="G169" s="676" t="str">
        <f>+VLOOKUP(F169,AlterationTestLU[#All],2,FALSE)</f>
        <v>Speed. The speed of the car shall be verified with and without rated load, in both directions (2.16.3.2).</v>
      </c>
    </row>
    <row r="170" spans="1:7" ht="12.75" hidden="1">
      <c r="A170" s="689" t="s">
        <v>2400</v>
      </c>
      <c r="B170" s="667" t="s">
        <v>2301</v>
      </c>
      <c r="C170" s="668"/>
      <c r="D170" s="673" t="str">
        <f t="shared" si="10"/>
        <v>8.10.2.3.2(j)</v>
      </c>
      <c r="E170" s="674">
        <f t="shared" si="11"/>
        <v>17</v>
      </c>
      <c r="F170" s="680" t="s">
        <v>2536</v>
      </c>
      <c r="G170" s="676" t="str">
        <f>+VLOOKUP(F170,AlterationTestLU[#All],2,FALSE)</f>
        <v>(d) Top-of-Car Clearance (Item 3.4)
(d)(1) top-of-car clearance (2.4.6 through 2.4.8)
(d)(2) low-clearance signage and marking of car top equipment (2.4.7.2)
(d)(3) guardrails (2.14.1.7.1)</v>
      </c>
    </row>
    <row r="171" spans="1:7" ht="12.75" hidden="1">
      <c r="A171" s="689" t="s">
        <v>2401</v>
      </c>
      <c r="B171" s="667" t="s">
        <v>2302</v>
      </c>
      <c r="C171" s="668"/>
      <c r="D171" s="673" t="str">
        <f t="shared" si="10"/>
        <v>8.10.2.3.2(j)</v>
      </c>
      <c r="E171" s="674">
        <f t="shared" si="11"/>
        <v>18</v>
      </c>
      <c r="F171" s="680" t="s">
        <v>2540</v>
      </c>
      <c r="G171" s="676" t="str">
        <f>+VLOOKUP(F171,AlterationTestLU[#All],2,FALSE)</f>
        <v>Top Counterweight Clearance (2.4.9) (Item 3.24)</v>
      </c>
    </row>
    <row r="172" spans="1:7" ht="84" hidden="1">
      <c r="A172" s="689" t="s">
        <v>2402</v>
      </c>
      <c r="B172" s="677" t="s">
        <v>3626</v>
      </c>
      <c r="C172" s="668"/>
      <c r="D172" s="673" t="str">
        <f t="shared" si="10"/>
        <v>8.10.2.3.2(j)</v>
      </c>
      <c r="E172" s="674">
        <f t="shared" si="11"/>
        <v>19</v>
      </c>
      <c r="F172" s="680" t="s">
        <v>2542</v>
      </c>
      <c r="G172" s="676" t="str">
        <f>+VLOOKUP(F172,AlterationTestLU[#All],2,FALSE)</f>
        <v>Normal Terminal Stopping Devices (Item 3.5). Verify location and type of switches (2.25.2). [See also 8.10.2.2.2(ff).]</v>
      </c>
    </row>
    <row r="173" spans="1:7" ht="12.75" hidden="1">
      <c r="A173" s="689" t="s">
        <v>2403</v>
      </c>
      <c r="B173" s="667" t="s">
        <v>2303</v>
      </c>
      <c r="C173" s="668"/>
      <c r="D173" s="673" t="str">
        <f t="shared" si="10"/>
        <v>8.10.2.3.2(j)</v>
      </c>
      <c r="E173" s="674">
        <f t="shared" si="11"/>
        <v>20</v>
      </c>
      <c r="F173" s="680" t="s">
        <v>2543</v>
      </c>
      <c r="G173" s="676" t="str">
        <f>+VLOOKUP(F173,AlterationTestLU[#All],2,FALSE)</f>
        <v>Final Terminal Stopping Devices (Item 3.6). Verify location and type of switches for conformance with 2.25.3 and 2.26.4.3.</v>
      </c>
    </row>
    <row r="174" spans="1:7" ht="12.75" hidden="1">
      <c r="A174" s="689" t="s">
        <v>2404</v>
      </c>
      <c r="B174" s="667" t="s">
        <v>2304</v>
      </c>
      <c r="C174" s="668"/>
      <c r="D174" s="673" t="str">
        <f t="shared" si="10"/>
        <v>8.10.2.3.2(j)</v>
      </c>
      <c r="E174" s="674">
        <f t="shared" si="11"/>
        <v>21</v>
      </c>
      <c r="F174" s="680" t="s">
        <v>2544</v>
      </c>
      <c r="G174" s="676" t="str">
        <f>+VLOOKUP(F174,AlterationTestLU[#All],2,FALSE)</f>
        <v>Broken Rope, Chain, or Tape Switch (Item 3.26). Verify for conformance with 2.25.2.3.2, 2.26.2.6, and 2.26.4.3.</v>
      </c>
    </row>
    <row r="175" spans="1:7" ht="12.75" hidden="1">
      <c r="A175" s="689" t="s">
        <v>2405</v>
      </c>
      <c r="B175" s="667" t="s">
        <v>2305</v>
      </c>
      <c r="C175" s="668"/>
      <c r="D175" s="673" t="str">
        <f t="shared" si="10"/>
        <v>8.10.2.3.2(j)</v>
      </c>
      <c r="E175" s="674">
        <f t="shared" si="11"/>
        <v>22</v>
      </c>
      <c r="F175" s="680" t="s">
        <v>2546</v>
      </c>
      <c r="G175" s="676" t="str">
        <f>+VLOOKUP(F175,AlterationTestLU[#All],2,FALSE)</f>
        <v>Data Plate (2.16.3.3, 2.20.2, and 2.24.2.3.5) (Item 3.27)</v>
      </c>
    </row>
    <row r="176" spans="1:7" ht="12.75" hidden="1">
      <c r="A176" s="689" t="s">
        <v>2406</v>
      </c>
      <c r="B176" s="667" t="s">
        <v>2306</v>
      </c>
      <c r="C176" s="668"/>
      <c r="D176" s="673" t="str">
        <f t="shared" si="10"/>
        <v>8.10.2.3.2(j)</v>
      </c>
      <c r="E176" s="674">
        <f t="shared" si="11"/>
        <v>23</v>
      </c>
      <c r="F176" s="680" t="s">
        <v>2548</v>
      </c>
      <c r="G176" s="676" t="str">
        <f>+VLOOKUP(F176,AlterationTestLU[#All],2,FALSE)</f>
        <v>Counterweight and Counterweight Buffer (Sections 2.21 and 2.22) (Item 3.28)</v>
      </c>
    </row>
    <row r="177" spans="1:7" ht="12.75" hidden="1">
      <c r="A177" s="689" t="s">
        <v>2407</v>
      </c>
      <c r="B177" s="667" t="s">
        <v>2307</v>
      </c>
      <c r="C177" s="668"/>
      <c r="D177" s="673" t="str">
        <f t="shared" si="10"/>
        <v>8.10.2.3.2(j)</v>
      </c>
      <c r="E177" s="674">
        <f t="shared" si="11"/>
        <v>24</v>
      </c>
      <c r="F177" s="680" t="s">
        <v>2549</v>
      </c>
      <c r="G177" s="676" t="str">
        <f>+VLOOKUP(F177,AlterationTestLU[#All],2,FALSE)</f>
        <v>Counterweight Safeties (Item 3.29). Visually inspect counterweight safeties, including marking plate  2.17.4).</v>
      </c>
    </row>
    <row r="178" spans="1:7" ht="12.75" hidden="1">
      <c r="A178" s="689" t="s">
        <v>2408</v>
      </c>
      <c r="B178" s="667" t="s">
        <v>2308</v>
      </c>
      <c r="C178" s="668"/>
      <c r="D178" s="673" t="str">
        <f t="shared" si="10"/>
        <v>8.10.2.3.2(j)</v>
      </c>
      <c r="E178" s="674">
        <f t="shared" si="11"/>
        <v>25</v>
      </c>
      <c r="F178" s="680" t="s">
        <v>2581</v>
      </c>
      <c r="G178" s="676" t="str">
        <f>+VLOOKUP(F178,AlterationTestLU[#All],2,FALSE)</f>
        <v>Suspension Rope (Item 3.23). Verify number, diameter, and data tag (2.20.2 and 2.20.4)</v>
      </c>
    </row>
    <row r="179" spans="1:7" ht="12.75" hidden="1">
      <c r="A179" s="689" t="s">
        <v>2409</v>
      </c>
      <c r="B179" s="667" t="s">
        <v>2309</v>
      </c>
      <c r="C179" s="668"/>
      <c r="D179" s="673" t="str">
        <f t="shared" si="10"/>
        <v>8.10.2.3.2(j)</v>
      </c>
      <c r="E179" s="674">
        <f t="shared" si="11"/>
        <v>26</v>
      </c>
      <c r="F179" s="680" t="s">
        <v>2620</v>
      </c>
      <c r="G179" s="676" t="str">
        <f>+VLOOKUP(F179,AlterationTestLU[#All],2,FALSE)</f>
        <v>(e) Access to Hoistway (Item 4.5)
(e)(1) access for maintenance (2.12.6 and 2.12.7)
(e)(2) access for emergency (2.12.6)</v>
      </c>
    </row>
    <row r="180" spans="1:7" ht="12.75" hidden="1">
      <c r="A180" s="689" t="s">
        <v>2473</v>
      </c>
      <c r="B180" s="667" t="s">
        <v>2761</v>
      </c>
      <c r="C180" s="668"/>
      <c r="D180" s="673" t="str">
        <f t="shared" si="10"/>
        <v>8.10.2.3.2(j)</v>
      </c>
      <c r="E180" s="674">
        <f t="shared" si="11"/>
        <v>27</v>
      </c>
      <c r="F180" s="680" t="s">
        <v>2691</v>
      </c>
      <c r="G180" s="676" t="str">
        <f>+VLOOKUP(F180,AlterationTestLU[#All],2,FALSE)</f>
        <v>(b) Bottom Clearance and Runby (Item 5.2)
(b)(1) car bottom clearances (2.4.1)
(b)(2) refuge space and marking (2.4.1.3, 2.4.1.4, and 2.4.1.6)
(b)(3) car and counterweight runbys (2.4.2 and 2.4.4)
(b)(4) warning signs [2.4.4(b)]
(b)(5) horizontal pit clearances (2.5.1.2 and 2.5.1.6)</v>
      </c>
    </row>
    <row r="181" spans="1:7" ht="12.75" hidden="1">
      <c r="A181" s="689" t="s">
        <v>2530</v>
      </c>
      <c r="B181" s="667" t="s">
        <v>2474</v>
      </c>
      <c r="C181" s="668"/>
      <c r="D181" s="673" t="str">
        <f t="shared" si="10"/>
        <v>8.10.2.3.2(j)</v>
      </c>
      <c r="E181" s="674">
        <f t="shared" si="11"/>
        <v>28</v>
      </c>
      <c r="F181" s="680" t="s">
        <v>2697</v>
      </c>
      <c r="G181" s="676" t="str">
        <f>+VLOOKUP(F181,AlterationTestLU[#All],2,FALSE)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row>
    <row r="182" spans="1:7" ht="12.75" hidden="1">
      <c r="A182" s="689" t="s">
        <v>2575</v>
      </c>
      <c r="B182" s="667" t="s">
        <v>2513</v>
      </c>
      <c r="C182" s="668"/>
      <c r="D182" s="673" t="str">
        <f t="shared" si="10"/>
        <v>8.10.2.3.2(j)</v>
      </c>
      <c r="E182" s="674">
        <f t="shared" si="11"/>
        <v>29</v>
      </c>
      <c r="F182" s="680" t="s">
        <v>2704</v>
      </c>
      <c r="G182" s="676" t="str">
        <f>+VLOOKUP(F182,AlterationTestLU[#All],2,FALSE)</f>
        <v>FTSD (Item 5.3). Verify location, operation, and type of switches for conformance with 2.25.3 and 2.26.4.3.</v>
      </c>
    </row>
    <row r="183" spans="1:7" ht="12.75" hidden="1">
      <c r="A183" s="689" t="s">
        <v>2531</v>
      </c>
      <c r="B183" s="667" t="s">
        <v>2475</v>
      </c>
      <c r="C183" s="668"/>
      <c r="D183" s="673" t="str">
        <f t="shared" si="10"/>
        <v>8.10.2.3.2(j)</v>
      </c>
      <c r="E183" s="674">
        <f t="shared" si="11"/>
        <v>30</v>
      </c>
      <c r="F183" s="680" t="s">
        <v>2705</v>
      </c>
      <c r="G183" s="676" t="str">
        <f>+VLOOKUP(F183,AlterationTestLU[#All],2,FALSE)</f>
        <v>NTSD (Item 5.4). Verify location, operation, and type of switches for conformance with 2.25.2 [see 8.10.2.2.2(ff)].</v>
      </c>
    </row>
    <row r="184" spans="1:7" ht="60" hidden="1">
      <c r="A184" s="689" t="s">
        <v>2576</v>
      </c>
      <c r="B184" s="677" t="s">
        <v>3643</v>
      </c>
      <c r="C184" s="668"/>
      <c r="D184" s="673" t="str">
        <f t="shared" si="10"/>
        <v>8.10.2.3.2(j)</v>
      </c>
      <c r="E184" s="674">
        <f t="shared" si="11"/>
        <v>31</v>
      </c>
      <c r="F184" s="680" t="s">
        <v>2715</v>
      </c>
      <c r="G184" s="676" t="str">
        <f>+VLOOKUP(F184,AlterationTestLU[#All],2,FALSE)</f>
        <v>(j) Car Safeties and Guiding Members (Item 5.8)
(j)(1) rope movement (2.17.11)
(j)(2) marking plate (2.17.14)
(j)(3) car guiding members (2.15.2)
(j)(4) running clearances (2.17.10)</v>
      </c>
    </row>
    <row r="185" spans="1:7" ht="12.75" hidden="1">
      <c r="A185" s="689" t="s">
        <v>2577</v>
      </c>
      <c r="B185" s="667" t="s">
        <v>2514</v>
      </c>
      <c r="C185" s="668"/>
      <c r="D185" s="669" t="str">
        <f>+F185</f>
        <v>8.10.2.3.2(jj)</v>
      </c>
      <c r="E185" s="670">
        <v>1</v>
      </c>
      <c r="F185" s="681" t="s">
        <v>2842</v>
      </c>
    </row>
    <row r="186" spans="1:7" ht="12.75" hidden="1">
      <c r="A186" s="689" t="s">
        <v>2578</v>
      </c>
      <c r="B186" s="667" t="s">
        <v>2515</v>
      </c>
      <c r="C186" s="668"/>
      <c r="D186" s="673" t="str">
        <f>+D185</f>
        <v>8.10.2.3.2(jj)</v>
      </c>
      <c r="E186" s="674">
        <v>1</v>
      </c>
      <c r="F186" s="680" t="s">
        <v>2532</v>
      </c>
      <c r="G186" s="676" t="str">
        <f>+VLOOKUP(F186,AlterationTestLU[#All],2,FALSE)</f>
        <v>(c) Top-of-Car Operating Device and Equipment (Item 3.3)
(c)(1) top-of-car inspection operation (2.26.1.4.2)
(c)(2) equipment on car top (2.14.1.7)
(c)(3) inspection operation with open door circuits (2.26.1.5)</v>
      </c>
    </row>
    <row r="187" spans="1:7" ht="12.75" hidden="1">
      <c r="A187" s="689" t="s">
        <v>2579</v>
      </c>
      <c r="B187" s="667" t="s">
        <v>2516</v>
      </c>
      <c r="C187" s="668"/>
      <c r="D187" s="669" t="str">
        <f>+F187</f>
        <v>8.10.2.3.2(k)</v>
      </c>
      <c r="E187" s="670">
        <v>6</v>
      </c>
      <c r="F187" s="681" t="s">
        <v>2819</v>
      </c>
    </row>
    <row r="188" spans="1:7" ht="12.75" hidden="1">
      <c r="A188" s="689" t="s">
        <v>2580</v>
      </c>
      <c r="B188" s="667" t="s">
        <v>2517</v>
      </c>
      <c r="C188" s="668"/>
      <c r="D188" s="673" t="str">
        <f t="shared" ref="D188:D193" si="12">+D187</f>
        <v>8.10.2.3.2(k)</v>
      </c>
      <c r="E188" s="674">
        <v>1</v>
      </c>
      <c r="F188" s="680" t="s">
        <v>2423</v>
      </c>
      <c r="G188" s="676" t="str">
        <f>+VLOOKUP(F188,AlterationTestLU[#All],2,FALSE)</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row>
    <row r="189" spans="1:7" ht="48" hidden="1">
      <c r="A189" s="689" t="s">
        <v>2532</v>
      </c>
      <c r="B189" s="677" t="s">
        <v>3640</v>
      </c>
      <c r="C189" s="668"/>
      <c r="D189" s="673" t="str">
        <f t="shared" si="12"/>
        <v>8.10.2.3.2(k)</v>
      </c>
      <c r="E189" s="674">
        <f>+E188+1</f>
        <v>2</v>
      </c>
      <c r="F189" s="680" t="s">
        <v>2542</v>
      </c>
      <c r="G189" s="676" t="str">
        <f>+VLOOKUP(F189,AlterationTestLU[#All],2,FALSE)</f>
        <v>Normal Terminal Stopping Devices (Item 3.5). Verify location and type of switches (2.25.2). [See also 8.10.2.2.2(ff).]</v>
      </c>
    </row>
    <row r="190" spans="1:7" ht="12.75" hidden="1">
      <c r="A190" s="689" t="s">
        <v>2533</v>
      </c>
      <c r="B190" s="667" t="s">
        <v>2476</v>
      </c>
      <c r="C190" s="668"/>
      <c r="D190" s="673" t="str">
        <f t="shared" si="12"/>
        <v>8.10.2.3.2(k)</v>
      </c>
      <c r="E190" s="674">
        <f>+E189+1</f>
        <v>3</v>
      </c>
      <c r="F190" s="680" t="s">
        <v>2543</v>
      </c>
      <c r="G190" s="676" t="str">
        <f>+VLOOKUP(F190,AlterationTestLU[#All],2,FALSE)</f>
        <v>Final Terminal Stopping Devices (Item 3.6). Verify location and type of switches for conformance with 2.25.3 and 2.26.4.3.</v>
      </c>
    </row>
    <row r="191" spans="1:7" ht="12.75" hidden="1">
      <c r="A191" s="689" t="s">
        <v>2534</v>
      </c>
      <c r="B191" s="667" t="s">
        <v>2477</v>
      </c>
      <c r="C191" s="668"/>
      <c r="D191" s="673" t="str">
        <f t="shared" si="12"/>
        <v>8.10.2.3.2(k)</v>
      </c>
      <c r="E191" s="674">
        <f>+E190+1</f>
        <v>4</v>
      </c>
      <c r="F191" s="680" t="s">
        <v>2701</v>
      </c>
      <c r="G191" s="676" t="str">
        <f>+VLOOKUP(F191,AlterationTestLU[#All],2,FALSE)</f>
        <v>For reduced-stroke buffers conforming to 2.22.4.1.2, these tests shall be made at the reduced striking speed.</v>
      </c>
    </row>
    <row r="192" spans="1:7" ht="12.75" hidden="1">
      <c r="A192" s="689" t="s">
        <v>2535</v>
      </c>
      <c r="B192" s="667" t="s">
        <v>2217</v>
      </c>
      <c r="C192" s="668"/>
      <c r="D192" s="673" t="str">
        <f t="shared" si="12"/>
        <v>8.10.2.3.2(k)</v>
      </c>
      <c r="E192" s="674">
        <f>+E191+1</f>
        <v>5</v>
      </c>
      <c r="F192" s="680" t="s">
        <v>2704</v>
      </c>
      <c r="G192" s="676" t="str">
        <f>+VLOOKUP(F192,AlterationTestLU[#All],2,FALSE)</f>
        <v>FTSD (Item 5.3). Verify location, operation, and type of switches for conformance with 2.25.3 and 2.26.4.3.</v>
      </c>
    </row>
    <row r="193" spans="1:7" ht="12.75" hidden="1">
      <c r="A193" s="689" t="s">
        <v>2581</v>
      </c>
      <c r="B193" s="667" t="s">
        <v>2518</v>
      </c>
      <c r="C193" s="668"/>
      <c r="D193" s="673" t="str">
        <f t="shared" si="12"/>
        <v>8.10.2.3.2(k)</v>
      </c>
      <c r="E193" s="674">
        <f>+E192+1</f>
        <v>6</v>
      </c>
      <c r="F193" s="680" t="s">
        <v>2705</v>
      </c>
      <c r="G193" s="676" t="str">
        <f>+VLOOKUP(F193,AlterationTestLU[#All],2,FALSE)</f>
        <v>NTSD (Item 5.4). Verify location, operation, and type of switches for conformance with 2.25.2 [see 8.10.2.2.2(ff)].</v>
      </c>
    </row>
    <row r="194" spans="1:7" ht="48" hidden="1">
      <c r="A194" s="689" t="s">
        <v>2536</v>
      </c>
      <c r="B194" s="677" t="s">
        <v>3641</v>
      </c>
      <c r="C194" s="668"/>
      <c r="D194" s="669" t="str">
        <f>+F194</f>
        <v>8.10.2.3.2(kk)</v>
      </c>
      <c r="E194" s="670">
        <v>1</v>
      </c>
      <c r="F194" s="681" t="s">
        <v>2843</v>
      </c>
    </row>
    <row r="195" spans="1:7" ht="12.75" hidden="1">
      <c r="A195" s="689" t="s">
        <v>2537</v>
      </c>
      <c r="B195" s="667" t="s">
        <v>2478</v>
      </c>
      <c r="C195" s="668"/>
      <c r="D195" s="673" t="str">
        <f>+D194</f>
        <v>8.10.2.3.2(kk)</v>
      </c>
      <c r="E195" s="674">
        <v>1</v>
      </c>
      <c r="F195" s="680" t="s">
        <v>2545</v>
      </c>
      <c r="G195" s="676" t="str">
        <f>+VLOOKUP(F195,AlterationTestLU[#All],2,FALSE)</f>
        <v>Car-Leveling Devices (2.26.1.6) (Item 3.7)</v>
      </c>
    </row>
    <row r="196" spans="1:7" ht="12.75" hidden="1">
      <c r="A196" s="689" t="s">
        <v>2538</v>
      </c>
      <c r="B196" s="667" t="s">
        <v>2479</v>
      </c>
      <c r="C196" s="668"/>
      <c r="D196" s="669" t="str">
        <f>+F196</f>
        <v>8.10.2.3.2(l)</v>
      </c>
      <c r="E196" s="670">
        <v>2</v>
      </c>
      <c r="F196" s="681" t="s">
        <v>2820</v>
      </c>
    </row>
    <row r="197" spans="1:7" ht="12.75" hidden="1">
      <c r="A197" s="689" t="s">
        <v>2539</v>
      </c>
      <c r="B197" s="667" t="s">
        <v>2480</v>
      </c>
      <c r="C197" s="668"/>
      <c r="D197" s="673" t="str">
        <f>+D196</f>
        <v>8.10.2.3.2(l)</v>
      </c>
      <c r="E197" s="674">
        <v>1</v>
      </c>
      <c r="F197" s="680" t="s">
        <v>2777</v>
      </c>
      <c r="G197" s="676" t="str">
        <f>+VLOOKUP(F197,AlterationTestLU[#All],2,FALSE)</f>
        <v>Emergency or Standby Power Operation (Item 1.17).</v>
      </c>
    </row>
    <row r="198" spans="1:7" ht="12.75" hidden="1">
      <c r="A198" s="689" t="s">
        <v>2582</v>
      </c>
      <c r="B198" s="667" t="s">
        <v>2519</v>
      </c>
      <c r="C198" s="668"/>
      <c r="D198" s="673" t="str">
        <f>+D197</f>
        <v>8.10.2.3.2(l)</v>
      </c>
      <c r="E198" s="674">
        <f>+E197+1</f>
        <v>2</v>
      </c>
      <c r="F198" s="680" t="s">
        <v>2630</v>
      </c>
      <c r="G198" s="676" t="str">
        <f>+VLOOKUP(F198,AlterationTestLU[#All],2,FALSE)</f>
        <v>Standby or Emergency Power Selection Switch (Item 4.12) (2.27.2 and Section 8.1). [See also 8.10.2.2.1(q)]</v>
      </c>
    </row>
    <row r="199" spans="1:7" ht="12.75" hidden="1">
      <c r="A199" s="689" t="s">
        <v>2540</v>
      </c>
      <c r="B199" s="667" t="s">
        <v>2481</v>
      </c>
      <c r="C199" s="668"/>
      <c r="D199" s="669" t="str">
        <f>+F199</f>
        <v>8.10.2.3.2(ll)</v>
      </c>
      <c r="E199" s="670">
        <v>3</v>
      </c>
      <c r="F199" s="681" t="s">
        <v>2844</v>
      </c>
    </row>
    <row r="200" spans="1:7" ht="12.75" hidden="1">
      <c r="A200" s="689" t="s">
        <v>2583</v>
      </c>
      <c r="B200" s="667" t="s">
        <v>2520</v>
      </c>
      <c r="C200" s="668"/>
      <c r="D200" s="673" t="str">
        <f>+D199</f>
        <v>8.10.2.3.2(ll)</v>
      </c>
      <c r="E200" s="674">
        <v>1</v>
      </c>
      <c r="F200" s="680" t="s">
        <v>2381</v>
      </c>
      <c r="G200" s="676" t="str">
        <f>+VLOOKUP(F200,AlterationTestLU[#All],2,FALSE)</f>
        <v>Disconnecting Means and Control (2.26.4.1 and NFPA 70 or CSA C22.1, as applicable) (Item 2.11)</v>
      </c>
    </row>
    <row r="201" spans="1:7" ht="12.75" hidden="1">
      <c r="A201" s="689" t="s">
        <v>2541</v>
      </c>
      <c r="B201" s="667" t="s">
        <v>2482</v>
      </c>
      <c r="C201" s="668"/>
      <c r="D201" s="673" t="str">
        <f>+D200</f>
        <v>8.10.2.3.2(ll)</v>
      </c>
      <c r="E201" s="674">
        <f>+E200+1</f>
        <v>2</v>
      </c>
      <c r="F201" s="680" t="s">
        <v>2382</v>
      </c>
      <c r="G201" s="676" t="str">
        <f>+VLOOKUP(F201,AlterationTestLU[#All],2,FALSE)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row>
    <row r="202" spans="1:7" ht="60" hidden="1">
      <c r="A202" s="689" t="s">
        <v>2584</v>
      </c>
      <c r="B202" s="677" t="s">
        <v>3644</v>
      </c>
      <c r="C202" s="668"/>
      <c r="D202" s="673" t="str">
        <f>+D201</f>
        <v>8.10.2.3.2(ll)</v>
      </c>
      <c r="E202" s="674">
        <f>+E201+1</f>
        <v>3</v>
      </c>
      <c r="F202" s="680" t="s">
        <v>2390</v>
      </c>
      <c r="G202" s="676" t="str">
        <f>+VLOOKUP(F202,AlterationTestLU[#All],2,FALSE)</f>
        <v>(t)(1) general (2.26.9.1, 2.26.9.2, and 2.26.9.8)
(t)(2) redundancy and its checking (2.26.9.3 and 2.26.9.4)
(t)(3) static control without motor generator sets (2.26.9.5 and 2.26.9.6)
(t)(4) installation of capacitors or other devices to make electrical protective devices ineffective (2.26.6)</v>
      </c>
    </row>
    <row r="203" spans="1:7" ht="12.75" hidden="1">
      <c r="A203" s="689" t="s">
        <v>2585</v>
      </c>
      <c r="B203" s="667" t="s">
        <v>2521</v>
      </c>
      <c r="C203" s="668"/>
      <c r="D203" s="669" t="str">
        <f>+F203</f>
        <v>8.10.2.3.2(m)</v>
      </c>
      <c r="E203" s="670">
        <v>1</v>
      </c>
      <c r="F203" s="681" t="s">
        <v>2821</v>
      </c>
    </row>
    <row r="204" spans="1:7" ht="12.75" hidden="1">
      <c r="A204" s="689" t="s">
        <v>2586</v>
      </c>
      <c r="B204" s="667" t="s">
        <v>2522</v>
      </c>
      <c r="C204" s="668"/>
      <c r="D204" s="673" t="str">
        <f>+D203</f>
        <v>8.10.2.3.2(m)</v>
      </c>
      <c r="E204" s="674">
        <v>1</v>
      </c>
      <c r="F204" s="680" t="s">
        <v>2636</v>
      </c>
      <c r="G204" s="676" t="str">
        <f>+VLOOKUP(F204,AlterationTestLU[#All],2,FALSE)</f>
        <v>Firefighters’ Emergency Operation.</v>
      </c>
    </row>
    <row r="205" spans="1:7" ht="12.75" hidden="1">
      <c r="A205" s="689" t="s">
        <v>2587</v>
      </c>
      <c r="B205" s="667" t="s">
        <v>2523</v>
      </c>
      <c r="C205" s="668"/>
      <c r="D205" s="669" t="str">
        <f>+F205</f>
        <v>8.10.2.3.2(mm)</v>
      </c>
      <c r="E205" s="670">
        <v>1</v>
      </c>
      <c r="F205" s="681" t="s">
        <v>2845</v>
      </c>
    </row>
    <row r="206" spans="1:7" ht="12.75" hidden="1">
      <c r="A206" s="689" t="s">
        <v>2588</v>
      </c>
      <c r="B206" s="667" t="s">
        <v>2524</v>
      </c>
      <c r="C206" s="668"/>
      <c r="D206" s="673" t="str">
        <f>+D205</f>
        <v>8.10.2.3.2(mm)</v>
      </c>
      <c r="E206" s="674">
        <v>1</v>
      </c>
      <c r="F206" s="680" t="s">
        <v>2236</v>
      </c>
      <c r="G206" s="676" t="str">
        <f>+VLOOKUP(F206,AlterationTestLU[#All],2,FALSE)</f>
        <v>in-car stop switch (2.26.2.21)</v>
      </c>
    </row>
    <row r="207" spans="1:7" ht="12.75" hidden="1">
      <c r="A207" s="689" t="s">
        <v>2542</v>
      </c>
      <c r="B207" s="667" t="s">
        <v>2483</v>
      </c>
      <c r="C207" s="668"/>
      <c r="D207" s="669" t="str">
        <f>+F207</f>
        <v>8.10.2.3.2(n)</v>
      </c>
      <c r="E207" s="670">
        <v>46</v>
      </c>
      <c r="F207" s="681" t="s">
        <v>2813</v>
      </c>
    </row>
    <row r="208" spans="1:7" ht="12.75" hidden="1">
      <c r="A208" s="689" t="s">
        <v>2589</v>
      </c>
      <c r="B208" s="667" t="s">
        <v>2267</v>
      </c>
      <c r="C208" s="668"/>
      <c r="D208" s="673" t="str">
        <f t="shared" ref="D208:D253" si="13">+D207</f>
        <v>8.10.2.3.2(n)</v>
      </c>
      <c r="E208" s="674">
        <v>1</v>
      </c>
      <c r="F208" s="680" t="s">
        <v>2237</v>
      </c>
      <c r="G208" s="676" t="str">
        <f>+VLOOKUP(F208,AlterationTestLU[#All],2,FALSE)</f>
        <v>(c) Operating Control Devices (Item 1.3)
(c)(1) operating devices (2.26.1.1, 2.26.1.2, and 2.26.1.6)
(c)(2) in-car inspection (2.26.1.4.3)
(c)(3) inspection operation with open door circuits (2.26.1.5)</v>
      </c>
    </row>
    <row r="209" spans="1:7" ht="12.75" hidden="1">
      <c r="A209" s="689" t="s">
        <v>2543</v>
      </c>
      <c r="B209" s="667" t="s">
        <v>2484</v>
      </c>
      <c r="C209" s="668"/>
      <c r="D209" s="673" t="str">
        <f t="shared" si="13"/>
        <v>8.10.2.3.2(n)</v>
      </c>
      <c r="E209" s="674">
        <f t="shared" ref="E209:E253" si="14">+E208+1</f>
        <v>2</v>
      </c>
      <c r="F209" s="680" t="s">
        <v>2776</v>
      </c>
      <c r="G209" s="676" t="str">
        <f>+VLOOKUP(F209,AlterationTestLU[#All],2,FALSE)</f>
        <v>(p) 	Rated Load, Platform Area, and Data Plate (Item 1.16)
(p)(1) 	rated load and platform area (2.16.1 and 2.16.2)
(p)(2) 	capacity and data plates (2.16.3)
(p)(3) 	signs in freight elevators (2.16.5 and 2.16.7)</v>
      </c>
    </row>
    <row r="210" spans="1:7" ht="12.75" hidden="1">
      <c r="A210" s="689" t="s">
        <v>2590</v>
      </c>
      <c r="B210" s="667" t="s">
        <v>2525</v>
      </c>
      <c r="C210" s="668"/>
      <c r="D210" s="673" t="str">
        <f t="shared" si="13"/>
        <v>8.10.2.3.2(n)</v>
      </c>
      <c r="E210" s="674">
        <f t="shared" si="14"/>
        <v>3</v>
      </c>
      <c r="F210" s="680" t="s">
        <v>2777</v>
      </c>
      <c r="G210" s="676" t="str">
        <f>+VLOOKUP(F210,AlterationTestLU[#All],2,FALSE)</f>
        <v>Emergency or Standby Power Operation (Item 1.17).</v>
      </c>
    </row>
    <row r="211" spans="1:7" ht="12.75" hidden="1">
      <c r="A211" s="689" t="s">
        <v>2544</v>
      </c>
      <c r="B211" s="667" t="s">
        <v>2485</v>
      </c>
      <c r="C211" s="668"/>
      <c r="D211" s="673" t="str">
        <f t="shared" si="13"/>
        <v>8.10.2.3.2(n)</v>
      </c>
      <c r="E211" s="674">
        <f t="shared" si="14"/>
        <v>4</v>
      </c>
      <c r="F211" s="680" t="s">
        <v>2775</v>
      </c>
      <c r="G211" s="676" t="str">
        <f>+VLOOKUP(F211,AlterationTestLU[#All],2,FALSE)</f>
        <v>Car Ride (Section 2.23, 2.23.6, and 2.15.2) (Item 1.19)</v>
      </c>
    </row>
    <row r="212" spans="1:7" ht="12.75" hidden="1">
      <c r="A212" s="689" t="s">
        <v>2591</v>
      </c>
      <c r="B212" s="667" t="s">
        <v>2526</v>
      </c>
      <c r="C212" s="668"/>
      <c r="D212" s="673" t="str">
        <f t="shared" si="13"/>
        <v>8.10.2.3.2(n)</v>
      </c>
      <c r="E212" s="674">
        <f t="shared" si="14"/>
        <v>5</v>
      </c>
      <c r="F212" s="680" t="s">
        <v>2382</v>
      </c>
      <c r="G212" s="676" t="str">
        <f>+VLOOKUP(F212,AlterationTestLU[#All],2,FALSE)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row>
    <row r="213" spans="1:7" ht="12.75" hidden="1">
      <c r="A213" s="689" t="s">
        <v>2545</v>
      </c>
      <c r="B213" s="667" t="s">
        <v>2486</v>
      </c>
      <c r="C213" s="668"/>
      <c r="D213" s="673" t="str">
        <f t="shared" si="13"/>
        <v>8.10.2.3.2(n)</v>
      </c>
      <c r="E213" s="674">
        <f t="shared" si="14"/>
        <v>6</v>
      </c>
      <c r="F213" s="680" t="s">
        <v>2390</v>
      </c>
      <c r="G213" s="676" t="str">
        <f>+VLOOKUP(F213,AlterationTestLU[#All],2,FALSE)</f>
        <v>(t)(1) general (2.26.9.1, 2.26.9.2, and 2.26.9.8)
(t)(2) redundancy and its checking (2.26.9.3 and 2.26.9.4)
(t)(3) static control without motor generator sets (2.26.9.5 and 2.26.9.6)
(t)(4) installation of capacitors or other devices to make electrical protective devices ineffective (2.26.6)</v>
      </c>
    </row>
    <row r="214" spans="1:7" ht="12.75" hidden="1">
      <c r="A214" s="689" t="s">
        <v>2592</v>
      </c>
      <c r="B214" s="667" t="s">
        <v>2527</v>
      </c>
      <c r="C214" s="668"/>
      <c r="D214" s="673" t="str">
        <f t="shared" si="13"/>
        <v>8.10.2.3.2(n)</v>
      </c>
      <c r="E214" s="674">
        <f t="shared" si="14"/>
        <v>7</v>
      </c>
      <c r="F214" s="680" t="s">
        <v>2396</v>
      </c>
      <c r="G214" s="676" t="str">
        <f>+VLOOKUP(F214,AlterationTestLU[#All],2,FALSE)</f>
        <v>(v) Braking System. load as Table 8.6.4.20. safely lower, stop, and hold the car with this load.
(v)(1) braking system (2.24.8.2.2)
(v)(2) electromechanical brake (2.24.8.3)
(v)(3) marking plate (2.24.8.5)</v>
      </c>
    </row>
    <row r="215" spans="1:7" ht="12.75" hidden="1">
      <c r="A215" s="689" t="s">
        <v>2546</v>
      </c>
      <c r="B215" s="667" t="s">
        <v>2487</v>
      </c>
      <c r="C215" s="668"/>
      <c r="D215" s="673" t="str">
        <f t="shared" si="13"/>
        <v>8.10.2.3.2(n)</v>
      </c>
      <c r="E215" s="674">
        <f t="shared" si="14"/>
        <v>8</v>
      </c>
      <c r="F215" s="680" t="s">
        <v>2410</v>
      </c>
      <c r="G215" s="676" t="str">
        <f>+VLOOKUP(F215,AlterationTestLU[#All],2,FALSE)</f>
        <v>Motor Generator (2.26.9.7) (Item 2.22)</v>
      </c>
    </row>
    <row r="216" spans="1:7" ht="12.75" hidden="1">
      <c r="A216" s="689" t="s">
        <v>2593</v>
      </c>
      <c r="B216" s="667" t="s">
        <v>2528</v>
      </c>
      <c r="C216" s="668"/>
      <c r="D216" s="673" t="str">
        <f t="shared" si="13"/>
        <v>8.10.2.3.2(n)</v>
      </c>
      <c r="E216" s="674">
        <f t="shared" si="14"/>
        <v>9</v>
      </c>
      <c r="F216" s="680" t="s">
        <v>2411</v>
      </c>
      <c r="G216" s="676" t="str">
        <f>+VLOOKUP(F216,AlterationTestLU[#All],2,FALSE)</f>
        <v>Absorption of Regenerated Power (2.26.10) (Item 2.23)</v>
      </c>
    </row>
    <row r="217" spans="1:7" ht="12.75" hidden="1">
      <c r="A217" s="689" t="s">
        <v>2547</v>
      </c>
      <c r="B217" s="667" t="s">
        <v>2488</v>
      </c>
      <c r="C217" s="668"/>
      <c r="D217" s="673" t="str">
        <f t="shared" si="13"/>
        <v>8.10.2.3.2(n)</v>
      </c>
      <c r="E217" s="674">
        <f t="shared" si="14"/>
        <v>10</v>
      </c>
      <c r="F217" s="680" t="s">
        <v>2412</v>
      </c>
      <c r="G217" s="676" t="str">
        <f>+VLOOKUP(F217,AlterationTestLU[#All],2,FALSE)</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218" spans="1:7" ht="12.75" hidden="1">
      <c r="A218" s="689" t="s">
        <v>2594</v>
      </c>
      <c r="B218" s="667" t="s">
        <v>2529</v>
      </c>
      <c r="C218" s="668"/>
      <c r="D218" s="673" t="str">
        <f t="shared" si="13"/>
        <v>8.10.2.3.2(n)</v>
      </c>
      <c r="E218" s="674">
        <f t="shared" si="14"/>
        <v>11</v>
      </c>
      <c r="F218" s="680" t="s">
        <v>2421</v>
      </c>
      <c r="G218" s="676" t="str">
        <f>+VLOOKUP(F218,AlterationTestLU[#All],2,FALSE)</f>
        <v>Secondary and Deflector Sheaves (2.24.2) (Item 2.26)</v>
      </c>
    </row>
    <row r="219" spans="1:7" ht="12.75" hidden="1">
      <c r="A219" s="689" t="s">
        <v>2548</v>
      </c>
      <c r="B219" s="667" t="s">
        <v>2489</v>
      </c>
      <c r="C219" s="668"/>
      <c r="D219" s="673" t="str">
        <f t="shared" si="13"/>
        <v>8.10.2.3.2(n)</v>
      </c>
      <c r="E219" s="674">
        <f t="shared" si="14"/>
        <v>12</v>
      </c>
      <c r="F219" s="680" t="s">
        <v>2422</v>
      </c>
      <c r="G219" s="676" t="str">
        <f>+VLOOKUP(F219,AlterationTestLU[#All],2,FALSE)</f>
        <v>Rope Fastenings (2.9.3.3, 2.20.5, and 2.20.9) (Item 2.27)</v>
      </c>
    </row>
    <row r="220" spans="1:7" ht="12.75" hidden="1">
      <c r="A220" s="689" t="s">
        <v>2549</v>
      </c>
      <c r="B220" s="667" t="s">
        <v>2490</v>
      </c>
      <c r="C220" s="668"/>
      <c r="D220" s="673" t="str">
        <f t="shared" si="13"/>
        <v>8.10.2.3.2(n)</v>
      </c>
      <c r="E220" s="674">
        <f t="shared" si="14"/>
        <v>13</v>
      </c>
      <c r="F220" s="680" t="s">
        <v>2423</v>
      </c>
      <c r="G220" s="676" t="str">
        <f>+VLOOKUP(F220,AlterationTestLU[#All],2,FALSE)</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row>
    <row r="221" spans="1:7" ht="12.75" hidden="1">
      <c r="A221" s="689" t="s">
        <v>2550</v>
      </c>
      <c r="B221" s="667" t="s">
        <v>2491</v>
      </c>
      <c r="C221" s="668"/>
      <c r="D221" s="673" t="str">
        <f t="shared" si="13"/>
        <v>8.10.2.3.2(n)</v>
      </c>
      <c r="E221" s="674">
        <f t="shared" si="14"/>
        <v>14</v>
      </c>
      <c r="F221" s="680" t="s">
        <v>2432</v>
      </c>
      <c r="G221" s="676" t="str">
        <f>+VLOOKUP(F221,AlterationTestLU[#All],2,FALSE)</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row>
    <row r="222" spans="1:7" ht="12.75" hidden="1">
      <c r="A222" s="689" t="s">
        <v>2551</v>
      </c>
      <c r="B222" s="667" t="s">
        <v>2492</v>
      </c>
      <c r="C222" s="668"/>
      <c r="D222" s="673" t="str">
        <f t="shared" si="13"/>
        <v>8.10.2.3.2(n)</v>
      </c>
      <c r="E222" s="674">
        <f t="shared" si="14"/>
        <v>15</v>
      </c>
      <c r="F222" s="680" t="s">
        <v>2438</v>
      </c>
      <c r="G222" s="676" t="str">
        <f>+VLOOKUP(F222,AlterationTestLU[#All],2,FALSE)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row>
    <row r="223" spans="1:7" ht="12.75" hidden="1">
      <c r="A223" s="689" t="s">
        <v>2552</v>
      </c>
      <c r="B223" s="667" t="s">
        <v>2493</v>
      </c>
      <c r="C223" s="668"/>
      <c r="D223" s="673" t="str">
        <f t="shared" si="13"/>
        <v>8.10.2.3.2(n)</v>
      </c>
      <c r="E223" s="674">
        <f t="shared" si="14"/>
        <v>16</v>
      </c>
      <c r="F223" s="680" t="s">
        <v>2457</v>
      </c>
      <c r="G223" s="676" t="str">
        <f>+VLOOKUP(F223,AlterationTestLU[#All],2,FALSE)</f>
        <v>(jj) Ascending Car Overspeed, and Unintended Car Motion Protection
(jj)(1) Ascending Car Overspeed Protection. Means inspected/tested,  no load conformance with 2.19.1.2.
(jj)(2) Unintended Car Motion. means inspected / tested to verify conformance with 2.19.2.2.</v>
      </c>
    </row>
    <row r="224" spans="1:7" ht="12.75" hidden="1">
      <c r="A224" s="689" t="s">
        <v>2553</v>
      </c>
      <c r="B224" s="667" t="s">
        <v>2494</v>
      </c>
      <c r="C224" s="668"/>
      <c r="D224" s="673" t="str">
        <f t="shared" si="13"/>
        <v>8.10.2.3.2(n)</v>
      </c>
      <c r="E224" s="674">
        <f t="shared" si="14"/>
        <v>17</v>
      </c>
      <c r="F224" s="680" t="s">
        <v>2460</v>
      </c>
      <c r="G224" s="676" t="str">
        <f>+VLOOKUP(F224,AlterationTestLU[#All],2,FALSE)</f>
        <v>Speed. The speed of the car shall be verified with and without rated load, in both directions (2.16.3.2).</v>
      </c>
    </row>
    <row r="225" spans="1:7" ht="12.75" hidden="1">
      <c r="A225" s="689" t="s">
        <v>2554</v>
      </c>
      <c r="B225" s="667" t="s">
        <v>2495</v>
      </c>
      <c r="C225" s="668"/>
      <c r="D225" s="673" t="str">
        <f t="shared" si="13"/>
        <v>8.10.2.3.2(n)</v>
      </c>
      <c r="E225" s="674">
        <f t="shared" si="14"/>
        <v>18</v>
      </c>
      <c r="F225" s="680" t="s">
        <v>2536</v>
      </c>
      <c r="G225" s="676" t="str">
        <f>+VLOOKUP(F225,AlterationTestLU[#All],2,FALSE)</f>
        <v>(d) Top-of-Car Clearance (Item 3.4)
(d)(1) top-of-car clearance (2.4.6 through 2.4.8)
(d)(2) low-clearance signage and marking of car top equipment (2.4.7.2)
(d)(3) guardrails (2.14.1.7.1)</v>
      </c>
    </row>
    <row r="226" spans="1:7" ht="12.75" hidden="1">
      <c r="A226" s="689" t="s">
        <v>2555</v>
      </c>
      <c r="B226" s="667" t="s">
        <v>2496</v>
      </c>
      <c r="C226" s="668"/>
      <c r="D226" s="673" t="str">
        <f t="shared" si="13"/>
        <v>8.10.2.3.2(n)</v>
      </c>
      <c r="E226" s="674">
        <f t="shared" si="14"/>
        <v>19</v>
      </c>
      <c r="F226" s="680" t="s">
        <v>2540</v>
      </c>
      <c r="G226" s="676" t="str">
        <f>+VLOOKUP(F226,AlterationTestLU[#All],2,FALSE)</f>
        <v>Top Counterweight Clearance (2.4.9) (Item 3.24)</v>
      </c>
    </row>
    <row r="227" spans="1:7" ht="12.75" hidden="1">
      <c r="A227" s="689" t="s">
        <v>2556</v>
      </c>
      <c r="B227" s="667" t="s">
        <v>2497</v>
      </c>
      <c r="C227" s="668"/>
      <c r="D227" s="673" t="str">
        <f t="shared" si="13"/>
        <v>8.10.2.3.2(n)</v>
      </c>
      <c r="E227" s="674">
        <f t="shared" si="14"/>
        <v>20</v>
      </c>
      <c r="F227" s="680" t="s">
        <v>2541</v>
      </c>
      <c r="G227" s="676" t="str">
        <f>+VLOOKUP(F227,AlterationTestLU[#All],2,FALSE)</f>
        <v>Car, Overhead, and Deflector Sheaves (2.24.2) (Item 3.25)</v>
      </c>
    </row>
    <row r="228" spans="1:7" ht="12.75" hidden="1">
      <c r="A228" s="689" t="s">
        <v>2557</v>
      </c>
      <c r="B228" s="667" t="s">
        <v>2498</v>
      </c>
      <c r="C228" s="668"/>
      <c r="D228" s="673" t="str">
        <f t="shared" si="13"/>
        <v>8.10.2.3.2(n)</v>
      </c>
      <c r="E228" s="674">
        <f t="shared" si="14"/>
        <v>21</v>
      </c>
      <c r="F228" s="680" t="s">
        <v>2542</v>
      </c>
      <c r="G228" s="676" t="str">
        <f>+VLOOKUP(F228,AlterationTestLU[#All],2,FALSE)</f>
        <v>Normal Terminal Stopping Devices (Item 3.5). Verify location and type of switches (2.25.2). [See also 8.10.2.2.2(ff).]</v>
      </c>
    </row>
    <row r="229" spans="1:7" ht="96" hidden="1">
      <c r="A229" s="689" t="s">
        <v>2558</v>
      </c>
      <c r="B229" s="677" t="s">
        <v>3686</v>
      </c>
      <c r="C229" s="668"/>
      <c r="D229" s="673" t="str">
        <f t="shared" si="13"/>
        <v>8.10.2.3.2(n)</v>
      </c>
      <c r="E229" s="674">
        <f t="shared" si="14"/>
        <v>22</v>
      </c>
      <c r="F229" s="680" t="s">
        <v>2543</v>
      </c>
      <c r="G229" s="676" t="str">
        <f>+VLOOKUP(F229,AlterationTestLU[#All],2,FALSE)</f>
        <v>Final Terminal Stopping Devices (Item 3.6). Verify location and type of switches for conformance with 2.25.3 and 2.26.4.3.</v>
      </c>
    </row>
    <row r="230" spans="1:7" ht="12.75" hidden="1">
      <c r="A230" s="689" t="s">
        <v>2559</v>
      </c>
      <c r="B230" s="667" t="s">
        <v>2499</v>
      </c>
      <c r="C230" s="668"/>
      <c r="D230" s="673" t="str">
        <f t="shared" si="13"/>
        <v>8.10.2.3.2(n)</v>
      </c>
      <c r="E230" s="674">
        <f t="shared" si="14"/>
        <v>23</v>
      </c>
      <c r="F230" s="680" t="s">
        <v>2544</v>
      </c>
      <c r="G230" s="676" t="str">
        <f>+VLOOKUP(F230,AlterationTestLU[#All],2,FALSE)</f>
        <v>Broken Rope, Chain, or Tape Switch (Item 3.26). Verify for conformance with 2.25.2.3.2, 2.26.2.6, and 2.26.4.3.</v>
      </c>
    </row>
    <row r="231" spans="1:7" ht="12.75" hidden="1">
      <c r="A231" s="689" t="s">
        <v>2560</v>
      </c>
      <c r="B231" s="667" t="s">
        <v>2500</v>
      </c>
      <c r="C231" s="668"/>
      <c r="D231" s="673" t="str">
        <f t="shared" si="13"/>
        <v>8.10.2.3.2(n)</v>
      </c>
      <c r="E231" s="674">
        <f t="shared" si="14"/>
        <v>24</v>
      </c>
      <c r="F231" s="680" t="s">
        <v>2546</v>
      </c>
      <c r="G231" s="676" t="str">
        <f>+VLOOKUP(F231,AlterationTestLU[#All],2,FALSE)</f>
        <v>Data Plate (2.16.3.3, 2.20.2, and 2.24.2.3.5) (Item 3.27)</v>
      </c>
    </row>
    <row r="232" spans="1:7" ht="12.75" hidden="1">
      <c r="A232" s="689" t="s">
        <v>2561</v>
      </c>
      <c r="B232" s="667" t="s">
        <v>2501</v>
      </c>
      <c r="C232" s="668"/>
      <c r="D232" s="673" t="str">
        <f t="shared" si="13"/>
        <v>8.10.2.3.2(n)</v>
      </c>
      <c r="E232" s="674">
        <f t="shared" si="14"/>
        <v>25</v>
      </c>
      <c r="F232" s="680" t="s">
        <v>2548</v>
      </c>
      <c r="G232" s="676" t="str">
        <f>+VLOOKUP(F232,AlterationTestLU[#All],2,FALSE)</f>
        <v>Counterweight and Counterweight Buffer (Sections 2.21 and 2.22) (Item 3.28)</v>
      </c>
    </row>
    <row r="233" spans="1:7" ht="12.75" hidden="1">
      <c r="A233" s="689" t="s">
        <v>2562</v>
      </c>
      <c r="B233" s="667" t="s">
        <v>2502</v>
      </c>
      <c r="C233" s="668"/>
      <c r="D233" s="673" t="str">
        <f t="shared" si="13"/>
        <v>8.10.2.3.2(n)</v>
      </c>
      <c r="E233" s="674">
        <f t="shared" si="14"/>
        <v>26</v>
      </c>
      <c r="F233" s="680" t="s">
        <v>2549</v>
      </c>
      <c r="G233" s="676" t="str">
        <f>+VLOOKUP(F233,AlterationTestLU[#All],2,FALSE)</f>
        <v>Counterweight Safeties (Item 3.29). Visually inspect counterweight safeties, including marking plate  2.17.4).</v>
      </c>
    </row>
    <row r="234" spans="1:7" ht="12.75" hidden="1">
      <c r="A234" s="689" t="s">
        <v>2563</v>
      </c>
      <c r="B234" s="667" t="s">
        <v>2503</v>
      </c>
      <c r="C234" s="668"/>
      <c r="D234" s="673" t="str">
        <f t="shared" si="13"/>
        <v>8.10.2.3.2(n)</v>
      </c>
      <c r="E234" s="674">
        <f t="shared" si="14"/>
        <v>27</v>
      </c>
      <c r="F234" s="680" t="s">
        <v>2555</v>
      </c>
      <c r="G234" s="676" t="str">
        <f>+VLOOKUP(F234,AlterationTestLU[#All],2,FALSE)</f>
        <v>Hoistway Clearances (Sections 2.4 and 2.5) (Item 3.14)</v>
      </c>
    </row>
    <row r="235" spans="1:7" ht="12.75" hidden="1">
      <c r="A235" s="689" t="s">
        <v>2564</v>
      </c>
      <c r="B235" s="667" t="s">
        <v>2504</v>
      </c>
      <c r="C235" s="668"/>
      <c r="D235" s="673" t="str">
        <f t="shared" si="13"/>
        <v>8.10.2.3.2(n)</v>
      </c>
      <c r="E235" s="674">
        <f t="shared" si="14"/>
        <v>28</v>
      </c>
      <c r="F235" s="680" t="s">
        <v>2558</v>
      </c>
      <c r="G235" s="676" t="str">
        <f>+VLOOKUP(F235,AlterationTestLU[#All],2,FALSE)</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row>
    <row r="236" spans="1:7" ht="12.75" hidden="1">
      <c r="A236" s="689" t="s">
        <v>2565</v>
      </c>
      <c r="B236" s="667" t="s">
        <v>2505</v>
      </c>
      <c r="C236" s="668"/>
      <c r="D236" s="673" t="str">
        <f t="shared" si="13"/>
        <v>8.10.2.3.2(n)</v>
      </c>
      <c r="E236" s="674">
        <f t="shared" si="14"/>
        <v>29</v>
      </c>
      <c r="F236" s="680" t="s">
        <v>2567</v>
      </c>
      <c r="G236" s="676" t="str">
        <f>+VLOOKUP(F236,AlterationTestLU[#All],2,FALSE)</f>
        <v>(y) Guide Rails and Equipment (Section 2.23) (Item 3.19)
(y)(1) rail section (2.23.3)
(y)(2) bracket spacing (2.23.4)
(y)(3) surfaces and lubrication (2.23.6 and 2.17.16)
(y)(4) joints and fish plates (2.23.7)
(y)(5) bracket supports (2.23.9)
(y)(6) fastenings (2.23.10)</v>
      </c>
    </row>
    <row r="237" spans="1:7" ht="12.75" hidden="1">
      <c r="A237" s="689" t="s">
        <v>2566</v>
      </c>
      <c r="B237" s="667" t="s">
        <v>2506</v>
      </c>
      <c r="C237" s="668"/>
      <c r="D237" s="673" t="str">
        <f t="shared" si="13"/>
        <v>8.10.2.3.2(n)</v>
      </c>
      <c r="E237" s="674">
        <f t="shared" si="14"/>
        <v>30</v>
      </c>
      <c r="F237" s="680" t="s">
        <v>2581</v>
      </c>
      <c r="G237" s="676" t="str">
        <f>+VLOOKUP(F237,AlterationTestLU[#All],2,FALSE)</f>
        <v>Suspension Rope (Item 3.23). Verify number, diameter, and data tag (2.20.2 and 2.20.4)</v>
      </c>
    </row>
    <row r="238" spans="1:7" ht="84" hidden="1">
      <c r="A238" s="689" t="s">
        <v>2567</v>
      </c>
      <c r="B238" s="677" t="s">
        <v>3642</v>
      </c>
      <c r="C238" s="668"/>
      <c r="D238" s="673" t="str">
        <f t="shared" si="13"/>
        <v>8.10.2.3.2(n)</v>
      </c>
      <c r="E238" s="674">
        <f t="shared" si="14"/>
        <v>31</v>
      </c>
      <c r="F238" s="680" t="s">
        <v>2615</v>
      </c>
      <c r="G238" s="676" t="str">
        <f>+VLOOKUP(F238,AlterationTestLU[#All],2,FALSE)</f>
        <v>(b) Hoistway Doors (Section 2.11) (Item 4.2)
(b)(1) test of closed biparting doors (2.11.12.4.3 and 2.11.12.4.7)
(b)(2) hoistway door (Section 2.11) [see also 8.10.2.2.3(w)]</v>
      </c>
    </row>
    <row r="239" spans="1:7" ht="12.75" hidden="1">
      <c r="A239" s="689" t="s">
        <v>2568</v>
      </c>
      <c r="B239" s="667" t="s">
        <v>2507</v>
      </c>
      <c r="C239" s="668"/>
      <c r="D239" s="673" t="str">
        <f t="shared" si="13"/>
        <v>8.10.2.3.2(n)</v>
      </c>
      <c r="E239" s="674">
        <f t="shared" si="14"/>
        <v>32</v>
      </c>
      <c r="F239" s="680" t="s">
        <v>2618</v>
      </c>
      <c r="G239" s="676" t="str">
        <f>+VLOOKUP(F239,AlterationTestLU[#All],2,FALSE)</f>
        <v>Vision Panels (2.11.7) (Item 4.3)</v>
      </c>
    </row>
    <row r="240" spans="1:7" ht="12.75" hidden="1">
      <c r="A240" s="689" t="s">
        <v>2569</v>
      </c>
      <c r="B240" s="667" t="s">
        <v>2508</v>
      </c>
      <c r="C240" s="668"/>
      <c r="D240" s="673" t="str">
        <f t="shared" si="13"/>
        <v>8.10.2.3.2(n)</v>
      </c>
      <c r="E240" s="674">
        <f t="shared" si="14"/>
        <v>33</v>
      </c>
      <c r="F240" s="680" t="s">
        <v>2620</v>
      </c>
      <c r="G240" s="676" t="str">
        <f>+VLOOKUP(F240,AlterationTestLU[#All],2,FALSE)</f>
        <v>(e) Access to Hoistway (Item 4.5)
(e)(1) access for maintenance (2.12.6 and 2.12.7)
(e)(2) access for emergency (2.12.6)</v>
      </c>
    </row>
    <row r="241" spans="1:7" ht="12.75" hidden="1">
      <c r="A241" s="689" t="s">
        <v>2570</v>
      </c>
      <c r="B241" s="667" t="s">
        <v>2509</v>
      </c>
      <c r="C241" s="668"/>
      <c r="D241" s="673" t="str">
        <f t="shared" si="13"/>
        <v>8.10.2.3.2(n)</v>
      </c>
      <c r="E241" s="674">
        <f t="shared" si="14"/>
        <v>34</v>
      </c>
      <c r="F241" s="680" t="s">
        <v>2623</v>
      </c>
      <c r="G241" s="676" t="str">
        <f>+VLOOKUP(F241,AlterationTestLU[#All],2,FALSE)</f>
        <v>Power Closing of Hoistway Doors (2.13.1, 2.13.3, and 2.13.4) [See also 8.10.2.2.1(i)] (Item 4.6)</v>
      </c>
    </row>
    <row r="242" spans="1:7" ht="12.75" hidden="1">
      <c r="A242" s="689" t="s">
        <v>2571</v>
      </c>
      <c r="B242" s="667" t="s">
        <v>2510</v>
      </c>
      <c r="C242" s="668"/>
      <c r="D242" s="673" t="str">
        <f t="shared" si="13"/>
        <v>8.10.2.3.2(n)</v>
      </c>
      <c r="E242" s="674">
        <f t="shared" si="14"/>
        <v>35</v>
      </c>
      <c r="F242" s="680" t="s">
        <v>2624</v>
      </c>
      <c r="G242" s="676" t="str">
        <f>+VLOOKUP(F242,AlterationTestLU[#All],2,FALSE)</f>
        <v>Sequence Operation (2.13.6 and 2.13.3.4) (Item 4.7)</v>
      </c>
    </row>
    <row r="243" spans="1:7" ht="12.75" hidden="1">
      <c r="A243" s="689" t="s">
        <v>2572</v>
      </c>
      <c r="B243" s="667" t="s">
        <v>2511</v>
      </c>
      <c r="C243" s="668"/>
      <c r="D243" s="673" t="str">
        <f t="shared" si="13"/>
        <v>8.10.2.3.2(n)</v>
      </c>
      <c r="E243" s="674">
        <f t="shared" si="14"/>
        <v>36</v>
      </c>
      <c r="F243" s="680" t="s">
        <v>2625</v>
      </c>
      <c r="G243" s="676" t="str">
        <f>+VLOOKUP(F243,AlterationTestLU[#All],2,FALSE)</f>
        <v>Hoistway Enclosure (2.1.1) (Item 4.8)</v>
      </c>
    </row>
    <row r="244" spans="1:7" ht="12.75" hidden="1">
      <c r="A244" s="689" t="s">
        <v>2573</v>
      </c>
      <c r="B244" s="667" t="s">
        <v>2512</v>
      </c>
      <c r="C244" s="668"/>
      <c r="D244" s="673" t="str">
        <f t="shared" si="13"/>
        <v>8.10.2.3.2(n)</v>
      </c>
      <c r="E244" s="674">
        <f t="shared" si="14"/>
        <v>37</v>
      </c>
      <c r="F244" s="680" t="s">
        <v>2629</v>
      </c>
      <c r="G244" s="676" t="str">
        <f>+VLOOKUP(F244,AlterationTestLU[#All],2,FALSE)</f>
        <v>Separate Counterweight Hoistway (2.3.3) (Item 4.11)</v>
      </c>
    </row>
    <row r="245" spans="1:7" ht="12.75" hidden="1">
      <c r="A245" s="689" t="s">
        <v>2574</v>
      </c>
      <c r="B245" s="667" t="s">
        <v>2763</v>
      </c>
      <c r="C245" s="668"/>
      <c r="D245" s="673" t="str">
        <f t="shared" si="13"/>
        <v>8.10.2.3.2(n)</v>
      </c>
      <c r="E245" s="674">
        <f t="shared" si="14"/>
        <v>38</v>
      </c>
      <c r="F245" s="680" t="s">
        <v>2680</v>
      </c>
      <c r="G245" s="676" t="str">
        <f>+VLOOKUP(F245,AlterationTestLU[#All],2,FALSE)</f>
        <v>(a) General (Item 5.1)
(a)(1) pit floor (2.2.2.2)
(a)(2) drains, sumps, and pumps (2.2.2.3 through 2.2.2.5)
(a)(3) guards between pits (2.3.2 and 2.2.3)
(a)(4) counterweight guards (2.3.2)
(a)(5) access to pit (2.2.4)
(a)(6) access to underside of car (2.2.8)
(a)(7) illumination (2.2.5)
(a)(8) stop switch (2.2.6 and 2.26.2.7)
(a)(9) pit depth (2.2.7)
(a)(10) wiring, pipes, and ducts (Section 2.8)</v>
      </c>
    </row>
    <row r="246" spans="1:7" ht="12.75" hidden="1">
      <c r="A246" s="687" t="s">
        <v>2595</v>
      </c>
      <c r="B246" s="719" t="s">
        <v>2760</v>
      </c>
      <c r="C246" s="668"/>
      <c r="D246" s="673" t="str">
        <f t="shared" si="13"/>
        <v>8.10.2.3.2(n)</v>
      </c>
      <c r="E246" s="674">
        <f t="shared" si="14"/>
        <v>39</v>
      </c>
      <c r="F246" s="680" t="s">
        <v>2691</v>
      </c>
      <c r="G246" s="676" t="str">
        <f>+VLOOKUP(F246,AlterationTestLU[#All],2,FALSE)</f>
        <v>(b) Bottom Clearance and Runby (Item 5.2)
(b)(1) car bottom clearances (2.4.1)
(b)(2) refuge space and marking (2.4.1.3, 2.4.1.4, and 2.4.1.6)
(b)(3) car and counterweight runbys (2.4.2 and 2.4.4)
(b)(4) warning signs [2.4.4(b)]
(b)(5) horizontal pit clearances (2.5.1.2 and 2.5.1.6)</v>
      </c>
    </row>
    <row r="247" spans="1:7" ht="36" hidden="1">
      <c r="A247" s="666" t="s">
        <v>2612</v>
      </c>
      <c r="B247" s="677" t="s">
        <v>3645</v>
      </c>
      <c r="C247" s="668"/>
      <c r="D247" s="673" t="str">
        <f t="shared" si="13"/>
        <v>8.10.2.3.2(n)</v>
      </c>
      <c r="E247" s="674">
        <f t="shared" si="14"/>
        <v>40</v>
      </c>
      <c r="F247" s="680" t="s">
        <v>2697</v>
      </c>
      <c r="G247" s="676" t="str">
        <f>+VLOOKUP(F247,AlterationTestLU[#All],2,FALSE)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row>
    <row r="248" spans="1:7" ht="12.75" hidden="1">
      <c r="A248" s="666" t="s">
        <v>2613</v>
      </c>
      <c r="B248" s="667" t="s">
        <v>2596</v>
      </c>
      <c r="C248" s="668"/>
      <c r="D248" s="673" t="str">
        <f t="shared" si="13"/>
        <v>8.10.2.3.2(n)</v>
      </c>
      <c r="E248" s="674">
        <f t="shared" si="14"/>
        <v>41</v>
      </c>
      <c r="F248" s="680" t="s">
        <v>2704</v>
      </c>
      <c r="G248" s="676" t="str">
        <f>+VLOOKUP(F248,AlterationTestLU[#All],2,FALSE)</f>
        <v>FTSD (Item 5.3). Verify location, operation, and type of switches for conformance with 2.25.3 and 2.26.4.3.</v>
      </c>
    </row>
    <row r="249" spans="1:7" ht="12.75" hidden="1">
      <c r="A249" s="666" t="s">
        <v>2614</v>
      </c>
      <c r="B249" s="667" t="s">
        <v>2597</v>
      </c>
      <c r="C249" s="668"/>
      <c r="D249" s="673" t="str">
        <f t="shared" si="13"/>
        <v>8.10.2.3.2(n)</v>
      </c>
      <c r="E249" s="674">
        <f t="shared" si="14"/>
        <v>42</v>
      </c>
      <c r="F249" s="680" t="s">
        <v>2705</v>
      </c>
      <c r="G249" s="676" t="str">
        <f>+VLOOKUP(F249,AlterationTestLU[#All],2,FALSE)</f>
        <v>NTSD (Item 5.4). Verify location, operation, and type of switches for conformance with 2.25.2 [see 8.10.2.2.2(ff)].</v>
      </c>
    </row>
    <row r="250" spans="1:7" ht="36" hidden="1">
      <c r="A250" s="666" t="s">
        <v>2615</v>
      </c>
      <c r="B250" s="677" t="s">
        <v>3646</v>
      </c>
      <c r="C250" s="668"/>
      <c r="D250" s="673" t="str">
        <f t="shared" si="13"/>
        <v>8.10.2.3.2(n)</v>
      </c>
      <c r="E250" s="674">
        <f t="shared" si="14"/>
        <v>43</v>
      </c>
      <c r="F250" s="680" t="s">
        <v>2707</v>
      </c>
      <c r="G250" s="676" t="str">
        <f>+VLOOKUP(F250,AlterationTestLU[#All],2,FALSE)</f>
        <v>Governor-Rope Tension Devices (2.18.7) (Item 5.6)</v>
      </c>
    </row>
    <row r="251" spans="1:7" ht="12.75" hidden="1">
      <c r="A251" s="666" t="s">
        <v>2616</v>
      </c>
      <c r="B251" s="667" t="s">
        <v>2598</v>
      </c>
      <c r="C251" s="668"/>
      <c r="D251" s="673" t="str">
        <f t="shared" si="13"/>
        <v>8.10.2.3.2(n)</v>
      </c>
      <c r="E251" s="674">
        <f t="shared" si="14"/>
        <v>44</v>
      </c>
      <c r="F251" s="680" t="s">
        <v>2708</v>
      </c>
      <c r="G251" s="676" t="str">
        <f>+VLOOKUP(F251,AlterationTestLU[#All],2,FALSE)</f>
        <v>(h) Compensating Chains, Ropes, Rope Retainers, and Sheaves [Items 5.10 and 5.16.3(a)]
(h)(1) fastenings (2.21.4)
(h)(2) sheave switches (2.26.2.3 and 2.26.4.3)
(h)(3) tie-down (2.21.4.2)</v>
      </c>
    </row>
    <row r="252" spans="1:7" ht="12.75" hidden="1">
      <c r="A252" s="666" t="s">
        <v>2617</v>
      </c>
      <c r="B252" s="667" t="s">
        <v>2599</v>
      </c>
      <c r="C252" s="668"/>
      <c r="D252" s="673" t="str">
        <f t="shared" si="13"/>
        <v>8.10.2.3.2(n)</v>
      </c>
      <c r="E252" s="674">
        <f t="shared" si="14"/>
        <v>45</v>
      </c>
      <c r="F252" s="680" t="s">
        <v>2712</v>
      </c>
      <c r="G252" s="676" t="str">
        <f>+VLOOKUP(F252,AlterationTestLU[#All],2,FALSE)</f>
        <v>(i) Car Frame and Platform (Item 5.7)
(i)(1) frame (2.15.4 through 2.15.7 and 2.15.9)
(i)(2) fire protection (2.15.8)</v>
      </c>
    </row>
    <row r="253" spans="1:7" ht="12.75" hidden="1">
      <c r="A253" s="666" t="s">
        <v>2618</v>
      </c>
      <c r="B253" s="667" t="s">
        <v>2600</v>
      </c>
      <c r="C253" s="668"/>
      <c r="D253" s="673" t="str">
        <f t="shared" si="13"/>
        <v>8.10.2.3.2(n)</v>
      </c>
      <c r="E253" s="674">
        <f t="shared" si="14"/>
        <v>46</v>
      </c>
      <c r="F253" s="680" t="s">
        <v>2715</v>
      </c>
      <c r="G253" s="676" t="str">
        <f>+VLOOKUP(F253,AlterationTestLU[#All],2,FALSE)</f>
        <v>(j) Car Safeties and Guiding Members (Item 5.8)
(j)(1) rope movement (2.17.11)
(j)(2) marking plate (2.17.14)
(j)(3) car guiding members (2.15.2)
(j)(4) running clearances (2.17.10)</v>
      </c>
    </row>
    <row r="254" spans="1:7" ht="12.75" hidden="1">
      <c r="A254" s="666" t="s">
        <v>2619</v>
      </c>
      <c r="B254" s="667" t="s">
        <v>2601</v>
      </c>
      <c r="C254" s="668"/>
      <c r="D254" s="669" t="str">
        <f>+F254</f>
        <v>8.10.2.3.2(nn)</v>
      </c>
      <c r="E254" s="670">
        <v>1</v>
      </c>
      <c r="F254" s="681" t="s">
        <v>2846</v>
      </c>
    </row>
    <row r="255" spans="1:7" ht="36" hidden="1">
      <c r="A255" s="666" t="s">
        <v>2620</v>
      </c>
      <c r="B255" s="677" t="s">
        <v>3647</v>
      </c>
      <c r="C255" s="668"/>
      <c r="D255" s="673" t="str">
        <f>+D254</f>
        <v>8.10.2.3.2(nn)</v>
      </c>
      <c r="E255" s="674">
        <v>1</v>
      </c>
      <c r="F255" s="680" t="s">
        <v>2390</v>
      </c>
      <c r="G255" s="676" t="str">
        <f>+VLOOKUP(F255,AlterationTestLU[#All],2,FALSE)</f>
        <v>(t)(1) general (2.26.9.1, 2.26.9.2, and 2.26.9.8)
(t)(2) redundancy and its checking (2.26.9.3 and 2.26.9.4)
(t)(3) static control without motor generator sets (2.26.9.5 and 2.26.9.6)
(t)(4) installation of capacitors or other devices to make electrical protective devices ineffective (2.26.6)</v>
      </c>
    </row>
    <row r="256" spans="1:7" ht="12.75" hidden="1">
      <c r="A256" s="666" t="s">
        <v>2621</v>
      </c>
      <c r="B256" s="667" t="s">
        <v>2602</v>
      </c>
      <c r="C256" s="668"/>
      <c r="D256" s="669" t="str">
        <f>+F256</f>
        <v>8.10.2.3.2(o)</v>
      </c>
      <c r="E256" s="670">
        <v>18</v>
      </c>
      <c r="F256" s="681" t="s">
        <v>2822</v>
      </c>
    </row>
    <row r="257" spans="1:7" ht="12.75" hidden="1">
      <c r="A257" s="666" t="s">
        <v>2622</v>
      </c>
      <c r="B257" s="667" t="s">
        <v>2603</v>
      </c>
      <c r="C257" s="668"/>
      <c r="D257" s="673" t="str">
        <f t="shared" ref="D257:D274" si="15">+D256</f>
        <v>8.10.2.3.2(o)</v>
      </c>
      <c r="E257" s="674">
        <v>1</v>
      </c>
      <c r="F257" s="680" t="s">
        <v>2211</v>
      </c>
      <c r="G257" s="676" t="str">
        <f>+VLOOKUP(F257,AlterationTestLU[#All],2,FALSE)</f>
        <v>Door Reopening Device (2.13.5) (Item 1.1)</v>
      </c>
    </row>
    <row r="258" spans="1:7" ht="12.75" hidden="1">
      <c r="A258" s="666" t="s">
        <v>2623</v>
      </c>
      <c r="B258" s="667" t="s">
        <v>2604</v>
      </c>
      <c r="C258" s="668"/>
      <c r="D258" s="673" t="str">
        <f t="shared" si="15"/>
        <v>8.10.2.3.2(o)</v>
      </c>
      <c r="E258" s="674">
        <f t="shared" ref="E258:E274" si="16">+E257+1</f>
        <v>2</v>
      </c>
      <c r="F258" s="680" t="s">
        <v>2240</v>
      </c>
      <c r="G258" s="676" t="str">
        <f>+VLOOKUP(F258,AlterationTestLU[#All],2,FALSE)</f>
        <v>inspection operation with open door circuits (2.26.1.5)</v>
      </c>
    </row>
    <row r="259" spans="1:7" ht="12.75" hidden="1">
      <c r="A259" s="666" t="s">
        <v>2624</v>
      </c>
      <c r="B259" s="667" t="s">
        <v>2605</v>
      </c>
      <c r="C259" s="668"/>
      <c r="D259" s="673" t="str">
        <f t="shared" si="15"/>
        <v>8.10.2.3.2(o)</v>
      </c>
      <c r="E259" s="674">
        <f t="shared" si="16"/>
        <v>3</v>
      </c>
      <c r="F259" s="680" t="s">
        <v>2255</v>
      </c>
      <c r="G259" s="676" t="str">
        <f>+VLOOKUP(F259,AlterationTestLU[#All],2,FALSE)</f>
        <v>Door Closing Force Test (2.13.4) (Item 1.8)</v>
      </c>
    </row>
    <row r="260" spans="1:7" ht="12.75" hidden="1">
      <c r="A260" s="666" t="s">
        <v>2625</v>
      </c>
      <c r="B260" s="667" t="s">
        <v>2606</v>
      </c>
      <c r="C260" s="668"/>
      <c r="D260" s="673" t="str">
        <f t="shared" si="15"/>
        <v>8.10.2.3.2(o)</v>
      </c>
      <c r="E260" s="674">
        <f t="shared" si="16"/>
        <v>4</v>
      </c>
      <c r="F260" s="680" t="s">
        <v>2256</v>
      </c>
      <c r="G260" s="676" t="str">
        <f>+VLOOKUP(F260,AlterationTestLU[#All],2,FALSE)</f>
        <v>Power Closing Doors Gates (2.13.3) (Item 1.9): Test Closing Time Per Door Marking Plate (2.13.4.2.4)</v>
      </c>
    </row>
    <row r="261" spans="1:7" ht="36" hidden="1">
      <c r="A261" s="666" t="s">
        <v>2626</v>
      </c>
      <c r="B261" s="677" t="s">
        <v>3648</v>
      </c>
      <c r="C261" s="668"/>
      <c r="D261" s="673" t="str">
        <f t="shared" si="15"/>
        <v>8.10.2.3.2(o)</v>
      </c>
      <c r="E261" s="674">
        <f t="shared" si="16"/>
        <v>5</v>
      </c>
      <c r="F261" s="680" t="s">
        <v>2257</v>
      </c>
      <c r="G261" s="676" t="str">
        <f>+VLOOKUP(F261,AlterationTestLU[#All],2,FALSE)</f>
        <v>(j) Power Opening of Doors or Gates (Item 1.10)
(j)(1) Power Opening of Doors (2.13.2). 
(j)(2) Leveling Zone (2.26.1.6.3) and Leveling Speed (2.26.1.6.6). 
(j)(3) 	Inner Landing Zone (2.26.1.6.7). For static control elevators</v>
      </c>
    </row>
    <row r="262" spans="1:7" ht="12.75" hidden="1">
      <c r="A262" s="666" t="s">
        <v>2627</v>
      </c>
      <c r="B262" s="667" t="s">
        <v>2607</v>
      </c>
      <c r="C262" s="668"/>
      <c r="D262" s="673" t="str">
        <f t="shared" si="15"/>
        <v>8.10.2.3.2(o)</v>
      </c>
      <c r="E262" s="674">
        <f t="shared" si="16"/>
        <v>6</v>
      </c>
      <c r="F262" s="680" t="s">
        <v>2795</v>
      </c>
      <c r="G262" s="676" t="str">
        <f>+VLOOKUP(F262,AlterationTestLU[#All],2,FALSE)</f>
        <v>Means to Restrict Car Door Opening (2.14.5.7) (Item 1.18)</v>
      </c>
    </row>
    <row r="263" spans="1:7" ht="12.75" hidden="1">
      <c r="A263" s="666" t="s">
        <v>2628</v>
      </c>
      <c r="B263" s="667" t="s">
        <v>2608</v>
      </c>
      <c r="C263" s="668"/>
      <c r="D263" s="673" t="str">
        <f t="shared" si="15"/>
        <v>8.10.2.3.2(o)</v>
      </c>
      <c r="E263" s="674">
        <f t="shared" si="16"/>
        <v>7</v>
      </c>
      <c r="F263" s="680" t="s">
        <v>2796</v>
      </c>
      <c r="G263" s="676" t="str">
        <f>+VLOOKUP(F263,AlterationTestLU[#All],2,FALSE)</f>
        <v>Door Monitoring Systems (2.26.5)</v>
      </c>
    </row>
    <row r="264" spans="1:7" ht="12.75" hidden="1">
      <c r="A264" s="666" t="s">
        <v>2629</v>
      </c>
      <c r="B264" s="667" t="s">
        <v>2609</v>
      </c>
      <c r="C264" s="668"/>
      <c r="D264" s="673" t="str">
        <f t="shared" si="15"/>
        <v>8.10.2.3.2(o)</v>
      </c>
      <c r="E264" s="674">
        <f t="shared" si="16"/>
        <v>8</v>
      </c>
      <c r="F264" s="680" t="s">
        <v>2430</v>
      </c>
      <c r="G264" s="676" t="str">
        <f>+VLOOKUP(F264,AlterationTestLU[#All],2,FALSE)</f>
        <v>inspection operation with open door circuits (2.26.1.5)</v>
      </c>
    </row>
    <row r="265" spans="1:7" ht="12.75" hidden="1">
      <c r="A265" s="666" t="s">
        <v>2630</v>
      </c>
      <c r="B265" s="667" t="s">
        <v>2610</v>
      </c>
      <c r="C265" s="668"/>
      <c r="D265" s="673" t="str">
        <f t="shared" si="15"/>
        <v>8.10.2.3.2(o)</v>
      </c>
      <c r="E265" s="674">
        <f t="shared" si="16"/>
        <v>9</v>
      </c>
      <c r="F265" s="680" t="s">
        <v>2535</v>
      </c>
      <c r="G265" s="676" t="str">
        <f>+VLOOKUP(F265,AlterationTestLU[#All],2,FALSE)</f>
        <v>inspection operation with open door circuits (2.26.1.5)</v>
      </c>
    </row>
    <row r="266" spans="1:7" ht="12.75" hidden="1">
      <c r="A266" s="666" t="s">
        <v>2631</v>
      </c>
      <c r="B266" s="667" t="s">
        <v>2266</v>
      </c>
      <c r="C266" s="668"/>
      <c r="D266" s="673" t="str">
        <f t="shared" si="15"/>
        <v>8.10.2.3.2(o)</v>
      </c>
      <c r="E266" s="674">
        <f t="shared" si="16"/>
        <v>10</v>
      </c>
      <c r="F266" s="680" t="s">
        <v>2550</v>
      </c>
      <c r="G266" s="676" t="str">
        <f>+VLOOKUP(F266,AlterationTestLU[#All],2,FALSE)</f>
        <v>Identification [2.29.1.2(g) and 2.29.2] (Item 3.9)</v>
      </c>
    </row>
    <row r="267" spans="1:7" ht="12.75" hidden="1">
      <c r="A267" s="666" t="s">
        <v>2632</v>
      </c>
      <c r="B267" s="667" t="s">
        <v>2271</v>
      </c>
      <c r="C267" s="668"/>
      <c r="D267" s="673" t="str">
        <f t="shared" si="15"/>
        <v>8.10.2.3.2(o)</v>
      </c>
      <c r="E267" s="674">
        <f t="shared" si="16"/>
        <v>11</v>
      </c>
      <c r="F267" s="680" t="s">
        <v>2558</v>
      </c>
      <c r="G267" s="676" t="str">
        <f>+VLOOKUP(F267,AlterationTestLU[#All],2,FALSE)</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row>
    <row r="268" spans="1:7" ht="12.75" hidden="1">
      <c r="A268" s="666" t="s">
        <v>2633</v>
      </c>
      <c r="B268" s="667" t="s">
        <v>2611</v>
      </c>
      <c r="C268" s="668"/>
      <c r="D268" s="673" t="str">
        <f t="shared" si="15"/>
        <v>8.10.2.3.2(o)</v>
      </c>
      <c r="E268" s="674">
        <f t="shared" si="16"/>
        <v>12</v>
      </c>
      <c r="F268" s="680" t="s">
        <v>2615</v>
      </c>
      <c r="G268" s="676" t="str">
        <f>+VLOOKUP(F268,AlterationTestLU[#All],2,FALSE)</f>
        <v>(b) Hoistway Doors (Section 2.11) (Item 4.2)
(b)(1) test of closed biparting doors (2.11.12.4.3 and 2.11.12.4.7)
(b)(2) hoistway door (Section 2.11) [see also 8.10.2.2.3(w)]</v>
      </c>
    </row>
    <row r="269" spans="1:7" ht="12.75" hidden="1">
      <c r="A269" s="666" t="s">
        <v>2634</v>
      </c>
      <c r="B269" s="667" t="s">
        <v>2267</v>
      </c>
      <c r="C269" s="668"/>
      <c r="D269" s="673" t="str">
        <f t="shared" si="15"/>
        <v>8.10.2.3.2(o)</v>
      </c>
      <c r="E269" s="674">
        <f t="shared" si="16"/>
        <v>13</v>
      </c>
      <c r="F269" s="680" t="s">
        <v>2618</v>
      </c>
      <c r="G269" s="676" t="str">
        <f>+VLOOKUP(F269,AlterationTestLU[#All],2,FALSE)</f>
        <v>Vision Panels (2.11.7) (Item 4.3)</v>
      </c>
    </row>
    <row r="270" spans="1:7" ht="12.75" hidden="1">
      <c r="A270" s="687" t="s">
        <v>2635</v>
      </c>
      <c r="B270" s="719" t="s">
        <v>2759</v>
      </c>
      <c r="C270" s="668"/>
      <c r="D270" s="673" t="str">
        <f t="shared" si="15"/>
        <v>8.10.2.3.2(o)</v>
      </c>
      <c r="E270" s="674">
        <f t="shared" si="16"/>
        <v>14</v>
      </c>
      <c r="F270" s="680" t="s">
        <v>2619</v>
      </c>
      <c r="G270" s="676" t="str">
        <f>+VLOOKUP(F270,AlterationTestLU[#All],2,FALSE)</f>
        <v>Hoistway Door Locking Devices (2.12.2.3, 2.12.2.5, 2.12.3.3, 2.12.3.5, 2.12.4.3, 2.26.2.14, and 2.26.4.3) [see also 8.10.2.2.3(w)] (Item 4.4)</v>
      </c>
    </row>
    <row r="271" spans="1:7" ht="132" hidden="1">
      <c r="A271" s="689" t="s">
        <v>2680</v>
      </c>
      <c r="B271" s="677" t="s">
        <v>3649</v>
      </c>
      <c r="C271" s="668"/>
      <c r="D271" s="673" t="str">
        <f t="shared" si="15"/>
        <v>8.10.2.3.2(o)</v>
      </c>
      <c r="E271" s="674">
        <f t="shared" si="16"/>
        <v>15</v>
      </c>
      <c r="F271" s="680" t="s">
        <v>2620</v>
      </c>
      <c r="G271" s="676" t="str">
        <f>+VLOOKUP(F271,AlterationTestLU[#All],2,FALSE)</f>
        <v>(e) Access to Hoistway (Item 4.5)
(e)(1) access for maintenance (2.12.6 and 2.12.7)
(e)(2) access for emergency (2.12.6)</v>
      </c>
    </row>
    <row r="272" spans="1:7" ht="12.75" hidden="1">
      <c r="A272" s="689" t="s">
        <v>2681</v>
      </c>
      <c r="B272" s="667" t="s">
        <v>2639</v>
      </c>
      <c r="C272" s="668"/>
      <c r="D272" s="673" t="str">
        <f t="shared" si="15"/>
        <v>8.10.2.3.2(o)</v>
      </c>
      <c r="E272" s="674">
        <f t="shared" si="16"/>
        <v>16</v>
      </c>
      <c r="F272" s="680" t="s">
        <v>2623</v>
      </c>
      <c r="G272" s="676" t="str">
        <f>+VLOOKUP(F272,AlterationTestLU[#All],2,FALSE)</f>
        <v>Power Closing of Hoistway Doors (2.13.1, 2.13.3, and 2.13.4) [See also 8.10.2.2.1(i)] (Item 4.6)</v>
      </c>
    </row>
    <row r="273" spans="1:7" ht="12.75" hidden="1">
      <c r="A273" s="689" t="s">
        <v>2690</v>
      </c>
      <c r="B273" s="667" t="s">
        <v>2648</v>
      </c>
      <c r="C273" s="668"/>
      <c r="D273" s="673" t="str">
        <f t="shared" si="15"/>
        <v>8.10.2.3.2(o)</v>
      </c>
      <c r="E273" s="674">
        <f t="shared" si="16"/>
        <v>17</v>
      </c>
      <c r="F273" s="680" t="s">
        <v>2624</v>
      </c>
      <c r="G273" s="676" t="str">
        <f>+VLOOKUP(F273,AlterationTestLU[#All],2,FALSE)</f>
        <v>Sequence Operation (2.13.6 and 2.13.3.4) (Item 4.7)</v>
      </c>
    </row>
    <row r="274" spans="1:7" ht="12.75" hidden="1">
      <c r="A274" s="689" t="s">
        <v>2682</v>
      </c>
      <c r="B274" s="667" t="s">
        <v>2640</v>
      </c>
      <c r="C274" s="668"/>
      <c r="D274" s="673" t="str">
        <f t="shared" si="15"/>
        <v>8.10.2.3.2(o)</v>
      </c>
      <c r="E274" s="674">
        <f t="shared" si="16"/>
        <v>18</v>
      </c>
      <c r="F274" s="680" t="s">
        <v>2629</v>
      </c>
      <c r="G274" s="676" t="str">
        <f>+VLOOKUP(F274,AlterationTestLU[#All],2,FALSE)</f>
        <v>Separate Counterweight Hoistway (2.3.3) (Item 4.11)</v>
      </c>
    </row>
    <row r="275" spans="1:7" ht="12.75" hidden="1">
      <c r="A275" s="689" t="s">
        <v>2683</v>
      </c>
      <c r="B275" s="667" t="s">
        <v>2641</v>
      </c>
      <c r="C275" s="668"/>
      <c r="D275" s="669" t="str">
        <f>+F275</f>
        <v>8.10.2.3.2(oo)</v>
      </c>
      <c r="E275" s="670">
        <v>1</v>
      </c>
      <c r="F275" s="681" t="s">
        <v>2847</v>
      </c>
    </row>
    <row r="276" spans="1:7" ht="12.75" hidden="1">
      <c r="A276" s="689" t="s">
        <v>2684</v>
      </c>
      <c r="B276" s="667" t="s">
        <v>2642</v>
      </c>
      <c r="C276" s="668"/>
      <c r="D276" s="673" t="str">
        <f>+D275</f>
        <v>8.10.2.3.2(oo)</v>
      </c>
      <c r="E276" s="674">
        <v>1</v>
      </c>
      <c r="F276" s="680" t="s">
        <v>2796</v>
      </c>
      <c r="G276" s="676" t="str">
        <f>+VLOOKUP(F276,AlterationTestLU[#All],2,FALSE)</f>
        <v>Door Monitoring Systems (2.26.5)</v>
      </c>
    </row>
    <row r="277" spans="1:7" ht="12.75" hidden="1">
      <c r="A277" s="689" t="s">
        <v>2685</v>
      </c>
      <c r="B277" s="667" t="s">
        <v>2643</v>
      </c>
      <c r="C277" s="668"/>
      <c r="D277" s="669" t="str">
        <f>+F277</f>
        <v>8.10.2.3.2(p)</v>
      </c>
      <c r="E277" s="670">
        <v>33</v>
      </c>
      <c r="F277" s="681" t="s">
        <v>2823</v>
      </c>
    </row>
    <row r="278" spans="1:7" ht="12.75" hidden="1">
      <c r="A278" s="689" t="s">
        <v>2686</v>
      </c>
      <c r="B278" s="667" t="s">
        <v>2644</v>
      </c>
      <c r="C278" s="668"/>
      <c r="D278" s="673" t="str">
        <f t="shared" ref="D278:D310" si="17">+D277</f>
        <v>8.10.2.3.2(p)</v>
      </c>
      <c r="E278" s="674">
        <v>1</v>
      </c>
      <c r="F278" s="680" t="s">
        <v>2237</v>
      </c>
      <c r="G278" s="676" t="str">
        <f>+VLOOKUP(F278,AlterationTestLU[#All],2,FALSE)</f>
        <v>(c) Operating Control Devices (Item 1.3)
(c)(1) operating devices (2.26.1.1, 2.26.1.2, and 2.26.1.6)
(c)(2) in-car inspection (2.26.1.4.3)
(c)(3) inspection operation with open door circuits (2.26.1.5)</v>
      </c>
    </row>
    <row r="279" spans="1:7" ht="12.75" hidden="1">
      <c r="A279" s="689" t="s">
        <v>2687</v>
      </c>
      <c r="B279" s="667" t="s">
        <v>2645</v>
      </c>
      <c r="C279" s="668"/>
      <c r="D279" s="673" t="str">
        <f t="shared" si="17"/>
        <v>8.10.2.3.2(p)</v>
      </c>
      <c r="E279" s="674">
        <f t="shared" ref="E279:E310" si="18">+E278+1</f>
        <v>2</v>
      </c>
      <c r="F279" s="680" t="s">
        <v>2776</v>
      </c>
      <c r="G279" s="676" t="str">
        <f>+VLOOKUP(F279,AlterationTestLU[#All],2,FALSE)</f>
        <v>(p) 	Rated Load, Platform Area, and Data Plate (Item 1.16)
(p)(1) 	rated load and platform area (2.16.1 and 2.16.2)
(p)(2) 	capacity and data plates (2.16.3)
(p)(3) 	signs in freight elevators (2.16.5 and 2.16.7)</v>
      </c>
    </row>
    <row r="280" spans="1:7" ht="12.75" hidden="1">
      <c r="A280" s="689" t="s">
        <v>2688</v>
      </c>
      <c r="B280" s="667" t="s">
        <v>2646</v>
      </c>
      <c r="C280" s="668"/>
      <c r="D280" s="673" t="str">
        <f t="shared" si="17"/>
        <v>8.10.2.3.2(p)</v>
      </c>
      <c r="E280" s="674">
        <f t="shared" si="18"/>
        <v>3</v>
      </c>
      <c r="F280" s="680" t="s">
        <v>2777</v>
      </c>
      <c r="G280" s="676" t="str">
        <f>+VLOOKUP(F280,AlterationTestLU[#All],2,FALSE)</f>
        <v>Emergency or Standby Power Operation (Item 1.17).</v>
      </c>
    </row>
    <row r="281" spans="1:7" ht="12.75" hidden="1">
      <c r="A281" s="689" t="s">
        <v>2689</v>
      </c>
      <c r="B281" s="667" t="s">
        <v>2647</v>
      </c>
      <c r="C281" s="668"/>
      <c r="D281" s="673" t="str">
        <f t="shared" si="17"/>
        <v>8.10.2.3.2(p)</v>
      </c>
      <c r="E281" s="674">
        <f t="shared" si="18"/>
        <v>4</v>
      </c>
      <c r="F281" s="680" t="s">
        <v>2775</v>
      </c>
      <c r="G281" s="676" t="str">
        <f>+VLOOKUP(F281,AlterationTestLU[#All],2,FALSE)</f>
        <v>Car Ride (Section 2.23, 2.23.6, and 2.15.2) (Item 1.19)</v>
      </c>
    </row>
    <row r="282" spans="1:7" ht="72" hidden="1">
      <c r="A282" s="689" t="s">
        <v>2691</v>
      </c>
      <c r="B282" s="677" t="s">
        <v>3650</v>
      </c>
      <c r="C282" s="668"/>
      <c r="D282" s="673" t="str">
        <f t="shared" si="17"/>
        <v>8.10.2.3.2(p)</v>
      </c>
      <c r="E282" s="674">
        <f t="shared" si="18"/>
        <v>5</v>
      </c>
      <c r="F282" s="680" t="s">
        <v>2382</v>
      </c>
      <c r="G282" s="676" t="str">
        <f>+VLOOKUP(F282,AlterationTestLU[#All],2,FALSE)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row>
    <row r="283" spans="1:7" ht="12.75" hidden="1">
      <c r="A283" s="689" t="s">
        <v>2692</v>
      </c>
      <c r="B283" s="667" t="s">
        <v>2649</v>
      </c>
      <c r="C283" s="668"/>
      <c r="D283" s="673" t="str">
        <f t="shared" si="17"/>
        <v>8.10.2.3.2(p)</v>
      </c>
      <c r="E283" s="674">
        <f t="shared" si="18"/>
        <v>6</v>
      </c>
      <c r="F283" s="680" t="s">
        <v>2390</v>
      </c>
      <c r="G283" s="676" t="str">
        <f>+VLOOKUP(F283,AlterationTestLU[#All],2,FALSE)</f>
        <v>(t)(1) general (2.26.9.1, 2.26.9.2, and 2.26.9.8)
(t)(2) redundancy and its checking (2.26.9.3 and 2.26.9.4)
(t)(3) static control without motor generator sets (2.26.9.5 and 2.26.9.6)
(t)(4) installation of capacitors or other devices to make electrical protective devices ineffective (2.26.6)</v>
      </c>
    </row>
    <row r="284" spans="1:7" ht="12.75" hidden="1">
      <c r="A284" s="689" t="s">
        <v>2693</v>
      </c>
      <c r="B284" s="667" t="s">
        <v>2650</v>
      </c>
      <c r="C284" s="668"/>
      <c r="D284" s="673" t="str">
        <f t="shared" si="17"/>
        <v>8.10.2.3.2(p)</v>
      </c>
      <c r="E284" s="674">
        <f t="shared" si="18"/>
        <v>7</v>
      </c>
      <c r="F284" s="680" t="s">
        <v>2396</v>
      </c>
      <c r="G284" s="676" t="str">
        <f>+VLOOKUP(F284,AlterationTestLU[#All],2,FALSE)</f>
        <v>(v) Braking System. load as Table 8.6.4.20. safely lower, stop, and hold the car with this load.
(v)(1) braking system (2.24.8.2.2)
(v)(2) electromechanical brake (2.24.8.3)
(v)(3) marking plate (2.24.8.5)</v>
      </c>
    </row>
    <row r="285" spans="1:7" ht="12.75" hidden="1">
      <c r="A285" s="689" t="s">
        <v>2694</v>
      </c>
      <c r="B285" s="667" t="s">
        <v>2651</v>
      </c>
      <c r="C285" s="668"/>
      <c r="D285" s="673" t="str">
        <f t="shared" si="17"/>
        <v>8.10.2.3.2(p)</v>
      </c>
      <c r="E285" s="674">
        <f t="shared" si="18"/>
        <v>8</v>
      </c>
      <c r="F285" s="680" t="s">
        <v>2400</v>
      </c>
      <c r="G285" s="676" t="str">
        <f>+VLOOKUP(F285,AlterationTestLU[#All],2,FALSE)</f>
        <v>Drive Machines (2.24.1, 2.24.4, 2.24.5, and 2.24.9) (Item 2.18)</v>
      </c>
    </row>
    <row r="286" spans="1:7" ht="12.75" hidden="1">
      <c r="A286" s="689" t="s">
        <v>2695</v>
      </c>
      <c r="B286" s="667" t="s">
        <v>2652</v>
      </c>
      <c r="C286" s="668"/>
      <c r="D286" s="673" t="str">
        <f t="shared" si="17"/>
        <v>8.10.2.3.2(p)</v>
      </c>
      <c r="E286" s="674">
        <f t="shared" si="18"/>
        <v>9</v>
      </c>
      <c r="F286" s="680" t="s">
        <v>2410</v>
      </c>
      <c r="G286" s="676" t="str">
        <f>+VLOOKUP(F286,AlterationTestLU[#All],2,FALSE)</f>
        <v>Motor Generator (2.26.9.7) (Item 2.22)</v>
      </c>
    </row>
    <row r="287" spans="1:7" ht="12.75" hidden="1">
      <c r="A287" s="689" t="s">
        <v>2696</v>
      </c>
      <c r="B287" s="667" t="s">
        <v>2653</v>
      </c>
      <c r="C287" s="668"/>
      <c r="D287" s="673" t="str">
        <f t="shared" si="17"/>
        <v>8.10.2.3.2(p)</v>
      </c>
      <c r="E287" s="674">
        <f t="shared" si="18"/>
        <v>10</v>
      </c>
      <c r="F287" s="680" t="s">
        <v>2411</v>
      </c>
      <c r="G287" s="676" t="str">
        <f>+VLOOKUP(F287,AlterationTestLU[#All],2,FALSE)</f>
        <v>Absorption of Regenerated Power (2.26.10) (Item 2.23)</v>
      </c>
    </row>
    <row r="288" spans="1:7" ht="204" hidden="1">
      <c r="A288" s="689" t="s">
        <v>2697</v>
      </c>
      <c r="B288" s="677" t="s">
        <v>3651</v>
      </c>
      <c r="C288" s="668"/>
      <c r="D288" s="673" t="str">
        <f t="shared" si="17"/>
        <v>8.10.2.3.2(p)</v>
      </c>
      <c r="E288" s="674">
        <f t="shared" si="18"/>
        <v>11</v>
      </c>
      <c r="F288" s="680" t="s">
        <v>2412</v>
      </c>
      <c r="G288" s="676" t="str">
        <f>+VLOOKUP(F288,AlterationTestLU[#All],2,FALSE)</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289" spans="1:7" ht="12.75" hidden="1">
      <c r="A289" s="689" t="s">
        <v>2698</v>
      </c>
      <c r="B289" s="667" t="s">
        <v>2764</v>
      </c>
      <c r="C289" s="668"/>
      <c r="D289" s="673" t="str">
        <f t="shared" si="17"/>
        <v>8.10.2.3.2(p)</v>
      </c>
      <c r="E289" s="674">
        <f t="shared" si="18"/>
        <v>12</v>
      </c>
      <c r="F289" s="680" t="s">
        <v>2421</v>
      </c>
      <c r="G289" s="676" t="str">
        <f>+VLOOKUP(F289,AlterationTestLU[#All],2,FALSE)</f>
        <v>Secondary and Deflector Sheaves (2.24.2) (Item 2.26)</v>
      </c>
    </row>
    <row r="290" spans="1:7" ht="12.75" hidden="1">
      <c r="A290" s="689" t="s">
        <v>2699</v>
      </c>
      <c r="B290" s="667" t="s">
        <v>2765</v>
      </c>
      <c r="C290" s="668"/>
      <c r="D290" s="673" t="str">
        <f t="shared" si="17"/>
        <v>8.10.2.3.2(p)</v>
      </c>
      <c r="E290" s="674">
        <f t="shared" si="18"/>
        <v>13</v>
      </c>
      <c r="F290" s="680" t="s">
        <v>2423</v>
      </c>
      <c r="G290" s="676" t="str">
        <f>+VLOOKUP(F290,AlterationTestLU[#All],2,FALSE)</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row>
    <row r="291" spans="1:7" ht="12.75" hidden="1">
      <c r="A291" s="689" t="s">
        <v>2700</v>
      </c>
      <c r="B291" s="667" t="s">
        <v>2766</v>
      </c>
      <c r="C291" s="668"/>
      <c r="D291" s="673" t="str">
        <f t="shared" si="17"/>
        <v>8.10.2.3.2(p)</v>
      </c>
      <c r="E291" s="674">
        <f t="shared" si="18"/>
        <v>14</v>
      </c>
      <c r="F291" s="680" t="s">
        <v>2432</v>
      </c>
      <c r="G291" s="676" t="str">
        <f>+VLOOKUP(F291,AlterationTestLU[#All],2,FALSE)</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row>
    <row r="292" spans="1:7" ht="12.75" hidden="1">
      <c r="A292" s="689" t="s">
        <v>2701</v>
      </c>
      <c r="B292" s="667" t="s">
        <v>2654</v>
      </c>
      <c r="C292" s="668"/>
      <c r="D292" s="673" t="str">
        <f t="shared" si="17"/>
        <v>8.10.2.3.2(p)</v>
      </c>
      <c r="E292" s="674">
        <f t="shared" si="18"/>
        <v>15</v>
      </c>
      <c r="F292" s="680" t="s">
        <v>2438</v>
      </c>
      <c r="G292" s="676" t="str">
        <f>+VLOOKUP(F292,AlterationTestLU[#All],2,FALSE)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row>
    <row r="293" spans="1:7" ht="12.75" hidden="1">
      <c r="A293" s="689" t="s">
        <v>2702</v>
      </c>
      <c r="B293" s="667" t="s">
        <v>2767</v>
      </c>
      <c r="C293" s="668"/>
      <c r="D293" s="673" t="str">
        <f t="shared" si="17"/>
        <v>8.10.2.3.2(p)</v>
      </c>
      <c r="E293" s="674">
        <f t="shared" si="18"/>
        <v>16</v>
      </c>
      <c r="F293" s="680" t="s">
        <v>2457</v>
      </c>
      <c r="G293" s="676" t="str">
        <f>+VLOOKUP(F293,AlterationTestLU[#All],2,FALSE)</f>
        <v>(jj) Ascending Car Overspeed, and Unintended Car Motion Protection
(jj)(1) Ascending Car Overspeed Protection. Means inspected/tested,  no load conformance with 2.19.1.2.
(jj)(2) Unintended Car Motion. means inspected / tested to verify conformance with 2.19.2.2.</v>
      </c>
    </row>
    <row r="294" spans="1:7" ht="12.75" hidden="1">
      <c r="A294" s="689" t="s">
        <v>2703</v>
      </c>
      <c r="B294" s="667" t="s">
        <v>2768</v>
      </c>
      <c r="C294" s="668"/>
      <c r="D294" s="673" t="str">
        <f t="shared" si="17"/>
        <v>8.10.2.3.2(p)</v>
      </c>
      <c r="E294" s="674">
        <f t="shared" si="18"/>
        <v>17</v>
      </c>
      <c r="F294" s="680" t="s">
        <v>2460</v>
      </c>
      <c r="G294" s="676" t="str">
        <f>+VLOOKUP(F294,AlterationTestLU[#All],2,FALSE)</f>
        <v>Speed. The speed of the car shall be verified with and without rated load, in both directions (2.16.3.2).</v>
      </c>
    </row>
    <row r="295" spans="1:7" ht="12.75" hidden="1">
      <c r="A295" s="689" t="s">
        <v>2704</v>
      </c>
      <c r="B295" s="667" t="s">
        <v>2769</v>
      </c>
      <c r="C295" s="668"/>
      <c r="D295" s="673" t="str">
        <f t="shared" si="17"/>
        <v>8.10.2.3.2(p)</v>
      </c>
      <c r="E295" s="674">
        <f t="shared" si="18"/>
        <v>18</v>
      </c>
      <c r="F295" s="680" t="s">
        <v>2536</v>
      </c>
      <c r="G295" s="676" t="str">
        <f>+VLOOKUP(F295,AlterationTestLU[#All],2,FALSE)</f>
        <v>(d) Top-of-Car Clearance (Item 3.4)
(d)(1) top-of-car clearance (2.4.6 through 2.4.8)
(d)(2) low-clearance signage and marking of car top equipment (2.4.7.2)
(d)(3) guardrails (2.14.1.7.1)</v>
      </c>
    </row>
    <row r="296" spans="1:7" ht="12.75" hidden="1">
      <c r="A296" s="689" t="s">
        <v>2705</v>
      </c>
      <c r="B296" s="667" t="s">
        <v>2770</v>
      </c>
      <c r="C296" s="668"/>
      <c r="D296" s="673" t="str">
        <f t="shared" si="17"/>
        <v>8.10.2.3.2(p)</v>
      </c>
      <c r="E296" s="674">
        <f t="shared" si="18"/>
        <v>19</v>
      </c>
      <c r="F296" s="680" t="s">
        <v>2540</v>
      </c>
      <c r="G296" s="676" t="str">
        <f>+VLOOKUP(F296,AlterationTestLU[#All],2,FALSE)</f>
        <v>Top Counterweight Clearance (2.4.9) (Item 3.24)</v>
      </c>
    </row>
    <row r="297" spans="1:7" ht="12.75" hidden="1">
      <c r="A297" s="689" t="s">
        <v>2706</v>
      </c>
      <c r="B297" s="667" t="s">
        <v>2655</v>
      </c>
      <c r="C297" s="668"/>
      <c r="D297" s="673" t="str">
        <f t="shared" si="17"/>
        <v>8.10.2.3.2(p)</v>
      </c>
      <c r="E297" s="674">
        <f t="shared" si="18"/>
        <v>20</v>
      </c>
      <c r="F297" s="680" t="s">
        <v>2542</v>
      </c>
      <c r="G297" s="676" t="str">
        <f>+VLOOKUP(F297,AlterationTestLU[#All],2,FALSE)</f>
        <v>Normal Terminal Stopping Devices (Item 3.5). Verify location and type of switches (2.25.2). [See also 8.10.2.2.2(ff).]</v>
      </c>
    </row>
    <row r="298" spans="1:7" ht="12.75" hidden="1">
      <c r="A298" s="689" t="s">
        <v>2707</v>
      </c>
      <c r="B298" s="667" t="s">
        <v>2656</v>
      </c>
      <c r="C298" s="668"/>
      <c r="D298" s="673" t="str">
        <f t="shared" si="17"/>
        <v>8.10.2.3.2(p)</v>
      </c>
      <c r="E298" s="674">
        <f t="shared" si="18"/>
        <v>21</v>
      </c>
      <c r="F298" s="680" t="s">
        <v>2543</v>
      </c>
      <c r="G298" s="676" t="str">
        <f>+VLOOKUP(F298,AlterationTestLU[#All],2,FALSE)</f>
        <v>Final Terminal Stopping Devices (Item 3.6). Verify location and type of switches for conformance with 2.25.3 and 2.26.4.3.</v>
      </c>
    </row>
    <row r="299" spans="1:7" ht="48" hidden="1">
      <c r="A299" s="689" t="s">
        <v>2708</v>
      </c>
      <c r="B299" s="677" t="s">
        <v>3652</v>
      </c>
      <c r="C299" s="668"/>
      <c r="D299" s="673" t="str">
        <f t="shared" si="17"/>
        <v>8.10.2.3.2(p)</v>
      </c>
      <c r="E299" s="674">
        <f t="shared" si="18"/>
        <v>22</v>
      </c>
      <c r="F299" s="680" t="s">
        <v>2544</v>
      </c>
      <c r="G299" s="676" t="str">
        <f>+VLOOKUP(F299,AlterationTestLU[#All],2,FALSE)</f>
        <v>Broken Rope, Chain, or Tape Switch (Item 3.26). Verify for conformance with 2.25.2.3.2, 2.26.2.6, and 2.26.4.3.</v>
      </c>
    </row>
    <row r="300" spans="1:7" ht="12.75" hidden="1">
      <c r="A300" s="689" t="s">
        <v>2709</v>
      </c>
      <c r="B300" s="667" t="s">
        <v>2657</v>
      </c>
      <c r="C300" s="668"/>
      <c r="D300" s="673" t="str">
        <f t="shared" si="17"/>
        <v>8.10.2.3.2(p)</v>
      </c>
      <c r="E300" s="674">
        <f t="shared" si="18"/>
        <v>23</v>
      </c>
      <c r="F300" s="680" t="s">
        <v>2546</v>
      </c>
      <c r="G300" s="676" t="str">
        <f>+VLOOKUP(F300,AlterationTestLU[#All],2,FALSE)</f>
        <v>Data Plate (2.16.3.3, 2.20.2, and 2.24.2.3.5) (Item 3.27)</v>
      </c>
    </row>
    <row r="301" spans="1:7" ht="12.75" hidden="1">
      <c r="A301" s="689" t="s">
        <v>2710</v>
      </c>
      <c r="B301" s="667" t="s">
        <v>2658</v>
      </c>
      <c r="C301" s="668"/>
      <c r="D301" s="673" t="str">
        <f t="shared" si="17"/>
        <v>8.10.2.3.2(p)</v>
      </c>
      <c r="E301" s="674">
        <f t="shared" si="18"/>
        <v>24</v>
      </c>
      <c r="F301" s="680" t="s">
        <v>2548</v>
      </c>
      <c r="G301" s="676" t="str">
        <f>+VLOOKUP(F301,AlterationTestLU[#All],2,FALSE)</f>
        <v>Counterweight and Counterweight Buffer (Sections 2.21 and 2.22) (Item 3.28)</v>
      </c>
    </row>
    <row r="302" spans="1:7" ht="12.75" hidden="1">
      <c r="A302" s="689" t="s">
        <v>2711</v>
      </c>
      <c r="B302" s="667" t="s">
        <v>2659</v>
      </c>
      <c r="C302" s="668"/>
      <c r="D302" s="673" t="str">
        <f t="shared" si="17"/>
        <v>8.10.2.3.2(p)</v>
      </c>
      <c r="E302" s="674">
        <f t="shared" si="18"/>
        <v>25</v>
      </c>
      <c r="F302" s="680" t="s">
        <v>2549</v>
      </c>
      <c r="G302" s="676" t="str">
        <f>+VLOOKUP(F302,AlterationTestLU[#All],2,FALSE)</f>
        <v>Counterweight Safeties (Item 3.29). Visually inspect counterweight safeties, including marking plate  2.17.4).</v>
      </c>
    </row>
    <row r="303" spans="1:7" ht="36" hidden="1">
      <c r="A303" s="689" t="s">
        <v>2712</v>
      </c>
      <c r="B303" s="677" t="s">
        <v>3653</v>
      </c>
      <c r="C303" s="668"/>
      <c r="D303" s="673" t="str">
        <f t="shared" si="17"/>
        <v>8.10.2.3.2(p)</v>
      </c>
      <c r="E303" s="674">
        <f t="shared" si="18"/>
        <v>26</v>
      </c>
      <c r="F303" s="680" t="s">
        <v>2581</v>
      </c>
      <c r="G303" s="676" t="str">
        <f>+VLOOKUP(F303,AlterationTestLU[#All],2,FALSE)</f>
        <v>Suspension Rope (Item 3.23). Verify number, diameter, and data tag (2.20.2 and 2.20.4)</v>
      </c>
    </row>
    <row r="304" spans="1:7" ht="12.75" hidden="1">
      <c r="A304" s="689" t="s">
        <v>2713</v>
      </c>
      <c r="B304" s="667" t="s">
        <v>2660</v>
      </c>
      <c r="C304" s="668"/>
      <c r="D304" s="673" t="str">
        <f t="shared" si="17"/>
        <v>8.10.2.3.2(p)</v>
      </c>
      <c r="E304" s="674">
        <f t="shared" si="18"/>
        <v>27</v>
      </c>
      <c r="F304" s="680" t="s">
        <v>2620</v>
      </c>
      <c r="G304" s="676" t="str">
        <f>+VLOOKUP(F304,AlterationTestLU[#All],2,FALSE)</f>
        <v>(e) Access to Hoistway (Item 4.5)
(e)(1) access for maintenance (2.12.6 and 2.12.7)
(e)(2) access for emergency (2.12.6)</v>
      </c>
    </row>
    <row r="305" spans="1:7" ht="12.75" hidden="1">
      <c r="A305" s="689" t="s">
        <v>2714</v>
      </c>
      <c r="B305" s="667" t="s">
        <v>2661</v>
      </c>
      <c r="C305" s="668"/>
      <c r="D305" s="673" t="str">
        <f t="shared" si="17"/>
        <v>8.10.2.3.2(p)</v>
      </c>
      <c r="E305" s="674">
        <f t="shared" si="18"/>
        <v>28</v>
      </c>
      <c r="F305" s="680" t="s">
        <v>2691</v>
      </c>
      <c r="G305" s="676" t="str">
        <f>+VLOOKUP(F305,AlterationTestLU[#All],2,FALSE)</f>
        <v>(b) Bottom Clearance and Runby (Item 5.2)
(b)(1) car bottom clearances (2.4.1)
(b)(2) refuge space and marking (2.4.1.3, 2.4.1.4, and 2.4.1.6)
(b)(3) car and counterweight runbys (2.4.2 and 2.4.4)
(b)(4) warning signs [2.4.4(b)]
(b)(5) horizontal pit clearances (2.5.1.2 and 2.5.1.6)</v>
      </c>
    </row>
    <row r="306" spans="1:7" ht="60" hidden="1">
      <c r="A306" s="689" t="s">
        <v>2715</v>
      </c>
      <c r="B306" s="677" t="s">
        <v>3654</v>
      </c>
      <c r="C306" s="668"/>
      <c r="D306" s="673" t="str">
        <f t="shared" si="17"/>
        <v>8.10.2.3.2(p)</v>
      </c>
      <c r="E306" s="674">
        <f t="shared" si="18"/>
        <v>29</v>
      </c>
      <c r="F306" s="680" t="s">
        <v>2697</v>
      </c>
      <c r="G306" s="676" t="str">
        <f>+VLOOKUP(F306,AlterationTestLU[#All],2,FALSE)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row>
    <row r="307" spans="1:7" ht="12.75" hidden="1">
      <c r="A307" s="689" t="s">
        <v>2716</v>
      </c>
      <c r="B307" s="667" t="s">
        <v>2662</v>
      </c>
      <c r="C307" s="668"/>
      <c r="D307" s="673" t="str">
        <f t="shared" si="17"/>
        <v>8.10.2.3.2(p)</v>
      </c>
      <c r="E307" s="674">
        <f t="shared" si="18"/>
        <v>30</v>
      </c>
      <c r="F307" s="680" t="s">
        <v>2704</v>
      </c>
      <c r="G307" s="676" t="str">
        <f>+VLOOKUP(F307,AlterationTestLU[#All],2,FALSE)</f>
        <v>FTSD (Item 5.3). Verify location, operation, and type of switches for conformance with 2.25.3 and 2.26.4.3.</v>
      </c>
    </row>
    <row r="308" spans="1:7" ht="12.75" hidden="1">
      <c r="A308" s="689" t="s">
        <v>2717</v>
      </c>
      <c r="B308" s="667" t="s">
        <v>2663</v>
      </c>
      <c r="C308" s="668"/>
      <c r="D308" s="673" t="str">
        <f t="shared" si="17"/>
        <v>8.10.2.3.2(p)</v>
      </c>
      <c r="E308" s="674">
        <f t="shared" si="18"/>
        <v>31</v>
      </c>
      <c r="F308" s="680" t="s">
        <v>2705</v>
      </c>
      <c r="G308" s="676" t="str">
        <f>+VLOOKUP(F308,AlterationTestLU[#All],2,FALSE)</f>
        <v>NTSD (Item 5.4). Verify location, operation, and type of switches for conformance with 2.25.2 [see 8.10.2.2.2(ff)].</v>
      </c>
    </row>
    <row r="309" spans="1:7" ht="12.75" hidden="1">
      <c r="A309" s="689" t="s">
        <v>2718</v>
      </c>
      <c r="B309" s="667" t="s">
        <v>2664</v>
      </c>
      <c r="C309" s="668"/>
      <c r="D309" s="673" t="str">
        <f t="shared" si="17"/>
        <v>8.10.2.3.2(p)</v>
      </c>
      <c r="E309" s="674">
        <f t="shared" si="18"/>
        <v>32</v>
      </c>
      <c r="F309" s="680" t="s">
        <v>2713</v>
      </c>
      <c r="G309" s="676" t="str">
        <f>+VLOOKUP(F309,AlterationTestLU[#All],2,FALSE)</f>
        <v>frame (2.15.4 through 2.15.7 and 2.15.9)</v>
      </c>
    </row>
    <row r="310" spans="1:7" ht="12.75" hidden="1">
      <c r="A310" s="689" t="s">
        <v>2719</v>
      </c>
      <c r="B310" s="667" t="s">
        <v>2665</v>
      </c>
      <c r="C310" s="668"/>
      <c r="D310" s="673" t="str">
        <f t="shared" si="17"/>
        <v>8.10.2.3.2(p)</v>
      </c>
      <c r="E310" s="674">
        <f t="shared" si="18"/>
        <v>33</v>
      </c>
      <c r="F310" s="680" t="s">
        <v>2715</v>
      </c>
      <c r="G310" s="676" t="str">
        <f>+VLOOKUP(F310,AlterationTestLU[#All],2,FALSE)</f>
        <v>(j) Car Safeties and Guiding Members (Item 5.8)
(j)(1) rope movement (2.17.11)
(j)(2) marking plate (2.17.14)
(j)(3) car guiding members (2.15.2)
(j)(4) running clearances (2.17.10)</v>
      </c>
    </row>
    <row r="311" spans="1:7" ht="12.75" hidden="1">
      <c r="A311" s="689" t="s">
        <v>2720</v>
      </c>
      <c r="B311" s="667" t="s">
        <v>2520</v>
      </c>
      <c r="C311" s="668"/>
      <c r="D311" s="669" t="str">
        <f>+F311</f>
        <v>8.10.2.3.2(pp)</v>
      </c>
      <c r="E311" s="670">
        <v>1</v>
      </c>
      <c r="F311" s="681" t="s">
        <v>2848</v>
      </c>
    </row>
    <row r="312" spans="1:7" ht="60" hidden="1">
      <c r="A312" s="689" t="s">
        <v>2721</v>
      </c>
      <c r="B312" s="677" t="s">
        <v>3655</v>
      </c>
      <c r="C312" s="668"/>
      <c r="D312" s="673" t="str">
        <f>+D311</f>
        <v>8.10.2.3.2(pp)</v>
      </c>
      <c r="E312" s="674">
        <v>1</v>
      </c>
      <c r="F312" s="680" t="s">
        <v>2247</v>
      </c>
      <c r="G312" s="676" t="str">
        <f>+VLOOKUP(F312,AlterationTestLU[#All],2,FALSE)</f>
        <v>Car Emergency Signal (2.27.1 and 2.11.1.3) (Item 1.6)</v>
      </c>
    </row>
    <row r="313" spans="1:7" ht="12.75" hidden="1">
      <c r="A313" s="689" t="s">
        <v>2722</v>
      </c>
      <c r="B313" s="667" t="s">
        <v>2666</v>
      </c>
      <c r="C313" s="668"/>
      <c r="D313" s="669" t="str">
        <f>+F313</f>
        <v>8.10.2.3.2(q)</v>
      </c>
      <c r="E313" s="670">
        <v>36</v>
      </c>
      <c r="F313" s="681" t="s">
        <v>2824</v>
      </c>
    </row>
    <row r="314" spans="1:7" ht="12.75" hidden="1">
      <c r="A314" s="689" t="s">
        <v>2723</v>
      </c>
      <c r="B314" s="667" t="s">
        <v>2522</v>
      </c>
      <c r="C314" s="668"/>
      <c r="D314" s="673" t="str">
        <f t="shared" ref="D314:D349" si="19">+D313</f>
        <v>8.10.2.3.2(q)</v>
      </c>
      <c r="E314" s="674">
        <v>1</v>
      </c>
      <c r="F314" s="680" t="s">
        <v>2211</v>
      </c>
      <c r="G314" s="676" t="str">
        <f>+VLOOKUP(F314,AlterationTestLU[#All],2,FALSE)</f>
        <v>Door Reopening Device (2.13.5) (Item 1.1)</v>
      </c>
    </row>
    <row r="315" spans="1:7" ht="12.75" hidden="1">
      <c r="A315" s="689" t="s">
        <v>2724</v>
      </c>
      <c r="B315" s="667" t="s">
        <v>2523</v>
      </c>
      <c r="C315" s="668"/>
      <c r="D315" s="673" t="str">
        <f t="shared" si="19"/>
        <v>8.10.2.3.2(q)</v>
      </c>
      <c r="E315" s="674">
        <f t="shared" ref="E315:E349" si="20">+E314+1</f>
        <v>2</v>
      </c>
      <c r="F315" s="680" t="s">
        <v>2237</v>
      </c>
      <c r="G315" s="676" t="str">
        <f>+VLOOKUP(F315,AlterationTestLU[#All],2,FALSE)</f>
        <v>(c) Operating Control Devices (Item 1.3)
(c)(1) operating devices (2.26.1.1, 2.26.1.2, and 2.26.1.6)
(c)(2) in-car inspection (2.26.1.4.3)
(c)(3) inspection operation with open door circuits (2.26.1.5)</v>
      </c>
    </row>
    <row r="316" spans="1:7" ht="12.75" hidden="1">
      <c r="A316" s="689" t="s">
        <v>2725</v>
      </c>
      <c r="B316" s="667" t="s">
        <v>2524</v>
      </c>
      <c r="C316" s="668"/>
      <c r="D316" s="673" t="str">
        <f t="shared" si="19"/>
        <v>8.10.2.3.2(q)</v>
      </c>
      <c r="E316" s="674">
        <f t="shared" si="20"/>
        <v>3</v>
      </c>
      <c r="F316" s="680" t="s">
        <v>2248</v>
      </c>
      <c r="G316" s="676" t="str">
        <f>+VLOOKUP(F316,AlterationTestLU[#All],2,FALSE)</f>
        <v>(g) Car Door or Gate (Item 1.7)
(g)(1) closed position (2.14.4.11)
(g)(2) contact or interlock (2.14.4.2, 2.26.2.15, and 2.26.2.28)
(g)(3) car landing door clearances (2.14.4.5)
(g)(4) car door guides (2.14.4.6)
(g)(5) passenger car door (2.14.5)
(g)(6) freight car door or gate (2.14.6)</v>
      </c>
    </row>
    <row r="317" spans="1:7" ht="12.75" hidden="1">
      <c r="A317" s="689" t="s">
        <v>2726</v>
      </c>
      <c r="B317" s="667" t="s">
        <v>2267</v>
      </c>
      <c r="C317" s="668"/>
      <c r="D317" s="673" t="str">
        <f t="shared" si="19"/>
        <v>8.10.2.3.2(q)</v>
      </c>
      <c r="E317" s="674">
        <f t="shared" si="20"/>
        <v>4</v>
      </c>
      <c r="F317" s="680" t="s">
        <v>2256</v>
      </c>
      <c r="G317" s="676" t="str">
        <f>+VLOOKUP(F317,AlterationTestLU[#All],2,FALSE)</f>
        <v>Power Closing Doors Gates (2.13.3) (Item 1.9): Test Closing Time Per Door Marking Plate (2.13.4.2.4)</v>
      </c>
    </row>
    <row r="318" spans="1:7" ht="12.75" hidden="1">
      <c r="A318" s="689" t="s">
        <v>2727</v>
      </c>
      <c r="B318" s="667" t="s">
        <v>2525</v>
      </c>
      <c r="C318" s="668"/>
      <c r="D318" s="673" t="str">
        <f t="shared" si="19"/>
        <v>8.10.2.3.2(q)</v>
      </c>
      <c r="E318" s="674">
        <f t="shared" si="20"/>
        <v>5</v>
      </c>
      <c r="F318" s="680" t="s">
        <v>2257</v>
      </c>
      <c r="G318" s="676" t="str">
        <f>+VLOOKUP(F318,AlterationTestLU[#All],2,FALSE)</f>
        <v>(j) Power Opening of Doors or Gates (Item 1.10)
(j)(1) Power Opening of Doors (2.13.2). 
(j)(2) Leveling Zone (2.26.1.6.3) and Leveling Speed (2.26.1.6.6). 
(j)(3) 	Inner Landing Zone (2.26.1.6.7). For static control elevators</v>
      </c>
    </row>
    <row r="319" spans="1:7" ht="12.75" hidden="1">
      <c r="A319" s="689" t="s">
        <v>2728</v>
      </c>
      <c r="B319" s="667" t="s">
        <v>2667</v>
      </c>
      <c r="C319" s="668"/>
      <c r="D319" s="673" t="str">
        <f t="shared" si="19"/>
        <v>8.10.2.3.2(q)</v>
      </c>
      <c r="E319" s="674">
        <f t="shared" si="20"/>
        <v>6</v>
      </c>
      <c r="F319" s="680" t="s">
        <v>2781</v>
      </c>
      <c r="G319" s="676" t="str">
        <f>+VLOOKUP(F319,AlterationTestLU[#All],2,FALSE)</f>
        <v>(l) 	Car Enclosure (Item 1.12)
(l)(1) 	enclosure and lining materials (2.14.2.1 and 2.14.3.1)
(l)(2) 	equipment prohibited inside car (2.14.1.9)
(l)(3) 	classes of loading (2.16.2.2)
(l)(4) 	passengers on freight elevators (2.16.4)
(l)(5) 	identification in cars (2.29.1)</v>
      </c>
    </row>
    <row r="320" spans="1:7" ht="12.75" hidden="1">
      <c r="A320" s="689" t="s">
        <v>2729</v>
      </c>
      <c r="B320" s="667" t="s">
        <v>2668</v>
      </c>
      <c r="C320" s="668"/>
      <c r="D320" s="673" t="str">
        <f t="shared" si="19"/>
        <v>8.10.2.3.2(q)</v>
      </c>
      <c r="E320" s="674">
        <f t="shared" si="20"/>
        <v>7</v>
      </c>
      <c r="F320" s="680" t="s">
        <v>2776</v>
      </c>
      <c r="G320" s="676" t="str">
        <f>+VLOOKUP(F320,AlterationTestLU[#All],2,FALSE)</f>
        <v>(p) 	Rated Load, Platform Area, and Data Plate (Item 1.16)
(p)(1) 	rated load and platform area (2.16.1 and 2.16.2)
(p)(2) 	capacity and data plates (2.16.3)
(p)(3) 	signs in freight elevators (2.16.5 and 2.16.7)</v>
      </c>
    </row>
    <row r="321" spans="1:7" ht="12.75" hidden="1">
      <c r="A321" s="689" t="s">
        <v>2730</v>
      </c>
      <c r="B321" s="667" t="s">
        <v>2669</v>
      </c>
      <c r="C321" s="668"/>
      <c r="D321" s="673" t="str">
        <f t="shared" si="19"/>
        <v>8.10.2.3.2(q)</v>
      </c>
      <c r="E321" s="674">
        <f t="shared" si="20"/>
        <v>8</v>
      </c>
      <c r="F321" s="680" t="s">
        <v>2777</v>
      </c>
      <c r="G321" s="676" t="str">
        <f>+VLOOKUP(F321,AlterationTestLU[#All],2,FALSE)</f>
        <v>Emergency or Standby Power Operation (Item 1.17).</v>
      </c>
    </row>
    <row r="322" spans="1:7" ht="12.75" hidden="1">
      <c r="A322" s="689" t="s">
        <v>2731</v>
      </c>
      <c r="B322" s="667" t="s">
        <v>2670</v>
      </c>
      <c r="C322" s="668"/>
      <c r="D322" s="673" t="str">
        <f t="shared" si="19"/>
        <v>8.10.2.3.2(q)</v>
      </c>
      <c r="E322" s="674">
        <f t="shared" si="20"/>
        <v>9</v>
      </c>
      <c r="F322" s="680" t="s">
        <v>2775</v>
      </c>
      <c r="G322" s="676" t="str">
        <f>+VLOOKUP(F322,AlterationTestLU[#All],2,FALSE)</f>
        <v>Car Ride (Section 2.23, 2.23.6, and 2.15.2) (Item 1.19)</v>
      </c>
    </row>
    <row r="323" spans="1:7" ht="12.75" hidden="1">
      <c r="A323" s="689" t="s">
        <v>2636</v>
      </c>
      <c r="B323" s="667" t="s">
        <v>2671</v>
      </c>
      <c r="C323" s="668"/>
      <c r="D323" s="673" t="str">
        <f t="shared" si="19"/>
        <v>8.10.2.3.2(q)</v>
      </c>
      <c r="E323" s="674">
        <f t="shared" si="20"/>
        <v>10</v>
      </c>
      <c r="F323" s="680" t="s">
        <v>2382</v>
      </c>
      <c r="G323" s="676" t="str">
        <f>+VLOOKUP(F323,AlterationTestLU[#All],2,FALSE)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row>
    <row r="324" spans="1:7" ht="12.75" hidden="1">
      <c r="A324" s="689" t="s">
        <v>2636</v>
      </c>
      <c r="B324" s="667" t="s">
        <v>2672</v>
      </c>
      <c r="C324" s="668"/>
      <c r="D324" s="673" t="str">
        <f t="shared" si="19"/>
        <v>8.10.2.3.2(q)</v>
      </c>
      <c r="E324" s="674">
        <f t="shared" si="20"/>
        <v>11</v>
      </c>
      <c r="F324" s="680" t="s">
        <v>2390</v>
      </c>
      <c r="G324" s="676" t="str">
        <f>+VLOOKUP(F324,AlterationTestLU[#All],2,FALSE)</f>
        <v>(t)(1) general (2.26.9.1, 2.26.9.2, and 2.26.9.8)
(t)(2) redundancy and its checking (2.26.9.3 and 2.26.9.4)
(t)(3) static control without motor generator sets (2.26.9.5 and 2.26.9.6)
(t)(4) installation of capacitors or other devices to make electrical protective devices ineffective (2.26.6)</v>
      </c>
    </row>
    <row r="325" spans="1:7" ht="24" hidden="1">
      <c r="A325" s="689" t="s">
        <v>2679</v>
      </c>
      <c r="B325" s="677" t="s">
        <v>3656</v>
      </c>
      <c r="C325" s="668"/>
      <c r="D325" s="673" t="str">
        <f t="shared" si="19"/>
        <v>8.10.2.3.2(q)</v>
      </c>
      <c r="E325" s="674">
        <f t="shared" si="20"/>
        <v>12</v>
      </c>
      <c r="F325" s="680" t="s">
        <v>2396</v>
      </c>
      <c r="G325" s="676" t="str">
        <f>+VLOOKUP(F325,AlterationTestLU[#All],2,FALSE)</f>
        <v>(v) Braking System. load as Table 8.6.4.20. safely lower, stop, and hold the car with this load.
(v)(1) braking system (2.24.8.2.2)
(v)(2) electromechanical brake (2.24.8.3)
(v)(3) marking plate (2.24.8.5)</v>
      </c>
    </row>
    <row r="326" spans="1:7" ht="12.75" hidden="1">
      <c r="A326" s="689" t="s">
        <v>2807</v>
      </c>
      <c r="B326" s="667" t="s">
        <v>2674</v>
      </c>
      <c r="C326" s="668"/>
      <c r="D326" s="673" t="str">
        <f t="shared" si="19"/>
        <v>8.10.2.3.2(q)</v>
      </c>
      <c r="E326" s="674">
        <f t="shared" si="20"/>
        <v>13</v>
      </c>
      <c r="F326" s="680" t="s">
        <v>2410</v>
      </c>
      <c r="G326" s="676" t="str">
        <f>+VLOOKUP(F326,AlterationTestLU[#All],2,FALSE)</f>
        <v>Motor Generator (2.26.9.7) (Item 2.22)</v>
      </c>
    </row>
    <row r="327" spans="1:7" ht="12.75" hidden="1">
      <c r="A327" s="689" t="s">
        <v>2808</v>
      </c>
      <c r="B327" s="667" t="s">
        <v>2675</v>
      </c>
      <c r="C327" s="668"/>
      <c r="D327" s="673" t="str">
        <f t="shared" si="19"/>
        <v>8.10.2.3.2(q)</v>
      </c>
      <c r="E327" s="674">
        <f t="shared" si="20"/>
        <v>14</v>
      </c>
      <c r="F327" s="680" t="s">
        <v>2411</v>
      </c>
      <c r="G327" s="676" t="str">
        <f>+VLOOKUP(F327,AlterationTestLU[#All],2,FALSE)</f>
        <v>Absorption of Regenerated Power (2.26.10) (Item 2.23)</v>
      </c>
    </row>
    <row r="328" spans="1:7" ht="24" hidden="1">
      <c r="A328" s="689" t="s">
        <v>2809</v>
      </c>
      <c r="B328" s="677" t="s">
        <v>3657</v>
      </c>
      <c r="C328" s="668"/>
      <c r="D328" s="673" t="str">
        <f t="shared" si="19"/>
        <v>8.10.2.3.2(q)</v>
      </c>
      <c r="E328" s="674">
        <f t="shared" si="20"/>
        <v>15</v>
      </c>
      <c r="F328" s="680" t="s">
        <v>2412</v>
      </c>
      <c r="G328" s="676" t="str">
        <f>+VLOOKUP(F328,AlterationTestLU[#All],2,FALSE)</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329" spans="1:7" ht="12.75" hidden="1">
      <c r="A329" s="689" t="s">
        <v>2810</v>
      </c>
      <c r="B329" s="667" t="s">
        <v>2676</v>
      </c>
      <c r="C329" s="668"/>
      <c r="D329" s="673" t="str">
        <f t="shared" si="19"/>
        <v>8.10.2.3.2(q)</v>
      </c>
      <c r="E329" s="674">
        <f t="shared" si="20"/>
        <v>16</v>
      </c>
      <c r="F329" s="680" t="s">
        <v>2421</v>
      </c>
      <c r="G329" s="676" t="str">
        <f>+VLOOKUP(F329,AlterationTestLU[#All],2,FALSE)</f>
        <v>Secondary and Deflector Sheaves (2.24.2) (Item 2.26)</v>
      </c>
    </row>
    <row r="330" spans="1:7" ht="12.75" hidden="1">
      <c r="A330" s="689" t="s">
        <v>2811</v>
      </c>
      <c r="B330" s="667" t="s">
        <v>2677</v>
      </c>
      <c r="C330" s="668"/>
      <c r="D330" s="673" t="str">
        <f t="shared" si="19"/>
        <v>8.10.2.3.2(q)</v>
      </c>
      <c r="E330" s="674">
        <f t="shared" si="20"/>
        <v>17</v>
      </c>
      <c r="F330" s="680" t="s">
        <v>2423</v>
      </c>
      <c r="G330" s="676" t="str">
        <f>+VLOOKUP(F330,AlterationTestLU[#All],2,FALSE)</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row>
    <row r="331" spans="1:7" ht="12.75" hidden="1">
      <c r="A331" s="689" t="s">
        <v>2637</v>
      </c>
      <c r="B331" s="667" t="s">
        <v>2771</v>
      </c>
      <c r="C331" s="668"/>
      <c r="D331" s="673" t="str">
        <f t="shared" si="19"/>
        <v>8.10.2.3.2(q)</v>
      </c>
      <c r="E331" s="674">
        <f t="shared" si="20"/>
        <v>18</v>
      </c>
      <c r="F331" s="680" t="s">
        <v>2432</v>
      </c>
      <c r="G331" s="676" t="str">
        <f>+VLOOKUP(F331,AlterationTestLU[#All],2,FALSE)</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row>
    <row r="332" spans="1:7" ht="12.75" hidden="1">
      <c r="A332" s="689" t="s">
        <v>2638</v>
      </c>
      <c r="B332" s="667" t="s">
        <v>2678</v>
      </c>
      <c r="D332" s="673" t="str">
        <f t="shared" si="19"/>
        <v>8.10.2.3.2(q)</v>
      </c>
      <c r="E332" s="674">
        <f t="shared" si="20"/>
        <v>19</v>
      </c>
      <c r="F332" s="680" t="s">
        <v>2438</v>
      </c>
      <c r="G332" s="676" t="str">
        <f>+VLOOKUP(F332,AlterationTestLU[#All],2,FALSE)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row>
    <row r="333" spans="1:7" ht="12.75" hidden="1">
      <c r="A333" s="691" t="s">
        <v>2814</v>
      </c>
      <c r="B333" s="692" t="s">
        <v>3658</v>
      </c>
      <c r="D333" s="673" t="str">
        <f t="shared" si="19"/>
        <v>8.10.2.3.2(q)</v>
      </c>
      <c r="E333" s="674">
        <f t="shared" si="20"/>
        <v>20</v>
      </c>
      <c r="F333" s="680" t="s">
        <v>2457</v>
      </c>
      <c r="G333" s="676" t="str">
        <f>+VLOOKUP(F333,AlterationTestLU[#All],2,FALSE)</f>
        <v>(jj) Ascending Car Overspeed, and Unintended Car Motion Protection
(jj)(1) Ascending Car Overspeed Protection. Means inspected/tested,  no load conformance with 2.19.1.2.
(jj)(2) Unintended Car Motion. means inspected / tested to verify conformance with 2.19.2.2.</v>
      </c>
    </row>
    <row r="334" spans="1:7" ht="12.75" hidden="1">
      <c r="A334" s="691" t="s">
        <v>2815</v>
      </c>
      <c r="B334" s="693" t="s">
        <v>3659</v>
      </c>
      <c r="D334" s="673" t="str">
        <f t="shared" si="19"/>
        <v>8.10.2.3.2(q)</v>
      </c>
      <c r="E334" s="674">
        <f t="shared" si="20"/>
        <v>21</v>
      </c>
      <c r="F334" s="680" t="s">
        <v>2460</v>
      </c>
      <c r="G334" s="676" t="str">
        <f>+VLOOKUP(F334,AlterationTestLU[#All],2,FALSE)</f>
        <v>Speed. The speed of the car shall be verified with and without rated load, in both directions (2.16.3.2).</v>
      </c>
    </row>
    <row r="335" spans="1:7" ht="12.75" hidden="1">
      <c r="A335" s="687" t="s">
        <v>3760</v>
      </c>
      <c r="B335" s="687" t="s">
        <v>3761</v>
      </c>
      <c r="C335" s="667"/>
      <c r="D335" s="673" t="str">
        <f t="shared" si="19"/>
        <v>8.10.2.3.2(q)</v>
      </c>
      <c r="E335" s="674">
        <f t="shared" si="20"/>
        <v>22</v>
      </c>
      <c r="F335" s="680" t="s">
        <v>2536</v>
      </c>
      <c r="G335" s="676" t="str">
        <f>+VLOOKUP(F335,AlterationTestLU[#All],2,FALSE)</f>
        <v>(d) Top-of-Car Clearance (Item 3.4)
(d)(1) top-of-car clearance (2.4.6 through 2.4.8)
(d)(2) low-clearance signage and marking of car top equipment (2.4.7.2)
(d)(3) guardrails (2.14.1.7.1)</v>
      </c>
    </row>
    <row r="336" spans="1:7" ht="178.5" hidden="1">
      <c r="A336" s="689" t="s">
        <v>3762</v>
      </c>
      <c r="B336" s="720" t="s">
        <v>3764</v>
      </c>
      <c r="D336" s="673" t="str">
        <f t="shared" si="19"/>
        <v>8.10.2.3.2(q)</v>
      </c>
      <c r="E336" s="674">
        <f t="shared" si="20"/>
        <v>23</v>
      </c>
      <c r="F336" s="680" t="s">
        <v>2540</v>
      </c>
      <c r="G336" s="676" t="str">
        <f>+VLOOKUP(F336,AlterationTestLU[#All],2,FALSE)</f>
        <v>Top Counterweight Clearance (2.4.9) (Item 3.24)</v>
      </c>
    </row>
    <row r="337" spans="1:7" ht="12.75" hidden="1">
      <c r="A337" s="694" t="s">
        <v>3271</v>
      </c>
      <c r="B337" s="695" t="s">
        <v>3763</v>
      </c>
      <c r="D337" s="673" t="str">
        <f t="shared" si="19"/>
        <v>8.10.2.3.2(q)</v>
      </c>
      <c r="E337" s="674">
        <f t="shared" si="20"/>
        <v>24</v>
      </c>
      <c r="F337" s="680" t="s">
        <v>2542</v>
      </c>
      <c r="G337" s="676" t="str">
        <f>+VLOOKUP(F337,AlterationTestLU[#All],2,FALSE)</f>
        <v>Normal Terminal Stopping Devices (Item 3.5). Verify location and type of switches (2.25.2). [See also 8.10.2.2.2(ff).]</v>
      </c>
    </row>
    <row r="338" spans="1:7" ht="12.75" hidden="1">
      <c r="A338" s="694" t="s">
        <v>2862</v>
      </c>
      <c r="B338" s="695" t="s">
        <v>3674</v>
      </c>
      <c r="D338" s="673" t="str">
        <f t="shared" si="19"/>
        <v>8.10.2.3.2(q)</v>
      </c>
      <c r="E338" s="674">
        <f t="shared" si="20"/>
        <v>25</v>
      </c>
      <c r="F338" s="680" t="s">
        <v>2543</v>
      </c>
      <c r="G338" s="676" t="str">
        <f>+VLOOKUP(F338,AlterationTestLU[#All],2,FALSE)</f>
        <v>Final Terminal Stopping Devices (Item 3.6). Verify location and type of switches for conformance with 2.25.3 and 2.26.4.3.</v>
      </c>
    </row>
    <row r="339" spans="1:7" ht="12.75" hidden="1">
      <c r="A339" s="694" t="s">
        <v>2868</v>
      </c>
      <c r="B339" s="696" t="s">
        <v>3091</v>
      </c>
      <c r="D339" s="673" t="str">
        <f t="shared" si="19"/>
        <v>8.10.2.3.2(q)</v>
      </c>
      <c r="E339" s="674">
        <f t="shared" si="20"/>
        <v>26</v>
      </c>
      <c r="F339" s="680" t="s">
        <v>2544</v>
      </c>
      <c r="G339" s="676" t="str">
        <f>+VLOOKUP(F339,AlterationTestLU[#All],2,FALSE)</f>
        <v>Broken Rope, Chain, or Tape Switch (Item 3.26). Verify for conformance with 2.25.2.3.2, 2.26.2.6, and 2.26.4.3.</v>
      </c>
    </row>
    <row r="340" spans="1:7" ht="12.75" hidden="1">
      <c r="A340" s="694" t="s">
        <v>2869</v>
      </c>
      <c r="B340" s="696" t="s">
        <v>3092</v>
      </c>
      <c r="D340" s="673" t="str">
        <f t="shared" si="19"/>
        <v>8.10.2.3.2(q)</v>
      </c>
      <c r="E340" s="674">
        <f t="shared" si="20"/>
        <v>27</v>
      </c>
      <c r="F340" s="680" t="s">
        <v>2546</v>
      </c>
      <c r="G340" s="676" t="str">
        <f>+VLOOKUP(F340,AlterationTestLU[#All],2,FALSE)</f>
        <v>Data Plate (2.16.3.3, 2.20.2, and 2.24.2.3.5) (Item 3.27)</v>
      </c>
    </row>
    <row r="341" spans="1:7" ht="12.75" hidden="1">
      <c r="A341" s="694" t="s">
        <v>2870</v>
      </c>
      <c r="B341" s="696" t="s">
        <v>3093</v>
      </c>
      <c r="D341" s="673" t="str">
        <f t="shared" si="19"/>
        <v>8.10.2.3.2(q)</v>
      </c>
      <c r="E341" s="674">
        <f t="shared" si="20"/>
        <v>28</v>
      </c>
      <c r="F341" s="680" t="s">
        <v>2548</v>
      </c>
      <c r="G341" s="676" t="str">
        <f>+VLOOKUP(F341,AlterationTestLU[#All],2,FALSE)</f>
        <v>Counterweight and Counterweight Buffer (Sections 2.21 and 2.22) (Item 3.28)</v>
      </c>
    </row>
    <row r="342" spans="1:7" ht="12.75" hidden="1">
      <c r="A342" s="694" t="s">
        <v>2871</v>
      </c>
      <c r="B342" s="696" t="s">
        <v>3094</v>
      </c>
      <c r="D342" s="673" t="str">
        <f t="shared" si="19"/>
        <v>8.10.2.3.2(q)</v>
      </c>
      <c r="E342" s="674">
        <f t="shared" si="20"/>
        <v>29</v>
      </c>
      <c r="F342" s="680" t="s">
        <v>2549</v>
      </c>
      <c r="G342" s="676" t="str">
        <f>+VLOOKUP(F342,AlterationTestLU[#All],2,FALSE)</f>
        <v>Counterweight Safeties (Item 3.29). Visually inspect counterweight safeties, including marking plate  2.17.4).</v>
      </c>
    </row>
    <row r="343" spans="1:7" ht="12.75" hidden="1">
      <c r="A343" s="694" t="s">
        <v>2872</v>
      </c>
      <c r="B343" s="696" t="s">
        <v>3095</v>
      </c>
      <c r="D343" s="673" t="str">
        <f t="shared" si="19"/>
        <v>8.10.2.3.2(q)</v>
      </c>
      <c r="E343" s="674">
        <f t="shared" si="20"/>
        <v>30</v>
      </c>
      <c r="F343" s="680" t="s">
        <v>2581</v>
      </c>
      <c r="G343" s="676" t="str">
        <f>+VLOOKUP(F343,AlterationTestLU[#All],2,FALSE)</f>
        <v>Suspension Rope (Item 3.23). Verify number, diameter, and data tag (2.20.2 and 2.20.4)</v>
      </c>
    </row>
    <row r="344" spans="1:7" ht="12.75" hidden="1">
      <c r="A344" s="694" t="s">
        <v>2873</v>
      </c>
      <c r="B344" s="696" t="s">
        <v>3096</v>
      </c>
      <c r="D344" s="673" t="str">
        <f t="shared" si="19"/>
        <v>8.10.2.3.2(q)</v>
      </c>
      <c r="E344" s="674">
        <f t="shared" si="20"/>
        <v>31</v>
      </c>
      <c r="F344" s="680" t="s">
        <v>2620</v>
      </c>
      <c r="G344" s="676" t="str">
        <f>+VLOOKUP(F344,AlterationTestLU[#All],2,FALSE)</f>
        <v>(e) Access to Hoistway (Item 4.5)
(e)(1) access for maintenance (2.12.6 and 2.12.7)
(e)(2) access for emergency (2.12.6)</v>
      </c>
    </row>
    <row r="345" spans="1:7" ht="12.75" hidden="1">
      <c r="A345" s="694" t="s">
        <v>2874</v>
      </c>
      <c r="B345" s="696" t="s">
        <v>3097</v>
      </c>
      <c r="D345" s="673" t="str">
        <f t="shared" si="19"/>
        <v>8.10.2.3.2(q)</v>
      </c>
      <c r="E345" s="674">
        <f t="shared" si="20"/>
        <v>32</v>
      </c>
      <c r="F345" s="680" t="s">
        <v>2691</v>
      </c>
      <c r="G345" s="676" t="str">
        <f>+VLOOKUP(F345,AlterationTestLU[#All],2,FALSE)</f>
        <v>(b) Bottom Clearance and Runby (Item 5.2)
(b)(1) car bottom clearances (2.4.1)
(b)(2) refuge space and marking (2.4.1.3, 2.4.1.4, and 2.4.1.6)
(b)(3) car and counterweight runbys (2.4.2 and 2.4.4)
(b)(4) warning signs [2.4.4(b)]
(b)(5) horizontal pit clearances (2.5.1.2 and 2.5.1.6)</v>
      </c>
    </row>
    <row r="346" spans="1:7" ht="12.75" hidden="1">
      <c r="A346" s="694" t="s">
        <v>2875</v>
      </c>
      <c r="B346" s="696" t="s">
        <v>3098</v>
      </c>
      <c r="D346" s="673" t="str">
        <f t="shared" si="19"/>
        <v>8.10.2.3.2(q)</v>
      </c>
      <c r="E346" s="674">
        <f t="shared" si="20"/>
        <v>33</v>
      </c>
      <c r="F346" s="680" t="s">
        <v>2697</v>
      </c>
      <c r="G346" s="676" t="str">
        <f>+VLOOKUP(F346,AlterationTestLU[#All],2,FALSE)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row>
    <row r="347" spans="1:7" ht="12.75" hidden="1">
      <c r="A347" s="694" t="s">
        <v>2876</v>
      </c>
      <c r="B347" s="696" t="s">
        <v>3099</v>
      </c>
      <c r="D347" s="673" t="str">
        <f t="shared" si="19"/>
        <v>8.10.2.3.2(q)</v>
      </c>
      <c r="E347" s="674">
        <f t="shared" si="20"/>
        <v>34</v>
      </c>
      <c r="F347" s="680" t="s">
        <v>2704</v>
      </c>
      <c r="G347" s="676" t="str">
        <f>+VLOOKUP(F347,AlterationTestLU[#All],2,FALSE)</f>
        <v>FTSD (Item 5.3). Verify location, operation, and type of switches for conformance with 2.25.3 and 2.26.4.3.</v>
      </c>
    </row>
    <row r="348" spans="1:7" ht="12.75" hidden="1">
      <c r="A348" s="694" t="s">
        <v>2877</v>
      </c>
      <c r="B348" s="696" t="s">
        <v>3100</v>
      </c>
      <c r="D348" s="673" t="str">
        <f t="shared" si="19"/>
        <v>8.10.2.3.2(q)</v>
      </c>
      <c r="E348" s="674">
        <f t="shared" si="20"/>
        <v>35</v>
      </c>
      <c r="F348" s="680" t="s">
        <v>2705</v>
      </c>
      <c r="G348" s="676" t="str">
        <f>+VLOOKUP(F348,AlterationTestLU[#All],2,FALSE)</f>
        <v>NTSD (Item 5.4). Verify location, operation, and type of switches for conformance with 2.25.2 [see 8.10.2.2.2(ff)].</v>
      </c>
    </row>
    <row r="349" spans="1:7" ht="12.75" hidden="1">
      <c r="A349" s="694" t="s">
        <v>2878</v>
      </c>
      <c r="B349" s="696" t="s">
        <v>3101</v>
      </c>
      <c r="D349" s="673" t="str">
        <f t="shared" si="19"/>
        <v>8.10.2.3.2(q)</v>
      </c>
      <c r="E349" s="674">
        <f t="shared" si="20"/>
        <v>36</v>
      </c>
      <c r="F349" s="680" t="s">
        <v>2715</v>
      </c>
      <c r="G349" s="676" t="str">
        <f>+VLOOKUP(F349,AlterationTestLU[#All],2,FALSE)</f>
        <v>(j) Car Safeties and Guiding Members (Item 5.8)
(j)(1) rope movement (2.17.11)
(j)(2) marking plate (2.17.14)
(j)(3) car guiding members (2.15.2)
(j)(4) running clearances (2.17.10)</v>
      </c>
    </row>
    <row r="350" spans="1:7" ht="12.75" hidden="1">
      <c r="A350" s="694" t="s">
        <v>2879</v>
      </c>
      <c r="B350" s="696" t="s">
        <v>3102</v>
      </c>
      <c r="D350" s="669" t="str">
        <f>+F350</f>
        <v>8.10.2.3.2(qq)</v>
      </c>
      <c r="E350" s="670">
        <v>6</v>
      </c>
      <c r="F350" s="681" t="s">
        <v>2849</v>
      </c>
    </row>
    <row r="351" spans="1:7" ht="12.75" hidden="1">
      <c r="A351" s="694" t="s">
        <v>2880</v>
      </c>
      <c r="B351" s="696" t="s">
        <v>3103</v>
      </c>
      <c r="D351" s="673" t="str">
        <f t="shared" ref="D351:D356" si="21">+D350</f>
        <v>8.10.2.3.2(qq)</v>
      </c>
      <c r="E351" s="674">
        <v>1</v>
      </c>
      <c r="F351" s="680" t="s">
        <v>2241</v>
      </c>
      <c r="G351" s="676" t="str">
        <f>+VLOOKUP(F351,AlterationTestLU[#All],2,FALSE)</f>
        <v>(d) Car Floor and Landing Sill (Item 1.4)
(d)(1) car floor (2.15.5)
(d)(2) clearance (2.5.1.4 and 2.5.1.5)
(d)(3) landing-sill guard, illumination, and hinging (2.11.10)
(d)(4) car hinged sills (2.15.16)</v>
      </c>
    </row>
    <row r="352" spans="1:7" ht="12.75" hidden="1">
      <c r="A352" s="694" t="s">
        <v>2881</v>
      </c>
      <c r="B352" s="696" t="s">
        <v>3104</v>
      </c>
      <c r="D352" s="673" t="str">
        <f t="shared" si="21"/>
        <v>8.10.2.3.2(qq)</v>
      </c>
      <c r="E352" s="674">
        <f>+E351+1</f>
        <v>2</v>
      </c>
      <c r="F352" s="680" t="s">
        <v>2775</v>
      </c>
      <c r="G352" s="676" t="str">
        <f>+VLOOKUP(F352,AlterationTestLU[#All],2,FALSE)</f>
        <v>Car Ride (Section 2.23, 2.23.6, and 2.15.2) (Item 1.19)</v>
      </c>
    </row>
    <row r="353" spans="1:7" ht="12.75" hidden="1">
      <c r="A353" s="694" t="s">
        <v>2882</v>
      </c>
      <c r="B353" s="696" t="s">
        <v>3105</v>
      </c>
      <c r="D353" s="673" t="str">
        <f t="shared" si="21"/>
        <v>8.10.2.3.2(qq)</v>
      </c>
      <c r="E353" s="674">
        <f>+E352+1</f>
        <v>3</v>
      </c>
      <c r="F353" s="680" t="s">
        <v>2566</v>
      </c>
      <c r="G353" s="676" t="str">
        <f>+VLOOKUP(F353,AlterationTestLU[#All],2,FALSE)</f>
        <v>Car Frame, Counterweight Guides, and Stiles (Section 2.15) (Item 3.18)</v>
      </c>
    </row>
    <row r="354" spans="1:7" ht="12.75" hidden="1">
      <c r="A354" s="694" t="s">
        <v>2883</v>
      </c>
      <c r="B354" s="696" t="s">
        <v>3106</v>
      </c>
      <c r="D354" s="673" t="str">
        <f t="shared" si="21"/>
        <v>8.10.2.3.2(qq)</v>
      </c>
      <c r="E354" s="674">
        <f>+E353+1</f>
        <v>4</v>
      </c>
      <c r="F354" s="680" t="s">
        <v>2612</v>
      </c>
      <c r="G354" s="676" t="str">
        <f>+VLOOKUP(F354,AlterationTestLU[#All],2,FALSE)</f>
        <v>(a) Car Platform Guard (Item 4.1)
(a)(1) apron (2.15.9)
(a)(2) car head guards (2.15.9.4)</v>
      </c>
    </row>
    <row r="355" spans="1:7" ht="51" hidden="1">
      <c r="A355" s="694" t="s">
        <v>2884</v>
      </c>
      <c r="B355" s="695" t="s">
        <v>3672</v>
      </c>
      <c r="D355" s="673" t="str">
        <f t="shared" si="21"/>
        <v>8.10.2.3.2(qq)</v>
      </c>
      <c r="E355" s="674">
        <f>+E354+1</f>
        <v>5</v>
      </c>
      <c r="F355" s="680" t="s">
        <v>2712</v>
      </c>
      <c r="G355" s="676" t="str">
        <f>+VLOOKUP(F355,AlterationTestLU[#All],2,FALSE)</f>
        <v>(i) Car Frame and Platform (Item 5.7)
(i)(1) frame (2.15.4 through 2.15.7 and 2.15.9)
(i)(2) fire protection (2.15.8)</v>
      </c>
    </row>
    <row r="356" spans="1:7" ht="12.75" hidden="1">
      <c r="A356" s="694" t="s">
        <v>2885</v>
      </c>
      <c r="B356" s="696" t="s">
        <v>3268</v>
      </c>
      <c r="D356" s="673" t="str">
        <f t="shared" si="21"/>
        <v>8.10.2.3.2(qq)</v>
      </c>
      <c r="E356" s="674">
        <f>+E355+1</f>
        <v>6</v>
      </c>
      <c r="F356" s="680" t="s">
        <v>2718</v>
      </c>
      <c r="G356" s="676" t="str">
        <f>+VLOOKUP(F356,AlterationTestLU[#All],2,FALSE)</f>
        <v>car guiding members (2.15.2)</v>
      </c>
    </row>
    <row r="357" spans="1:7" ht="12.75" hidden="1">
      <c r="A357" s="694" t="s">
        <v>2886</v>
      </c>
      <c r="B357" s="696" t="s">
        <v>3108</v>
      </c>
      <c r="D357" s="669" t="str">
        <f>+F357</f>
        <v>8.10.2.3.2(r)</v>
      </c>
      <c r="E357" s="670">
        <v>12</v>
      </c>
      <c r="F357" s="681" t="s">
        <v>2825</v>
      </c>
    </row>
    <row r="358" spans="1:7" ht="12.75" hidden="1">
      <c r="A358" s="694" t="s">
        <v>2887</v>
      </c>
      <c r="B358" s="696" t="s">
        <v>3109</v>
      </c>
      <c r="D358" s="673" t="str">
        <f t="shared" ref="D358:D369" si="22">+D357</f>
        <v>8.10.2.3.2(r)</v>
      </c>
      <c r="E358" s="674">
        <v>1</v>
      </c>
      <c r="F358" s="680" t="s">
        <v>2378</v>
      </c>
      <c r="G358" s="676" t="str">
        <f>+VLOOKUP(F358,AlterationTestLU[#All],2,FALSE)</f>
        <v>Numbering of Elevators, Machines, and Disconnect Switches [2.29.1.1 through 2.29.1.3] (Item 2.10)</v>
      </c>
    </row>
    <row r="359" spans="1:7" ht="12.75" hidden="1">
      <c r="A359" s="694" t="s">
        <v>2888</v>
      </c>
      <c r="B359" s="696" t="s">
        <v>3110</v>
      </c>
      <c r="D359" s="673" t="str">
        <f t="shared" si="22"/>
        <v>8.10.2.3.2(r)</v>
      </c>
      <c r="E359" s="674">
        <f t="shared" ref="E359:E369" si="23">+E358+1</f>
        <v>2</v>
      </c>
      <c r="F359" s="680" t="s">
        <v>2395</v>
      </c>
      <c r="G359" s="676" t="str">
        <f>+VLOOKUP(F359,AlterationTestLU[#All],2,FALSE)</f>
        <v>Machinery Supports and Fastenings (2.9.1 and 2.9.3) (Item 2.16)</v>
      </c>
    </row>
    <row r="360" spans="1:7" ht="12.75" hidden="1">
      <c r="A360" s="694" t="s">
        <v>2889</v>
      </c>
      <c r="B360" s="696" t="s">
        <v>3111</v>
      </c>
      <c r="D360" s="673" t="str">
        <f t="shared" si="22"/>
        <v>8.10.2.3.2(r)</v>
      </c>
      <c r="E360" s="674">
        <f t="shared" si="23"/>
        <v>3</v>
      </c>
      <c r="F360" s="680" t="s">
        <v>2396</v>
      </c>
      <c r="G360" s="676" t="str">
        <f>+VLOOKUP(F360,AlterationTestLU[#All],2,FALSE)</f>
        <v>(v) Braking System. load as Table 8.6.4.20. safely lower, stop, and hold the car with this load.
(v)(1) braking system (2.24.8.2.2)
(v)(2) electromechanical brake (2.24.8.3)
(v)(3) marking plate (2.24.8.5)</v>
      </c>
    </row>
    <row r="361" spans="1:7" ht="12.75" hidden="1">
      <c r="A361" s="694" t="s">
        <v>2890</v>
      </c>
      <c r="B361" s="696" t="s">
        <v>3112</v>
      </c>
      <c r="D361" s="673" t="str">
        <f t="shared" si="22"/>
        <v>8.10.2.3.2(r)</v>
      </c>
      <c r="E361" s="674">
        <f t="shared" si="23"/>
        <v>4</v>
      </c>
      <c r="F361" s="680" t="s">
        <v>2400</v>
      </c>
      <c r="G361" s="676" t="str">
        <f>+VLOOKUP(F361,AlterationTestLU[#All],2,FALSE)</f>
        <v>Drive Machines (2.24.1, 2.24.4, 2.24.5, and 2.24.9) (Item 2.18)</v>
      </c>
    </row>
    <row r="362" spans="1:7" ht="12.75" hidden="1">
      <c r="A362" s="694" t="s">
        <v>2891</v>
      </c>
      <c r="B362" s="696" t="s">
        <v>3113</v>
      </c>
      <c r="D362" s="673" t="str">
        <f t="shared" si="22"/>
        <v>8.10.2.3.2(r)</v>
      </c>
      <c r="E362" s="674">
        <f t="shared" si="23"/>
        <v>5</v>
      </c>
      <c r="F362" s="680" t="s">
        <v>2401</v>
      </c>
      <c r="G362" s="676" t="str">
        <f>+VLOOKUP(F362,AlterationTestLU[#All],2,FALSE)</f>
        <v>Gears, Bearings, and Flexible Connections (2.24.6, 2.24.7, and 2.24.10) (Item 2.19)</v>
      </c>
    </row>
    <row r="363" spans="1:7" ht="63.75" hidden="1">
      <c r="A363" s="694" t="s">
        <v>2892</v>
      </c>
      <c r="B363" s="695" t="s">
        <v>3688</v>
      </c>
      <c r="D363" s="673" t="str">
        <f t="shared" si="22"/>
        <v>8.10.2.3.2(r)</v>
      </c>
      <c r="E363" s="674">
        <f t="shared" si="23"/>
        <v>6</v>
      </c>
      <c r="F363" s="680" t="s">
        <v>2402</v>
      </c>
      <c r="G363" s="676" t="str">
        <f>+VLOOKUP(F363,AlterationTestLU[#All],2,FALSE)</f>
        <v>(y) Winding-Drum Machine (Item 2.20)
(y)(1) where permitted (2.24.1)
(y)(2) drum diameter (2.24.2.1 and 2.24.2.2)
(y)(3) slack-rope device shall be tested by creating slack rope (2.26.2.1)
(y)(4) spare rope turns (2.20.7)
(y)(5) securing of ropes to drums (2.20.6)
(y)(6) final terminal stopping devices (2.25.3.5)</v>
      </c>
    </row>
    <row r="364" spans="1:7" ht="12.75" hidden="1">
      <c r="A364" s="694" t="s">
        <v>2893</v>
      </c>
      <c r="B364" s="696" t="s">
        <v>2521</v>
      </c>
      <c r="D364" s="673" t="str">
        <f t="shared" si="22"/>
        <v>8.10.2.3.2(r)</v>
      </c>
      <c r="E364" s="674">
        <f t="shared" si="23"/>
        <v>7</v>
      </c>
      <c r="F364" s="680" t="s">
        <v>2409</v>
      </c>
      <c r="G364" s="676" t="str">
        <f>+VLOOKUP(F364,AlterationTestLU[#All],2,FALSE)</f>
        <v>Belt- or Chain-Drive Machine (2.24.9) (Item 2.21)</v>
      </c>
    </row>
    <row r="365" spans="1:7" ht="12.75" hidden="1">
      <c r="A365" s="694" t="s">
        <v>2894</v>
      </c>
      <c r="B365" s="696" t="s">
        <v>2522</v>
      </c>
      <c r="D365" s="673" t="str">
        <f t="shared" si="22"/>
        <v>8.10.2.3.2(r)</v>
      </c>
      <c r="E365" s="674">
        <f t="shared" si="23"/>
        <v>8</v>
      </c>
      <c r="F365" s="680" t="s">
        <v>2412</v>
      </c>
      <c r="G365" s="676" t="str">
        <f>+VLOOKUP(F365,AlterationTestLU[#All],2,FALSE)</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366" spans="1:7" ht="12.75" hidden="1">
      <c r="A366" s="694" t="s">
        <v>2895</v>
      </c>
      <c r="B366" s="696" t="s">
        <v>2523</v>
      </c>
      <c r="D366" s="673" t="str">
        <f t="shared" si="22"/>
        <v>8.10.2.3.2(r)</v>
      </c>
      <c r="E366" s="674">
        <f t="shared" si="23"/>
        <v>9</v>
      </c>
      <c r="F366" s="680" t="s">
        <v>2421</v>
      </c>
      <c r="G366" s="676" t="str">
        <f>+VLOOKUP(F366,AlterationTestLU[#All],2,FALSE)</f>
        <v>Secondary and Deflector Sheaves (2.24.2) (Item 2.26)</v>
      </c>
    </row>
    <row r="367" spans="1:7" ht="12.75" hidden="1">
      <c r="A367" s="694" t="s">
        <v>2896</v>
      </c>
      <c r="B367" s="696" t="s">
        <v>2524</v>
      </c>
      <c r="D367" s="673" t="str">
        <f t="shared" si="22"/>
        <v>8.10.2.3.2(r)</v>
      </c>
      <c r="E367" s="674">
        <f t="shared" si="23"/>
        <v>10</v>
      </c>
      <c r="F367" s="680" t="s">
        <v>2457</v>
      </c>
      <c r="G367" s="676" t="str">
        <f>+VLOOKUP(F367,AlterationTestLU[#All],2,FALSE)</f>
        <v>(jj) Ascending Car Overspeed, and Unintended Car Motion Protection
(jj)(1) Ascending Car Overspeed Protection. Means inspected/tested,  no load conformance with 2.19.1.2.
(jj)(2) Unintended Car Motion. means inspected / tested to verify conformance with 2.19.2.2.</v>
      </c>
    </row>
    <row r="368" spans="1:7" ht="12.75" hidden="1">
      <c r="A368" s="694" t="s">
        <v>2897</v>
      </c>
      <c r="B368" s="696" t="s">
        <v>3114</v>
      </c>
      <c r="D368" s="673" t="str">
        <f t="shared" si="22"/>
        <v>8.10.2.3.2(r)</v>
      </c>
      <c r="E368" s="674">
        <f t="shared" si="23"/>
        <v>11</v>
      </c>
      <c r="F368" s="680" t="s">
        <v>2460</v>
      </c>
      <c r="G368" s="676" t="str">
        <f>+VLOOKUP(F368,AlterationTestLU[#All],2,FALSE)</f>
        <v>Speed. The speed of the car shall be verified with and without rated load, in both directions (2.16.3.2).</v>
      </c>
    </row>
    <row r="369" spans="1:7" ht="12.75" hidden="1">
      <c r="A369" s="694" t="s">
        <v>2898</v>
      </c>
      <c r="B369" s="696" t="s">
        <v>3115</v>
      </c>
      <c r="D369" s="673" t="str">
        <f t="shared" si="22"/>
        <v>8.10.2.3.2(r)</v>
      </c>
      <c r="E369" s="674">
        <f t="shared" si="23"/>
        <v>12</v>
      </c>
      <c r="F369" s="680" t="s">
        <v>2777</v>
      </c>
      <c r="G369" s="676" t="str">
        <f>+VLOOKUP(F369,AlterationTestLU[#All],2,FALSE)</f>
        <v>Emergency or Standby Power Operation (Item 1.17).</v>
      </c>
    </row>
    <row r="370" spans="1:7" ht="12.75" hidden="1">
      <c r="A370" s="694" t="s">
        <v>2863</v>
      </c>
      <c r="B370" s="696" t="s">
        <v>3675</v>
      </c>
      <c r="D370" s="669" t="str">
        <f>+F370</f>
        <v>8.10.2.3.2(rr)</v>
      </c>
      <c r="E370" s="670">
        <v>2</v>
      </c>
      <c r="F370" s="681" t="s">
        <v>2850</v>
      </c>
    </row>
    <row r="371" spans="1:7" ht="12.75" hidden="1">
      <c r="A371" s="694" t="s">
        <v>2899</v>
      </c>
      <c r="B371" s="696" t="s">
        <v>3116</v>
      </c>
      <c r="D371" s="673" t="str">
        <f>+D370</f>
        <v>8.10.2.3.2(rr)</v>
      </c>
      <c r="E371" s="674">
        <v>1</v>
      </c>
      <c r="F371" s="680" t="s">
        <v>2534</v>
      </c>
      <c r="G371" s="676" t="str">
        <f>+VLOOKUP(F371,AlterationTestLU[#All],2,FALSE)</f>
        <v>equipment on car top (2.14.1.7)</v>
      </c>
    </row>
    <row r="372" spans="1:7" ht="12.75" hidden="1">
      <c r="A372" s="694" t="s">
        <v>2952</v>
      </c>
      <c r="B372" s="696" t="s">
        <v>3162</v>
      </c>
      <c r="D372" s="673" t="str">
        <f>+D371</f>
        <v>8.10.2.3.2(rr)</v>
      </c>
      <c r="E372" s="674">
        <f>+E371+1</f>
        <v>2</v>
      </c>
      <c r="F372" s="680" t="s">
        <v>2536</v>
      </c>
      <c r="G372" s="676" t="str">
        <f>+VLOOKUP(F372,AlterationTestLU[#All],2,FALSE)</f>
        <v>(d) Top-of-Car Clearance (Item 3.4)
(d)(1) top-of-car clearance (2.4.6 through 2.4.8)
(d)(2) low-clearance signage and marking of car top equipment (2.4.7.2)
(d)(3) guardrails (2.14.1.7.1)</v>
      </c>
    </row>
    <row r="373" spans="1:7" ht="12.75" hidden="1">
      <c r="A373" s="694" t="s">
        <v>2900</v>
      </c>
      <c r="B373" s="696" t="s">
        <v>3117</v>
      </c>
      <c r="D373" s="669" t="str">
        <f>+F373</f>
        <v>8.10.2.3.2(s)</v>
      </c>
      <c r="E373" s="670">
        <v>17</v>
      </c>
      <c r="F373" s="681" t="s">
        <v>2826</v>
      </c>
    </row>
    <row r="374" spans="1:7" ht="12.75" hidden="1">
      <c r="A374" s="694" t="s">
        <v>2953</v>
      </c>
      <c r="B374" s="696" t="s">
        <v>3163</v>
      </c>
      <c r="D374" s="673" t="str">
        <f t="shared" ref="D374:D390" si="24">+D373</f>
        <v>8.10.2.3.2(s)</v>
      </c>
      <c r="E374" s="674">
        <v>1</v>
      </c>
      <c r="F374" s="680" t="s">
        <v>2237</v>
      </c>
      <c r="G374" s="676" t="str">
        <f>+VLOOKUP(F374,AlterationTestLU[#All],2,FALSE)</f>
        <v>(c) Operating Control Devices (Item 1.3)
(c)(1) operating devices (2.26.1.1, 2.26.1.2, and 2.26.1.6)
(c)(2) in-car inspection (2.26.1.4.3)
(c)(3) inspection operation with open door circuits (2.26.1.5)</v>
      </c>
    </row>
    <row r="375" spans="1:7" ht="12.75" hidden="1">
      <c r="A375" s="694" t="s">
        <v>2901</v>
      </c>
      <c r="B375" s="696" t="s">
        <v>3118</v>
      </c>
      <c r="D375" s="673" t="str">
        <f t="shared" si="24"/>
        <v>8.10.2.3.2(s)</v>
      </c>
      <c r="E375" s="674">
        <f t="shared" ref="E375:E390" si="25">+E374+1</f>
        <v>2</v>
      </c>
      <c r="F375" s="680" t="s">
        <v>2257</v>
      </c>
      <c r="G375" s="676" t="str">
        <f>+VLOOKUP(F375,AlterationTestLU[#All],2,FALSE)</f>
        <v>(j) Power Opening of Doors or Gates (Item 1.10)
(j)(1) Power Opening of Doors (2.13.2). 
(j)(2) Leveling Zone (2.26.1.6.3) and Leveling Speed (2.26.1.6.6). 
(j)(3) 	Inner Landing Zone (2.26.1.6.7). For static control elevators</v>
      </c>
    </row>
    <row r="376" spans="1:7" ht="12.75" hidden="1">
      <c r="A376" s="694" t="s">
        <v>2954</v>
      </c>
      <c r="B376" s="696" t="s">
        <v>3164</v>
      </c>
      <c r="D376" s="673" t="str">
        <f t="shared" si="24"/>
        <v>8.10.2.3.2(s)</v>
      </c>
      <c r="E376" s="674">
        <f t="shared" si="25"/>
        <v>3</v>
      </c>
      <c r="F376" s="680" t="s">
        <v>2786</v>
      </c>
      <c r="G376" s="676" t="str">
        <f>+VLOOKUP(F376,AlterationTestLU[#All],2,FALSE)</f>
        <v>identification in cars (2.29.1)</v>
      </c>
    </row>
    <row r="377" spans="1:7" ht="12.75" hidden="1">
      <c r="A377" s="694" t="s">
        <v>2902</v>
      </c>
      <c r="B377" s="696" t="s">
        <v>3119</v>
      </c>
      <c r="D377" s="673" t="str">
        <f t="shared" si="24"/>
        <v>8.10.2.3.2(s)</v>
      </c>
      <c r="E377" s="674">
        <f t="shared" si="25"/>
        <v>4</v>
      </c>
      <c r="F377" s="680" t="s">
        <v>2777</v>
      </c>
      <c r="G377" s="676" t="str">
        <f>+VLOOKUP(F377,AlterationTestLU[#All],2,FALSE)</f>
        <v>Emergency or Standby Power Operation (Item 1.17).</v>
      </c>
    </row>
    <row r="378" spans="1:7" ht="12.75" hidden="1">
      <c r="A378" s="694" t="s">
        <v>2955</v>
      </c>
      <c r="B378" s="696" t="s">
        <v>3165</v>
      </c>
      <c r="D378" s="673" t="str">
        <f t="shared" si="24"/>
        <v>8.10.2.3.2(s)</v>
      </c>
      <c r="E378" s="674">
        <f t="shared" si="25"/>
        <v>5</v>
      </c>
      <c r="F378" s="680" t="s">
        <v>2796</v>
      </c>
      <c r="G378" s="676" t="str">
        <f>+VLOOKUP(F378,AlterationTestLU[#All],2,FALSE)</f>
        <v>Door Monitoring Systems (2.26.5)</v>
      </c>
    </row>
    <row r="379" spans="1:7" ht="12.75" hidden="1">
      <c r="A379" s="694" t="s">
        <v>2903</v>
      </c>
      <c r="B379" s="696" t="s">
        <v>3120</v>
      </c>
      <c r="D379" s="673" t="str">
        <f t="shared" si="24"/>
        <v>8.10.2.3.2(s)</v>
      </c>
      <c r="E379" s="674">
        <f t="shared" si="25"/>
        <v>6</v>
      </c>
      <c r="F379" s="680" t="s">
        <v>2381</v>
      </c>
      <c r="G379" s="676" t="str">
        <f>+VLOOKUP(F379,AlterationTestLU[#All],2,FALSE)</f>
        <v>Disconnecting Means and Control (2.26.4.1 and NFPA 70 or CSA C22.1, as applicable) (Item 2.11)</v>
      </c>
    </row>
    <row r="380" spans="1:7" ht="38.25" hidden="1">
      <c r="A380" s="694" t="s">
        <v>2956</v>
      </c>
      <c r="B380" s="695" t="s">
        <v>3689</v>
      </c>
      <c r="D380" s="673" t="str">
        <f t="shared" si="24"/>
        <v>8.10.2.3.2(s)</v>
      </c>
      <c r="E380" s="674">
        <f t="shared" si="25"/>
        <v>7</v>
      </c>
      <c r="F380" s="680" t="s">
        <v>2382</v>
      </c>
      <c r="G380" s="676" t="str">
        <f>+VLOOKUP(F380,AlterationTestLU[#All],2,FALSE)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row>
    <row r="381" spans="1:7" ht="12.75" hidden="1">
      <c r="A381" s="694" t="s">
        <v>2957</v>
      </c>
      <c r="B381" s="696" t="s">
        <v>2324</v>
      </c>
      <c r="D381" s="673" t="str">
        <f t="shared" si="24"/>
        <v>8.10.2.3.2(s)</v>
      </c>
      <c r="E381" s="674">
        <f t="shared" si="25"/>
        <v>8</v>
      </c>
      <c r="F381" s="680" t="s">
        <v>2390</v>
      </c>
      <c r="G381" s="676" t="str">
        <f>+VLOOKUP(F381,AlterationTestLU[#All],2,FALSE)</f>
        <v>(t)(1) general (2.26.9.1, 2.26.9.2, and 2.26.9.8)
(t)(2) redundancy and its checking (2.26.9.3 and 2.26.9.4)
(t)(3) static control without motor generator sets (2.26.9.5 and 2.26.9.6)
(t)(4) installation of capacitors or other devices to make electrical protective devices ineffective (2.26.6)</v>
      </c>
    </row>
    <row r="382" spans="1:7" ht="12.75" hidden="1">
      <c r="A382" s="694" t="s">
        <v>2958</v>
      </c>
      <c r="B382" s="696" t="s">
        <v>3166</v>
      </c>
      <c r="D382" s="673" t="str">
        <f t="shared" si="24"/>
        <v>8.10.2.3.2(s)</v>
      </c>
      <c r="E382" s="674">
        <f t="shared" si="25"/>
        <v>9</v>
      </c>
      <c r="F382" s="680" t="s">
        <v>2396</v>
      </c>
      <c r="G382" s="676" t="str">
        <f>+VLOOKUP(F382,AlterationTestLU[#All],2,FALSE)</f>
        <v>(v) Braking System. load as Table 8.6.4.20. safely lower, stop, and hold the car with this load.
(v)(1) braking system (2.24.8.2.2)
(v)(2) electromechanical brake (2.24.8.3)
(v)(3) marking plate (2.24.8.5)</v>
      </c>
    </row>
    <row r="383" spans="1:7" ht="12.75" hidden="1">
      <c r="A383" s="694" t="s">
        <v>2904</v>
      </c>
      <c r="B383" s="696" t="s">
        <v>3121</v>
      </c>
      <c r="D383" s="673" t="str">
        <f t="shared" si="24"/>
        <v>8.10.2.3.2(s)</v>
      </c>
      <c r="E383" s="674">
        <f t="shared" si="25"/>
        <v>10</v>
      </c>
      <c r="F383" s="680" t="s">
        <v>2410</v>
      </c>
      <c r="G383" s="676" t="str">
        <f>+VLOOKUP(F383,AlterationTestLU[#All],2,FALSE)</f>
        <v>Motor Generator (2.26.9.7) (Item 2.22)</v>
      </c>
    </row>
    <row r="384" spans="1:7" ht="25.5" hidden="1">
      <c r="A384" s="694" t="s">
        <v>2959</v>
      </c>
      <c r="B384" s="695" t="s">
        <v>3690</v>
      </c>
      <c r="D384" s="673" t="str">
        <f t="shared" si="24"/>
        <v>8.10.2.3.2(s)</v>
      </c>
      <c r="E384" s="674">
        <f t="shared" si="25"/>
        <v>11</v>
      </c>
      <c r="F384" s="680" t="s">
        <v>2411</v>
      </c>
      <c r="G384" s="676" t="str">
        <f>+VLOOKUP(F384,AlterationTestLU[#All],2,FALSE)</f>
        <v>Absorption of Regenerated Power (2.26.10) (Item 2.23)</v>
      </c>
    </row>
    <row r="385" spans="1:7" ht="12.75" hidden="1">
      <c r="A385" s="694" t="s">
        <v>2960</v>
      </c>
      <c r="B385" s="696" t="s">
        <v>3167</v>
      </c>
      <c r="D385" s="673" t="str">
        <f t="shared" si="24"/>
        <v>8.10.2.3.2(s)</v>
      </c>
      <c r="E385" s="674">
        <f t="shared" si="25"/>
        <v>12</v>
      </c>
      <c r="F385" s="680" t="s">
        <v>2423</v>
      </c>
      <c r="G385" s="676" t="str">
        <f>+VLOOKUP(F385,AlterationTestLU[#All],2,FALSE)</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row>
    <row r="386" spans="1:7" ht="12.75" hidden="1">
      <c r="A386" s="694" t="s">
        <v>2905</v>
      </c>
      <c r="B386" s="696" t="s">
        <v>3122</v>
      </c>
      <c r="D386" s="673" t="str">
        <f t="shared" si="24"/>
        <v>8.10.2.3.2(s)</v>
      </c>
      <c r="E386" s="674">
        <f t="shared" si="25"/>
        <v>13</v>
      </c>
      <c r="F386" s="680" t="s">
        <v>2428</v>
      </c>
      <c r="G386" s="676" t="str">
        <f>+VLOOKUP(F386,AlterationTestLU[#All],2,FALSE)</f>
        <v>(gg) Operating Devices
(gg)(1) inspection operation (2.26.1.4.4)
(gg)(2) inspection operation with open door circuits (2.26.1.5)
(gg)(3) additional operation devices (2.26.1.3)</v>
      </c>
    </row>
    <row r="387" spans="1:7" ht="12.75" hidden="1">
      <c r="A387" s="694" t="s">
        <v>2961</v>
      </c>
      <c r="B387" s="696" t="s">
        <v>3168</v>
      </c>
      <c r="D387" s="673" t="str">
        <f t="shared" si="24"/>
        <v>8.10.2.3.2(s)</v>
      </c>
      <c r="E387" s="674">
        <f t="shared" si="25"/>
        <v>14</v>
      </c>
      <c r="F387" s="680" t="s">
        <v>2457</v>
      </c>
      <c r="G387" s="676" t="str">
        <f>+VLOOKUP(F387,AlterationTestLU[#All],2,FALSE)</f>
        <v>(jj) Ascending Car Overspeed, and Unintended Car Motion Protection
(jj)(1) Ascending Car Overspeed Protection. Means inspected/tested,  no load conformance with 2.19.1.2.
(jj)(2) Unintended Car Motion. means inspected / tested to verify conformance with 2.19.2.2.</v>
      </c>
    </row>
    <row r="388" spans="1:7" ht="12.75" hidden="1">
      <c r="A388" s="694" t="s">
        <v>2906</v>
      </c>
      <c r="B388" s="696" t="s">
        <v>3123</v>
      </c>
      <c r="D388" s="673" t="str">
        <f t="shared" si="24"/>
        <v>8.10.2.3.2(s)</v>
      </c>
      <c r="E388" s="674">
        <f t="shared" si="25"/>
        <v>15</v>
      </c>
      <c r="F388" s="680" t="s">
        <v>2460</v>
      </c>
      <c r="G388" s="676" t="str">
        <f>+VLOOKUP(F388,AlterationTestLU[#All],2,FALSE)</f>
        <v>Speed. The speed of the car shall be verified with and without rated load, in both directions (2.16.3.2).</v>
      </c>
    </row>
    <row r="389" spans="1:7" ht="12.75" hidden="1">
      <c r="A389" s="694" t="s">
        <v>2962</v>
      </c>
      <c r="B389" s="696" t="s">
        <v>3169</v>
      </c>
      <c r="D389" s="673" t="str">
        <f t="shared" si="24"/>
        <v>8.10.2.3.2(s)</v>
      </c>
      <c r="E389" s="674">
        <f t="shared" si="25"/>
        <v>16</v>
      </c>
      <c r="F389" s="680" t="s">
        <v>2636</v>
      </c>
      <c r="G389" s="676" t="str">
        <f>+VLOOKUP(F389,AlterationTestLU[#All],2,FALSE)</f>
        <v>Firefighters’ Emergency Operation.</v>
      </c>
    </row>
    <row r="390" spans="1:7" ht="12.75" hidden="1">
      <c r="A390" s="694" t="s">
        <v>2907</v>
      </c>
      <c r="B390" s="696" t="s">
        <v>3124</v>
      </c>
      <c r="D390" s="673" t="str">
        <f t="shared" si="24"/>
        <v>8.10.2.3.2(s)</v>
      </c>
      <c r="E390" s="674">
        <f t="shared" si="25"/>
        <v>17</v>
      </c>
      <c r="F390" s="680" t="s">
        <v>2550</v>
      </c>
      <c r="G390" s="676" t="str">
        <f>+VLOOKUP(F390,AlterationTestLU[#All],2,FALSE)</f>
        <v>Identification [2.29.1.2(g) and 2.29.2] (Item 3.9)</v>
      </c>
    </row>
    <row r="391" spans="1:7" ht="12.75" hidden="1">
      <c r="A391" s="694" t="s">
        <v>2963</v>
      </c>
      <c r="B391" s="696" t="s">
        <v>3170</v>
      </c>
      <c r="D391" s="669" t="str">
        <f>+F391</f>
        <v>8.10.2.3.2(t)</v>
      </c>
      <c r="E391" s="670">
        <v>2</v>
      </c>
      <c r="F391" s="681" t="s">
        <v>2827</v>
      </c>
    </row>
    <row r="392" spans="1:7" ht="12.75" hidden="1">
      <c r="A392" s="694" t="s">
        <v>2908</v>
      </c>
      <c r="B392" s="696" t="s">
        <v>3125</v>
      </c>
      <c r="D392" s="673" t="str">
        <f>+D391</f>
        <v>8.10.2.3.2(t)</v>
      </c>
      <c r="E392" s="674">
        <v>1</v>
      </c>
      <c r="F392" s="680" t="s">
        <v>2382</v>
      </c>
      <c r="G392" s="676" t="str">
        <f>+VLOOKUP(F392,AlterationTestLU[#All],2,FALSE)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row>
    <row r="393" spans="1:7" ht="12.75" hidden="1">
      <c r="A393" s="694" t="s">
        <v>2964</v>
      </c>
      <c r="B393" s="696" t="s">
        <v>3171</v>
      </c>
      <c r="D393" s="673" t="str">
        <f>+D392</f>
        <v>8.10.2.3.2(t)</v>
      </c>
      <c r="E393" s="674">
        <f>+E392+1</f>
        <v>2</v>
      </c>
      <c r="F393" s="680" t="s">
        <v>2390</v>
      </c>
      <c r="G393" s="676" t="str">
        <f>+VLOOKUP(F393,AlterationTestLU[#All],2,FALSE)</f>
        <v>(t)(1) general (2.26.9.1, 2.26.9.2, and 2.26.9.8)
(t)(2) redundancy and its checking (2.26.9.3 and 2.26.9.4)
(t)(3) static control without motor generator sets (2.26.9.5 and 2.26.9.6)
(t)(4) installation of capacitors or other devices to make electrical protective devices ineffective (2.26.6)</v>
      </c>
    </row>
    <row r="394" spans="1:7" ht="12.75" hidden="1">
      <c r="A394" s="694" t="s">
        <v>2909</v>
      </c>
      <c r="B394" s="696" t="s">
        <v>3126</v>
      </c>
      <c r="D394" s="669" t="str">
        <f>+F394</f>
        <v>8.10.2.3.2(u)</v>
      </c>
      <c r="E394" s="670">
        <v>6</v>
      </c>
      <c r="F394" s="681" t="s">
        <v>2828</v>
      </c>
    </row>
    <row r="395" spans="1:7" ht="12.75" hidden="1">
      <c r="A395" s="694" t="s">
        <v>2910</v>
      </c>
      <c r="B395" s="696" t="s">
        <v>3127</v>
      </c>
      <c r="D395" s="673" t="str">
        <f t="shared" ref="D395:D400" si="26">+D394</f>
        <v>8.10.2.3.2(u)</v>
      </c>
      <c r="E395" s="674">
        <v>1</v>
      </c>
      <c r="F395" s="680" t="s">
        <v>2256</v>
      </c>
      <c r="G395" s="676" t="str">
        <f>+VLOOKUP(F395,AlterationTestLU[#All],2,FALSE)</f>
        <v>Power Closing Doors Gates (2.13.3) (Item 1.9): Test Closing Time Per Door Marking Plate (2.13.4.2.4)</v>
      </c>
    </row>
    <row r="396" spans="1:7" ht="12.75" hidden="1">
      <c r="A396" s="694" t="s">
        <v>2911</v>
      </c>
      <c r="B396" s="696" t="s">
        <v>3128</v>
      </c>
      <c r="D396" s="673" t="str">
        <f t="shared" si="26"/>
        <v>8.10.2.3.2(u)</v>
      </c>
      <c r="E396" s="674">
        <f>+E395+1</f>
        <v>2</v>
      </c>
      <c r="F396" s="680" t="s">
        <v>2257</v>
      </c>
      <c r="G396" s="676" t="str">
        <f>+VLOOKUP(F396,AlterationTestLU[#All],2,FALSE)</f>
        <v>(j) Power Opening of Doors or Gates (Item 1.10)
(j)(1) Power Opening of Doors (2.13.2). 
(j)(2) Leveling Zone (2.26.1.6.3) and Leveling Speed (2.26.1.6.6). 
(j)(3) 	Inner Landing Zone (2.26.1.6.7). For static control elevators</v>
      </c>
    </row>
    <row r="397" spans="1:7" ht="12.75" hidden="1">
      <c r="A397" s="694" t="s">
        <v>2912</v>
      </c>
      <c r="B397" s="696" t="s">
        <v>3129</v>
      </c>
      <c r="D397" s="673" t="str">
        <f t="shared" si="26"/>
        <v>8.10.2.3.2(u)</v>
      </c>
      <c r="E397" s="674">
        <f>+E396+1</f>
        <v>3</v>
      </c>
      <c r="F397" s="680" t="s">
        <v>2383</v>
      </c>
      <c r="G397" s="676" t="str">
        <f>+VLOOKUP(F397,AlterationTestLU[#All],2,FALSE)</f>
        <v>wiring (2.26.4.1)</v>
      </c>
    </row>
    <row r="398" spans="1:7" ht="12.75" hidden="1">
      <c r="A398" s="694" t="s">
        <v>2913</v>
      </c>
      <c r="B398" s="696" t="s">
        <v>3130</v>
      </c>
      <c r="D398" s="673" t="str">
        <f t="shared" si="26"/>
        <v>8.10.2.3.2(u)</v>
      </c>
      <c r="E398" s="674">
        <f>+E397+1</f>
        <v>4</v>
      </c>
      <c r="F398" s="680" t="s">
        <v>2384</v>
      </c>
      <c r="G398" s="676" t="str">
        <f>+VLOOKUP(F398,AlterationTestLU[#All],2,FALSE)</f>
        <v>fuses (2.26.4.1)</v>
      </c>
    </row>
    <row r="399" spans="1:7" ht="12.75" hidden="1">
      <c r="A399" s="694" t="s">
        <v>2914</v>
      </c>
      <c r="B399" s="696" t="s">
        <v>3131</v>
      </c>
      <c r="D399" s="673" t="str">
        <f t="shared" si="26"/>
        <v>8.10.2.3.2(u)</v>
      </c>
      <c r="E399" s="674">
        <f>+E398+1</f>
        <v>5</v>
      </c>
      <c r="F399" s="680" t="s">
        <v>2385</v>
      </c>
      <c r="G399" s="676" t="str">
        <f>+VLOOKUP(F399,AlterationTestLU[#All],2,FALSE)</f>
        <v>grounding (2.26.1 and NFPA 70 or CSA C22.1, as applicable)</v>
      </c>
    </row>
    <row r="400" spans="1:7" ht="12.75" hidden="1">
      <c r="A400" s="694" t="s">
        <v>2915</v>
      </c>
      <c r="B400" s="696" t="s">
        <v>3132</v>
      </c>
      <c r="D400" s="673" t="str">
        <f t="shared" si="26"/>
        <v>8.10.2.3.2(u)</v>
      </c>
      <c r="E400" s="674">
        <f>+E399+1</f>
        <v>6</v>
      </c>
      <c r="F400" s="680" t="s">
        <v>2387</v>
      </c>
      <c r="G400" s="676" t="str">
        <f>+VLOOKUP(F400,AlterationTestLU[#All],2,FALSE)</f>
        <v>certification (2.26.4.2)</v>
      </c>
    </row>
    <row r="401" spans="1:7" ht="51" hidden="1">
      <c r="A401" s="694" t="s">
        <v>2916</v>
      </c>
      <c r="B401" s="695" t="s">
        <v>3691</v>
      </c>
      <c r="D401" s="669" t="str">
        <f>+F401</f>
        <v>8.10.2.3.2(v)</v>
      </c>
      <c r="E401" s="670">
        <v>2</v>
      </c>
      <c r="F401" s="681" t="s">
        <v>2829</v>
      </c>
    </row>
    <row r="402" spans="1:7" ht="12.75" hidden="1">
      <c r="A402" s="694" t="s">
        <v>2917</v>
      </c>
      <c r="B402" s="696" t="s">
        <v>3133</v>
      </c>
      <c r="D402" s="673" t="str">
        <f>+D401</f>
        <v>8.10.2.3.2(v)</v>
      </c>
      <c r="E402" s="674">
        <v>1</v>
      </c>
      <c r="F402" s="680" t="s">
        <v>2381</v>
      </c>
      <c r="G402" s="676" t="str">
        <f>+VLOOKUP(F402,AlterationTestLU[#All],2,FALSE)</f>
        <v>Disconnecting Means and Control (2.26.4.1 and NFPA 70 or CSA C22.1, as applicable) (Item 2.11)</v>
      </c>
    </row>
    <row r="403" spans="1:7" ht="12.75" hidden="1">
      <c r="A403" s="694" t="s">
        <v>2918</v>
      </c>
      <c r="B403" s="696" t="s">
        <v>3134</v>
      </c>
      <c r="D403" s="673" t="str">
        <f>+D402</f>
        <v>8.10.2.3.2(v)</v>
      </c>
      <c r="E403" s="674">
        <f>+E402+1</f>
        <v>2</v>
      </c>
      <c r="F403" s="680" t="s">
        <v>2382</v>
      </c>
      <c r="G403" s="676" t="str">
        <f>+VLOOKUP(F403,AlterationTestLU[#All],2,FALSE)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row>
    <row r="404" spans="1:7" ht="12.75" hidden="1">
      <c r="A404" s="694" t="s">
        <v>2919</v>
      </c>
      <c r="B404" s="696" t="s">
        <v>3135</v>
      </c>
      <c r="D404" s="669" t="str">
        <f>+F404</f>
        <v>8.10.2.3.2(w)</v>
      </c>
      <c r="E404" s="670">
        <v>3</v>
      </c>
      <c r="F404" s="681" t="s">
        <v>2830</v>
      </c>
    </row>
    <row r="405" spans="1:7" ht="127.5" hidden="1">
      <c r="A405" s="694" t="s">
        <v>2920</v>
      </c>
      <c r="B405" s="695" t="s">
        <v>3692</v>
      </c>
      <c r="D405" s="673" t="str">
        <f>+D404</f>
        <v>8.10.2.3.2(w)</v>
      </c>
      <c r="E405" s="674">
        <v>1</v>
      </c>
      <c r="F405" s="680" t="s">
        <v>2412</v>
      </c>
      <c r="G405" s="676" t="str">
        <f>+VLOOKUP(F405,AlterationTestLU[#All],2,FALSE)</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406" spans="1:7" ht="12.75" hidden="1">
      <c r="A406" s="694" t="s">
        <v>2921</v>
      </c>
      <c r="B406" s="696" t="s">
        <v>3136</v>
      </c>
      <c r="D406" s="673" t="str">
        <f>+D405</f>
        <v>8.10.2.3.2(w)</v>
      </c>
      <c r="E406" s="674">
        <f>+E405+1</f>
        <v>2</v>
      </c>
      <c r="F406" s="680" t="s">
        <v>2422</v>
      </c>
      <c r="G406" s="676" t="str">
        <f>+VLOOKUP(F406,AlterationTestLU[#All],2,FALSE)</f>
        <v>Rope Fastenings (2.9.3.3, 2.20.5, and 2.20.9) (Item 2.27)</v>
      </c>
    </row>
    <row r="407" spans="1:7" ht="12.75" hidden="1">
      <c r="A407" s="694" t="s">
        <v>2922</v>
      </c>
      <c r="B407" s="696" t="s">
        <v>3137</v>
      </c>
      <c r="D407" s="673" t="str">
        <f>+D406</f>
        <v>8.10.2.3.2(w)</v>
      </c>
      <c r="E407" s="674">
        <f>+E406+1</f>
        <v>3</v>
      </c>
      <c r="F407" s="680" t="s">
        <v>2576</v>
      </c>
      <c r="G407" s="676" t="str">
        <f>+VLOOKUP(F407,AlterationTestLU[#All],2,FALSE)</f>
        <v>(bb) Wire Rope Fastening and Hitch Plate (Item 3.22)
(bb)(1) fastenings (2.20.9)
(bb)(2) car and counterweight hitch plate (2.17.13)
(bb)(3) overhead hitch plate (2.9.3.4)
(bb)(4) equalizers (2.20.5)</v>
      </c>
    </row>
    <row r="408" spans="1:7" ht="12.75" hidden="1">
      <c r="A408" s="694" t="s">
        <v>2923</v>
      </c>
      <c r="B408" s="696" t="s">
        <v>3138</v>
      </c>
      <c r="D408" s="669" t="str">
        <f>+F408</f>
        <v>8.10.2.3.2(x)</v>
      </c>
      <c r="E408" s="670">
        <v>2</v>
      </c>
      <c r="F408" s="681" t="s">
        <v>2772</v>
      </c>
    </row>
    <row r="409" spans="1:7" ht="12.75" hidden="1">
      <c r="A409" s="694" t="s">
        <v>2924</v>
      </c>
      <c r="B409" s="696" t="s">
        <v>3139</v>
      </c>
      <c r="D409" s="673" t="str">
        <f>+D408</f>
        <v>8.10.2.3.2(x)</v>
      </c>
      <c r="E409" s="674">
        <v>1</v>
      </c>
      <c r="F409" s="680" t="s">
        <v>2680</v>
      </c>
      <c r="G409" s="676" t="str">
        <f>+VLOOKUP(F409,AlterationTestLU[#All],2,FALSE)</f>
        <v>(a) General (Item 5.1)
(a)(1) pit floor (2.2.2.2)
(a)(2) drains, sumps, and pumps (2.2.2.3 through 2.2.2.5)
(a)(3) guards between pits (2.3.2 and 2.2.3)
(a)(4) counterweight guards (2.3.2)
(a)(5) access to pit (2.2.4)
(a)(6) access to underside of car (2.2.8)
(a)(7) illumination (2.2.5)
(a)(8) stop switch (2.2.6 and 2.26.2.7)
(a)(9) pit depth (2.2.7)
(a)(10) wiring, pipes, and ducts (Section 2.8)</v>
      </c>
    </row>
    <row r="410" spans="1:7" ht="12.75" hidden="1">
      <c r="A410" s="694" t="s">
        <v>2925</v>
      </c>
      <c r="B410" s="696" t="s">
        <v>2291</v>
      </c>
      <c r="D410" s="673" t="str">
        <f>+D409</f>
        <v>8.10.2.3.2(x)</v>
      </c>
      <c r="E410" s="674">
        <f>+E409+1</f>
        <v>2</v>
      </c>
      <c r="F410" s="680" t="s">
        <v>2691</v>
      </c>
      <c r="G410" s="676" t="str">
        <f>+VLOOKUP(F410,AlterationTestLU[#All],2,FALSE)</f>
        <v>(b) Bottom Clearance and Runby (Item 5.2)
(b)(1) car bottom clearances (2.4.1)
(b)(2) refuge space and marking (2.4.1.3, 2.4.1.4, and 2.4.1.6)
(b)(3) car and counterweight runbys (2.4.2 and 2.4.4)
(b)(4) warning signs [2.4.4(b)]
(b)(5) horizontal pit clearances (2.5.1.2 and 2.5.1.6)</v>
      </c>
    </row>
    <row r="411" spans="1:7" ht="12.75" hidden="1">
      <c r="A411" s="694" t="s">
        <v>2926</v>
      </c>
      <c r="B411" s="696" t="s">
        <v>3140</v>
      </c>
      <c r="D411" s="669" t="str">
        <f>+F411</f>
        <v>8.10.2.3.2(y)</v>
      </c>
      <c r="E411" s="670">
        <v>5</v>
      </c>
      <c r="F411" s="681" t="s">
        <v>2831</v>
      </c>
    </row>
    <row r="412" spans="1:7" ht="12.75" hidden="1">
      <c r="A412" s="694" t="s">
        <v>2927</v>
      </c>
      <c r="B412" s="696" t="s">
        <v>3141</v>
      </c>
      <c r="D412" s="673" t="str">
        <f>+D411</f>
        <v>8.10.2.3.2(y)</v>
      </c>
      <c r="E412" s="674">
        <v>1</v>
      </c>
      <c r="F412" s="680" t="s">
        <v>2536</v>
      </c>
      <c r="G412" s="676" t="str">
        <f>+VLOOKUP(F412,AlterationTestLU[#All],2,FALSE)</f>
        <v>(d) Top-of-Car Clearance (Item 3.4)
(d)(1) top-of-car clearance (2.4.6 through 2.4.8)
(d)(2) low-clearance signage and marking of car top equipment (2.4.7.2)
(d)(3) guardrails (2.14.1.7.1)</v>
      </c>
    </row>
    <row r="413" spans="1:7" ht="12.75" hidden="1">
      <c r="A413" s="694" t="s">
        <v>2928</v>
      </c>
      <c r="B413" s="696" t="s">
        <v>3142</v>
      </c>
      <c r="D413" s="673" t="str">
        <f>+D412</f>
        <v>8.10.2.3.2(y)</v>
      </c>
      <c r="E413" s="674">
        <f>+E412+1</f>
        <v>2</v>
      </c>
      <c r="F413" s="680" t="s">
        <v>2540</v>
      </c>
      <c r="G413" s="676" t="str">
        <f>+VLOOKUP(F413,AlterationTestLU[#All],2,FALSE)</f>
        <v>Top Counterweight Clearance (2.4.9) (Item 3.24)</v>
      </c>
    </row>
    <row r="414" spans="1:7" ht="12.75" hidden="1">
      <c r="A414" s="694" t="s">
        <v>2929</v>
      </c>
      <c r="B414" s="696" t="s">
        <v>2287</v>
      </c>
      <c r="D414" s="673" t="str">
        <f>+D413</f>
        <v>8.10.2.3.2(y)</v>
      </c>
      <c r="E414" s="674">
        <f>+E413+1</f>
        <v>3</v>
      </c>
      <c r="F414" s="680" t="s">
        <v>2541</v>
      </c>
      <c r="G414" s="676" t="str">
        <f>+VLOOKUP(F414,AlterationTestLU[#All],2,FALSE)</f>
        <v>Car, Overhead, and Deflector Sheaves (2.24.2) (Item 3.25)</v>
      </c>
    </row>
    <row r="415" spans="1:7" ht="12.75" hidden="1">
      <c r="A415" s="694" t="s">
        <v>2930</v>
      </c>
      <c r="B415" s="696" t="s">
        <v>3143</v>
      </c>
      <c r="D415" s="673" t="str">
        <f>+D414</f>
        <v>8.10.2.3.2(y)</v>
      </c>
      <c r="E415" s="674">
        <f>+E414+1</f>
        <v>4</v>
      </c>
      <c r="F415" s="680" t="s">
        <v>2555</v>
      </c>
      <c r="G415" s="676" t="str">
        <f>+VLOOKUP(F415,AlterationTestLU[#All],2,FALSE)</f>
        <v>Hoistway Clearances (Sections 2.4 and 2.5) (Item 3.14)</v>
      </c>
    </row>
    <row r="416" spans="1:7" ht="12.75" hidden="1">
      <c r="A416" s="694" t="s">
        <v>2931</v>
      </c>
      <c r="B416" s="696" t="s">
        <v>3144</v>
      </c>
      <c r="D416" s="673" t="str">
        <f>+D415</f>
        <v>8.10.2.3.2(y)</v>
      </c>
      <c r="E416" s="674">
        <f>+E415+1</f>
        <v>5</v>
      </c>
      <c r="F416" s="680" t="s">
        <v>2691</v>
      </c>
      <c r="G416" s="676" t="str">
        <f>+VLOOKUP(F416,AlterationTestLU[#All],2,FALSE)</f>
        <v>(b) Bottom Clearance and Runby (Item 5.2)
(b)(1) car bottom clearances (2.4.1)
(b)(2) refuge space and marking (2.4.1.3, 2.4.1.4, and 2.4.1.6)
(b)(3) car and counterweight runbys (2.4.2 and 2.4.4)
(b)(4) warning signs [2.4.4(b)]
(b)(5) horizontal pit clearances (2.5.1.2 and 2.5.1.6)</v>
      </c>
    </row>
    <row r="417" spans="1:7" ht="89.25" hidden="1">
      <c r="A417" s="694" t="s">
        <v>2932</v>
      </c>
      <c r="B417" s="695" t="s">
        <v>3693</v>
      </c>
      <c r="D417" s="669" t="str">
        <f>+F417</f>
        <v>8.10.2.3.2(z)</v>
      </c>
      <c r="E417" s="670">
        <v>5</v>
      </c>
      <c r="F417" s="681" t="s">
        <v>2832</v>
      </c>
    </row>
    <row r="418" spans="1:7" ht="12.75" hidden="1">
      <c r="A418" s="694" t="s">
        <v>2933</v>
      </c>
      <c r="B418" s="696" t="s">
        <v>3145</v>
      </c>
      <c r="D418" s="673" t="str">
        <f>+D417</f>
        <v>8.10.2.3.2(z)</v>
      </c>
      <c r="E418" s="674">
        <v>1</v>
      </c>
      <c r="F418" s="680" t="s">
        <v>2536</v>
      </c>
      <c r="G418" s="676" t="str">
        <f>+VLOOKUP(F418,AlterationTestLU[#All],2,FALSE)</f>
        <v>(d) Top-of-Car Clearance (Item 3.4)
(d)(1) top-of-car clearance (2.4.6 through 2.4.8)
(d)(2) low-clearance signage and marking of car top equipment (2.4.7.2)
(d)(3) guardrails (2.14.1.7.1)</v>
      </c>
    </row>
    <row r="419" spans="1:7" ht="12.75" hidden="1">
      <c r="A419" s="694" t="s">
        <v>2934</v>
      </c>
      <c r="B419" s="696" t="s">
        <v>3146</v>
      </c>
      <c r="D419" s="673" t="str">
        <f>+D418</f>
        <v>8.10.2.3.2(z)</v>
      </c>
      <c r="E419" s="674">
        <f>+E418+1</f>
        <v>2</v>
      </c>
      <c r="F419" s="680" t="s">
        <v>2540</v>
      </c>
      <c r="G419" s="676" t="str">
        <f>+VLOOKUP(F419,AlterationTestLU[#All],2,FALSE)</f>
        <v>Top Counterweight Clearance (2.4.9) (Item 3.24)</v>
      </c>
    </row>
    <row r="420" spans="1:7" ht="12.75" hidden="1">
      <c r="A420" s="694" t="s">
        <v>2935</v>
      </c>
      <c r="B420" s="696" t="s">
        <v>3147</v>
      </c>
      <c r="D420" s="673" t="str">
        <f>+D419</f>
        <v>8.10.2.3.2(z)</v>
      </c>
      <c r="E420" s="674">
        <f>+E419+1</f>
        <v>3</v>
      </c>
      <c r="F420" s="680" t="s">
        <v>2541</v>
      </c>
      <c r="G420" s="676" t="str">
        <f>+VLOOKUP(F420,AlterationTestLU[#All],2,FALSE)</f>
        <v>Car, Overhead, and Deflector Sheaves (2.24.2) (Item 3.25)</v>
      </c>
    </row>
    <row r="421" spans="1:7" ht="12.75" hidden="1">
      <c r="A421" s="694" t="s">
        <v>2936</v>
      </c>
      <c r="B421" s="696" t="s">
        <v>3148</v>
      </c>
      <c r="D421" s="673" t="str">
        <f>+D420</f>
        <v>8.10.2.3.2(z)</v>
      </c>
      <c r="E421" s="674">
        <f>+E420+1</f>
        <v>4</v>
      </c>
      <c r="F421" s="680" t="s">
        <v>2555</v>
      </c>
      <c r="G421" s="676" t="str">
        <f>+VLOOKUP(F421,AlterationTestLU[#All],2,FALSE)</f>
        <v>Hoistway Clearances (Sections 2.4 and 2.5) (Item 3.14)</v>
      </c>
    </row>
    <row r="422" spans="1:7" ht="12.75" hidden="1">
      <c r="A422" s="694" t="s">
        <v>2937</v>
      </c>
      <c r="B422" s="696" t="s">
        <v>3149</v>
      </c>
      <c r="D422" s="673" t="str">
        <f>+D421</f>
        <v>8.10.2.3.2(z)</v>
      </c>
      <c r="E422" s="674">
        <f>+E421+1</f>
        <v>5</v>
      </c>
      <c r="F422" s="680" t="s">
        <v>2691</v>
      </c>
      <c r="G422" s="676" t="str">
        <f>+VLOOKUP(F422,AlterationTestLU[#All],2,FALSE)</f>
        <v>(b) Bottom Clearance and Runby (Item 5.2)
(b)(1) car bottom clearances (2.4.1)
(b)(2) refuge space and marking (2.4.1.3, 2.4.1.4, and 2.4.1.6)
(b)(3) car and counterweight runbys (2.4.2 and 2.4.4)
(b)(4) warning signs [2.4.4(b)]
(b)(5) horizontal pit clearances (2.5.1.2 and 2.5.1.6)</v>
      </c>
    </row>
    <row r="423" spans="1:7" ht="12.75" hidden="1">
      <c r="A423" s="694" t="s">
        <v>2938</v>
      </c>
      <c r="B423" s="696" t="s">
        <v>3150</v>
      </c>
      <c r="D423" s="686" t="str">
        <f>+F423</f>
        <v>8.10.3.3.2(a)</v>
      </c>
      <c r="E423" s="674">
        <v>12</v>
      </c>
      <c r="F423" s="681" t="s">
        <v>3274</v>
      </c>
      <c r="G423" s="676"/>
    </row>
    <row r="424" spans="1:7" ht="51" hidden="1">
      <c r="A424" s="694" t="s">
        <v>2939</v>
      </c>
      <c r="B424" s="695" t="s">
        <v>3673</v>
      </c>
      <c r="D424" s="721" t="s">
        <v>3762</v>
      </c>
      <c r="E424" s="670">
        <v>1</v>
      </c>
      <c r="F424" s="723" t="s">
        <v>2378</v>
      </c>
      <c r="G424" s="676" t="str">
        <f>+VLOOKUP(F424,AlterationTestLU[#All],2,FALSE)</f>
        <v>Numbering of Elevators, Machines, and Disconnect Switches [2.29.1.1 through 2.29.1.3] (Item 2.10)</v>
      </c>
    </row>
    <row r="425" spans="1:7" ht="15.75" hidden="1">
      <c r="A425" s="694" t="s">
        <v>2940</v>
      </c>
      <c r="B425" s="696" t="s">
        <v>3151</v>
      </c>
      <c r="C425" s="699"/>
      <c r="D425" s="721" t="s">
        <v>3762</v>
      </c>
      <c r="E425" s="670">
        <v>2</v>
      </c>
      <c r="F425" s="723" t="s">
        <v>2395</v>
      </c>
      <c r="G425" s="676" t="str">
        <f>+VLOOKUP(F425,AlterationTestLU[#All],2,FALSE)</f>
        <v>Machinery Supports and Fastenings (2.9.1 and 2.9.3) (Item 2.16)</v>
      </c>
    </row>
    <row r="426" spans="1:7" ht="15.75" hidden="1">
      <c r="A426" s="694" t="s">
        <v>2941</v>
      </c>
      <c r="B426" s="696" t="s">
        <v>3152</v>
      </c>
      <c r="C426" s="699"/>
      <c r="D426" s="721" t="s">
        <v>3762</v>
      </c>
      <c r="E426" s="670">
        <v>3</v>
      </c>
      <c r="F426" s="723" t="s">
        <v>2396</v>
      </c>
      <c r="G426" s="676" t="str">
        <f>+VLOOKUP(F426,AlterationTestLU[#All],2,FALSE)</f>
        <v>(v) Braking System. load as Table 8.6.4.20. safely lower, stop, and hold the car with this load.
(v)(1) braking system (2.24.8.2.2)
(v)(2) electromechanical brake (2.24.8.3)
(v)(3) marking plate (2.24.8.5)</v>
      </c>
    </row>
    <row r="427" spans="1:7" ht="15.75" hidden="1">
      <c r="A427" s="694" t="s">
        <v>2942</v>
      </c>
      <c r="B427" s="696" t="s">
        <v>3153</v>
      </c>
      <c r="C427" s="699"/>
      <c r="D427" s="721" t="s">
        <v>3762</v>
      </c>
      <c r="E427" s="670">
        <v>4</v>
      </c>
      <c r="F427" s="723" t="s">
        <v>2400</v>
      </c>
      <c r="G427" s="676" t="str">
        <f>+VLOOKUP(F427,AlterationTestLU[#All],2,FALSE)</f>
        <v>Drive Machines (2.24.1, 2.24.4, 2.24.5, and 2.24.9) (Item 2.18)</v>
      </c>
    </row>
    <row r="428" spans="1:7" ht="15.75" hidden="1">
      <c r="A428" s="694" t="s">
        <v>2943</v>
      </c>
      <c r="B428" s="696" t="s">
        <v>3154</v>
      </c>
      <c r="C428" s="699"/>
      <c r="D428" s="721" t="s">
        <v>3762</v>
      </c>
      <c r="E428" s="670">
        <v>5</v>
      </c>
      <c r="F428" s="723" t="s">
        <v>2401</v>
      </c>
      <c r="G428" s="676" t="str">
        <f>+VLOOKUP(F428,AlterationTestLU[#All],2,FALSE)</f>
        <v>Gears, Bearings, and Flexible Connections (2.24.6, 2.24.7, and 2.24.10) (Item 2.19)</v>
      </c>
    </row>
    <row r="429" spans="1:7" ht="102" hidden="1">
      <c r="A429" s="694" t="s">
        <v>2944</v>
      </c>
      <c r="B429" s="695" t="s">
        <v>3694</v>
      </c>
      <c r="C429" s="699"/>
      <c r="D429" s="721" t="s">
        <v>3762</v>
      </c>
      <c r="E429" s="670">
        <v>6</v>
      </c>
      <c r="F429" s="723" t="s">
        <v>2402</v>
      </c>
      <c r="G429" s="676" t="str">
        <f>+VLOOKUP(F429,AlterationTestLU[#All],2,FALSE)</f>
        <v>(y) Winding-Drum Machine (Item 2.20)
(y)(1) where permitted (2.24.1)
(y)(2) drum diameter (2.24.2.1 and 2.24.2.2)
(y)(3) slack-rope device shall be tested by creating slack rope (2.26.2.1)
(y)(4) spare rope turns (2.20.7)
(y)(5) securing of ropes to drums (2.20.6)
(y)(6) final terminal stopping devices (2.25.3.5)</v>
      </c>
    </row>
    <row r="430" spans="1:7" ht="15.75" hidden="1">
      <c r="A430" s="694" t="s">
        <v>2945</v>
      </c>
      <c r="B430" s="696" t="s">
        <v>3155</v>
      </c>
      <c r="C430" s="699"/>
      <c r="D430" s="721" t="s">
        <v>3762</v>
      </c>
      <c r="E430" s="670">
        <v>7</v>
      </c>
      <c r="F430" s="723" t="s">
        <v>2409</v>
      </c>
      <c r="G430" s="676" t="str">
        <f>+VLOOKUP(F430,AlterationTestLU[#All],2,FALSE)</f>
        <v>Belt- or Chain-Drive Machine (2.24.9) (Item 2.21)</v>
      </c>
    </row>
    <row r="431" spans="1:7" ht="15.75" hidden="1">
      <c r="A431" s="694" t="s">
        <v>2946</v>
      </c>
      <c r="B431" s="696" t="s">
        <v>3156</v>
      </c>
      <c r="C431" s="699"/>
      <c r="D431" s="721" t="s">
        <v>3762</v>
      </c>
      <c r="E431" s="670">
        <v>8</v>
      </c>
      <c r="F431" s="723" t="s">
        <v>2413</v>
      </c>
      <c r="G431" s="676" t="str">
        <f>+VLOOKUP(F431,AlterationTestLU[#All],2,FALSE)</f>
        <v>diameter (2.24.2.1, 2.24.2.2, and 2.24.2.4)</v>
      </c>
    </row>
    <row r="432" spans="1:7" ht="15.75" hidden="1">
      <c r="A432" s="694" t="s">
        <v>2947</v>
      </c>
      <c r="B432" s="696" t="s">
        <v>3157</v>
      </c>
      <c r="C432" s="699"/>
      <c r="D432" s="721" t="s">
        <v>3762</v>
      </c>
      <c r="E432" s="670">
        <v>9</v>
      </c>
      <c r="F432" s="723" t="s">
        <v>2414</v>
      </c>
      <c r="G432" s="676" t="str">
        <f>+VLOOKUP(F432,AlterationTestLU[#All],2,FALSE)</f>
        <v>grooves (2.24.2.1)</v>
      </c>
    </row>
    <row r="433" spans="1:7" ht="15.75" hidden="1">
      <c r="A433" s="694" t="s">
        <v>2948</v>
      </c>
      <c r="B433" s="696" t="s">
        <v>3158</v>
      </c>
      <c r="C433" s="699"/>
      <c r="D433" s="721" t="s">
        <v>3762</v>
      </c>
      <c r="E433" s="670">
        <v>10</v>
      </c>
      <c r="F433" s="723" t="s">
        <v>3765</v>
      </c>
      <c r="G433" s="676" t="str">
        <f>+VLOOKUP(F433,AlterationTestLU[#All],2,FALSE)</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row>
    <row r="434" spans="1:7" ht="15.75" hidden="1">
      <c r="A434" s="694" t="s">
        <v>2949</v>
      </c>
      <c r="B434" s="696" t="s">
        <v>3159</v>
      </c>
      <c r="C434" s="699"/>
      <c r="D434" s="721" t="s">
        <v>3762</v>
      </c>
      <c r="E434" s="670">
        <v>11</v>
      </c>
      <c r="F434" s="723" t="s">
        <v>2421</v>
      </c>
      <c r="G434" s="676" t="str">
        <f>+VLOOKUP(F434,AlterationTestLU[#All],2,FALSE)</f>
        <v>Secondary and Deflector Sheaves (2.24.2) (Item 2.26)</v>
      </c>
    </row>
    <row r="435" spans="1:7" ht="15.75" hidden="1">
      <c r="A435" s="694" t="s">
        <v>2950</v>
      </c>
      <c r="B435" s="696" t="s">
        <v>3160</v>
      </c>
      <c r="C435" s="699"/>
      <c r="D435" s="721" t="s">
        <v>3762</v>
      </c>
      <c r="E435" s="670">
        <v>12</v>
      </c>
      <c r="F435" s="723" t="s">
        <v>2462</v>
      </c>
      <c r="G435" s="676" t="str">
        <f>+VLOOKUP(F435,AlterationTestLU[#All],2,FALSE)</f>
        <v>Emergency Brake (2.19.3)</v>
      </c>
    </row>
    <row r="436" spans="1:7" ht="15.75" hidden="1">
      <c r="A436" s="694" t="s">
        <v>2951</v>
      </c>
      <c r="B436" s="696" t="s">
        <v>3161</v>
      </c>
      <c r="C436" s="699"/>
      <c r="D436" s="686" t="str">
        <f>+F436</f>
        <v>8.10.3.3.2(a)</v>
      </c>
      <c r="E436" s="674">
        <v>12</v>
      </c>
      <c r="F436" s="681" t="s">
        <v>3274</v>
      </c>
      <c r="G436" s="676"/>
    </row>
    <row r="437" spans="1:7" ht="15.75" hidden="1">
      <c r="A437" s="694" t="s">
        <v>2864</v>
      </c>
      <c r="B437" s="696" t="s">
        <v>3676</v>
      </c>
      <c r="C437" s="699"/>
      <c r="D437" s="697" t="str">
        <f t="shared" ref="D437:D448" si="27">+D436</f>
        <v>8.10.3.3.2(a)</v>
      </c>
      <c r="E437" s="674">
        <v>1</v>
      </c>
      <c r="F437" s="698" t="s">
        <v>2868</v>
      </c>
      <c r="G437" s="676" t="str">
        <f>+VLOOKUP(F437,AlterationTestLU[#All],2,FALSE)</f>
        <v>Door Reopening Device [8.10.2.2.1(a)] (Item 1.1)</v>
      </c>
    </row>
    <row r="438" spans="1:7" ht="15.75" hidden="1">
      <c r="A438" s="694" t="s">
        <v>2965</v>
      </c>
      <c r="B438" s="696" t="s">
        <v>3172</v>
      </c>
      <c r="C438" s="699"/>
      <c r="D438" s="697" t="str">
        <f t="shared" si="27"/>
        <v>8.10.3.3.2(a)</v>
      </c>
      <c r="E438" s="674">
        <f t="shared" ref="E438:E448" si="28">+E437+1</f>
        <v>2</v>
      </c>
      <c r="F438" s="698" t="s">
        <v>2875</v>
      </c>
      <c r="G438" s="676" t="str">
        <f>+VLOOKUP(F438,AlterationTestLU[#All],2,FALSE)</f>
        <v>Door Closing Force [Sections 3.13 and 3.14 and 8.10.2.2.1(h)] (Item 1.8)</v>
      </c>
    </row>
    <row r="439" spans="1:7" ht="15.75" hidden="1">
      <c r="A439" s="694" t="s">
        <v>3006</v>
      </c>
      <c r="B439" s="696" t="s">
        <v>3211</v>
      </c>
      <c r="C439" s="699"/>
      <c r="D439" s="697" t="str">
        <f t="shared" si="27"/>
        <v>8.10.3.3.2(a)</v>
      </c>
      <c r="E439" s="674">
        <f t="shared" si="28"/>
        <v>3</v>
      </c>
      <c r="F439" s="698" t="s">
        <v>2876</v>
      </c>
      <c r="G439" s="676" t="str">
        <f>+VLOOKUP(F439,AlterationTestLU[#All],2,FALSE)</f>
        <v>Power Closing of Doors or Gates [Section 3.13 and 8.10.2.2.1(i)] (Item 1.9)</v>
      </c>
    </row>
    <row r="440" spans="1:7" ht="15.75" hidden="1">
      <c r="A440" s="694" t="s">
        <v>2966</v>
      </c>
      <c r="B440" s="696" t="s">
        <v>3173</v>
      </c>
      <c r="C440" s="699"/>
      <c r="D440" s="697" t="str">
        <f t="shared" si="27"/>
        <v>8.10.3.3.2(a)</v>
      </c>
      <c r="E440" s="674">
        <f t="shared" si="28"/>
        <v>4</v>
      </c>
      <c r="F440" s="698" t="s">
        <v>2877</v>
      </c>
      <c r="G440" s="676" t="str">
        <f>+VLOOKUP(F440,AlterationTestLU[#All],2,FALSE)</f>
        <v>Power Opening of Doors or Gates [Section 3.13, 3.26.3, and 8.10.2.2.1(j)] (Item 1.10)</v>
      </c>
    </row>
    <row r="441" spans="1:7" ht="15.75" hidden="1">
      <c r="A441" s="694" t="s">
        <v>3007</v>
      </c>
      <c r="B441" s="696" t="s">
        <v>3212</v>
      </c>
      <c r="C441" s="699"/>
      <c r="D441" s="697" t="str">
        <f t="shared" si="27"/>
        <v>8.10.3.3.2(a)</v>
      </c>
      <c r="E441" s="674">
        <f t="shared" si="28"/>
        <v>5</v>
      </c>
      <c r="F441" s="698" t="s">
        <v>2889</v>
      </c>
      <c r="G441" s="676" t="str">
        <f>+VLOOKUP(F441,AlterationTestLU[#All],2,FALSE)</f>
        <v xml:space="preserve">Door Monitoring Systems [3.26.1 and 8.10.2.2.1(t)] </v>
      </c>
    </row>
    <row r="442" spans="1:7" ht="38.25" hidden="1">
      <c r="A442" s="694" t="s">
        <v>2967</v>
      </c>
      <c r="B442" s="695" t="s">
        <v>3696</v>
      </c>
      <c r="C442" s="699"/>
      <c r="D442" s="697" t="str">
        <f t="shared" si="27"/>
        <v>8.10.3.3.2(a)</v>
      </c>
      <c r="E442" s="674">
        <f t="shared" si="28"/>
        <v>6</v>
      </c>
      <c r="F442" s="698" t="s">
        <v>2969</v>
      </c>
      <c r="G442" s="676" t="str">
        <f>+VLOOKUP(F442,AlterationTestLU[#All],2,FALSE)</f>
        <v>operation with open door circuits (2.26.1.5)</v>
      </c>
    </row>
    <row r="443" spans="1:7" ht="15.75" hidden="1">
      <c r="A443" s="694" t="s">
        <v>2968</v>
      </c>
      <c r="B443" s="696" t="s">
        <v>3175</v>
      </c>
      <c r="C443" s="699"/>
      <c r="D443" s="697" t="str">
        <f t="shared" si="27"/>
        <v>8.10.3.3.2(a)</v>
      </c>
      <c r="E443" s="674">
        <f t="shared" si="28"/>
        <v>7</v>
      </c>
      <c r="F443" s="698" t="s">
        <v>2990</v>
      </c>
      <c r="G443" s="676" t="str">
        <f>+VLOOKUP(F443,AlterationTestLU[#All],2,FALSE)</f>
        <v>Door and Gate Equipment. Use the procedure in 8.10.2.2.3(w). (Sections 3.11 through 3.13) (Item 3.17)</v>
      </c>
    </row>
    <row r="444" spans="1:7" ht="15.75" hidden="1">
      <c r="A444" s="694" t="s">
        <v>2969</v>
      </c>
      <c r="B444" s="696" t="s">
        <v>3176</v>
      </c>
      <c r="C444" s="699"/>
      <c r="D444" s="697" t="str">
        <f t="shared" si="27"/>
        <v>8.10.3.3.2(a)</v>
      </c>
      <c r="E444" s="674">
        <f t="shared" si="28"/>
        <v>8</v>
      </c>
      <c r="F444" s="698" t="s">
        <v>3022</v>
      </c>
      <c r="G444" s="676" t="str">
        <f>+VLOOKUP(F444,AlterationTestLU[#All],2,FALSE)</f>
        <v>Hoistway Doors [Section 3.11 and 8.10.2.2.4(b)] (Item 4.2)</v>
      </c>
    </row>
    <row r="445" spans="1:7" ht="15.75" hidden="1">
      <c r="A445" s="694" t="s">
        <v>3008</v>
      </c>
      <c r="B445" s="696" t="s">
        <v>3213</v>
      </c>
      <c r="C445" s="699"/>
      <c r="D445" s="697" t="str">
        <f t="shared" si="27"/>
        <v>8.10.3.3.2(a)</v>
      </c>
      <c r="E445" s="674">
        <f t="shared" si="28"/>
        <v>9</v>
      </c>
      <c r="F445" s="698" t="s">
        <v>3024</v>
      </c>
      <c r="G445" s="676" t="str">
        <f>+VLOOKUP(F445,AlterationTestLU[#All],2,FALSE)</f>
        <v>Hoistway Door Locking Devices [Section 3.12 and 8.10.2.2.4(d)] (Item 4.4)</v>
      </c>
    </row>
    <row r="446" spans="1:7" ht="63.75" hidden="1">
      <c r="A446" s="694" t="s">
        <v>2970</v>
      </c>
      <c r="B446" s="695" t="s">
        <v>3695</v>
      </c>
      <c r="C446" s="699"/>
      <c r="D446" s="697" t="str">
        <f t="shared" si="27"/>
        <v>8.10.3.3.2(a)</v>
      </c>
      <c r="E446" s="674">
        <f t="shared" si="28"/>
        <v>10</v>
      </c>
      <c r="F446" s="698" t="s">
        <v>3025</v>
      </c>
      <c r="G446" s="676" t="str">
        <f>+VLOOKUP(F446,AlterationTestLU[#All],2,FALSE)</f>
        <v>Access to Hoistway [Section 3.12 and 8.10.2.2.4(e)] (Item 4.5)</v>
      </c>
    </row>
    <row r="447" spans="1:7" ht="15.75" hidden="1">
      <c r="A447" s="694" t="s">
        <v>2971</v>
      </c>
      <c r="B447" s="696" t="s">
        <v>3178</v>
      </c>
      <c r="C447" s="699"/>
      <c r="D447" s="697" t="str">
        <f t="shared" si="27"/>
        <v>8.10.3.3.2(a)</v>
      </c>
      <c r="E447" s="674">
        <f t="shared" si="28"/>
        <v>11</v>
      </c>
      <c r="F447" s="698" t="s">
        <v>3026</v>
      </c>
      <c r="G447" s="676" t="str">
        <f>+VLOOKUP(F447,AlterationTestLU[#All],2,FALSE)</f>
        <v>Power Closing of Hoistway Doors [Section 3.13 and 8.10.2.2.4(f)] (Item 4.6)</v>
      </c>
    </row>
    <row r="448" spans="1:7" ht="15.75" hidden="1">
      <c r="A448" s="694" t="s">
        <v>2972</v>
      </c>
      <c r="B448" s="696" t="s">
        <v>3179</v>
      </c>
      <c r="C448" s="699"/>
      <c r="D448" s="697" t="str">
        <f t="shared" si="27"/>
        <v>8.10.3.3.2(a)</v>
      </c>
      <c r="E448" s="674">
        <f t="shared" si="28"/>
        <v>12</v>
      </c>
      <c r="F448" s="698" t="s">
        <v>3027</v>
      </c>
      <c r="G448" s="676" t="str">
        <f>+VLOOKUP(F448,AlterationTestLU[#All],2,FALSE)</f>
        <v>Sequence Operation [Section 3.13 and 8.10.2.2.4(g)] (Item 4.7)</v>
      </c>
    </row>
    <row r="449" spans="1:7" ht="15.75" hidden="1">
      <c r="A449" s="694" t="s">
        <v>2973</v>
      </c>
      <c r="B449" s="696" t="s">
        <v>3180</v>
      </c>
      <c r="C449" s="699"/>
      <c r="D449" s="686" t="str">
        <f>+F449</f>
        <v>8.10.3.3.2(aa)</v>
      </c>
      <c r="E449" s="674">
        <v>2</v>
      </c>
      <c r="F449" s="681" t="s">
        <v>3299</v>
      </c>
      <c r="G449" s="676"/>
    </row>
    <row r="450" spans="1:7" ht="15.75" hidden="1">
      <c r="A450" s="694" t="s">
        <v>2974</v>
      </c>
      <c r="B450" s="696" t="s">
        <v>3181</v>
      </c>
      <c r="C450" s="699"/>
      <c r="D450" s="697" t="str">
        <f>+D449</f>
        <v>8.10.3.3.2(aa)</v>
      </c>
      <c r="E450" s="674">
        <v>1</v>
      </c>
      <c r="F450" s="698" t="s">
        <v>3024</v>
      </c>
      <c r="G450" s="676" t="str">
        <f>+VLOOKUP(F450,AlterationTestLU[#All],2,FALSE)</f>
        <v>Hoistway Door Locking Devices [Section 3.12 and 8.10.2.2.4(d)] (Item 4.4)</v>
      </c>
    </row>
    <row r="451" spans="1:7" ht="15.75" hidden="1">
      <c r="A451" s="694" t="s">
        <v>3009</v>
      </c>
      <c r="B451" s="696" t="s">
        <v>3214</v>
      </c>
      <c r="C451" s="699"/>
      <c r="D451" s="697" t="str">
        <f>+D450</f>
        <v>8.10.3.3.2(aa)</v>
      </c>
      <c r="E451" s="674">
        <f>+E450+1</f>
        <v>2</v>
      </c>
      <c r="F451" s="698" t="s">
        <v>3025</v>
      </c>
      <c r="G451" s="676" t="str">
        <f>+VLOOKUP(F451,AlterationTestLU[#All],2,FALSE)</f>
        <v>Access to Hoistway [Section 3.12 and 8.10.2.2.4(e)] (Item 4.5)</v>
      </c>
    </row>
    <row r="452" spans="1:7" ht="15.75" hidden="1">
      <c r="A452" s="694" t="s">
        <v>2975</v>
      </c>
      <c r="B452" s="696" t="s">
        <v>3182</v>
      </c>
      <c r="C452" s="699"/>
      <c r="D452" s="686" t="str">
        <f>+F452</f>
        <v>8.10.3.3.2(b)</v>
      </c>
      <c r="E452" s="674">
        <v>5</v>
      </c>
      <c r="F452" s="681" t="s">
        <v>3275</v>
      </c>
      <c r="G452" s="676"/>
    </row>
    <row r="453" spans="1:7" ht="15.75" hidden="1">
      <c r="A453" s="694" t="s">
        <v>3010</v>
      </c>
      <c r="B453" s="696" t="s">
        <v>3113</v>
      </c>
      <c r="C453" s="699"/>
      <c r="D453" s="697" t="str">
        <f>+D452</f>
        <v>8.10.3.3.2(b)</v>
      </c>
      <c r="E453" s="674">
        <v>1</v>
      </c>
      <c r="F453" s="698" t="s">
        <v>2888</v>
      </c>
      <c r="G453" s="676" t="str">
        <f>+VLOOKUP(F453,AlterationTestLU[#All],2,FALSE)</f>
        <v>Car Ride (Sections 3.15 and 3.23 and 8.10.2.2.1(s)] (Item 1.19)</v>
      </c>
    </row>
    <row r="454" spans="1:7" ht="15.75" hidden="1">
      <c r="A454" s="694" t="s">
        <v>2976</v>
      </c>
      <c r="B454" s="696" t="s">
        <v>3183</v>
      </c>
      <c r="C454" s="699"/>
      <c r="D454" s="697" t="str">
        <f>+D453</f>
        <v>8.10.3.3.2(b)</v>
      </c>
      <c r="E454" s="674">
        <f>+E453+1</f>
        <v>2</v>
      </c>
      <c r="F454" s="698" t="s">
        <v>2438</v>
      </c>
      <c r="G454" s="676" t="str">
        <f>+VLOOKUP(F454,AlterationTestLU[#All],2,FALSE)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row>
    <row r="455" spans="1:7" ht="63.75" hidden="1">
      <c r="A455" s="694" t="s">
        <v>3011</v>
      </c>
      <c r="B455" s="695" t="s">
        <v>3697</v>
      </c>
      <c r="C455" s="699"/>
      <c r="D455" s="697" t="str">
        <f>+D454</f>
        <v>8.10.3.3.2(b)</v>
      </c>
      <c r="E455" s="674">
        <f>+E454+1</f>
        <v>3</v>
      </c>
      <c r="F455" s="698" t="s">
        <v>2987</v>
      </c>
      <c r="G455" s="676" t="str">
        <f>+VLOOKUP(F455,AlterationTestLU[#All],2,FALSE)</f>
        <v>Hoistway Clearances [Section 3.5 and 8.10.2.2.3(t)] (Item 3.14)</v>
      </c>
    </row>
    <row r="456" spans="1:7" ht="12.75" hidden="1">
      <c r="A456" s="694" t="s">
        <v>3012</v>
      </c>
      <c r="B456" s="696" t="s">
        <v>2521</v>
      </c>
      <c r="D456" s="697" t="str">
        <f>+D455</f>
        <v>8.10.3.3.2(b)</v>
      </c>
      <c r="E456" s="674">
        <f>+E455+1</f>
        <v>4</v>
      </c>
      <c r="F456" s="698" t="s">
        <v>2991</v>
      </c>
      <c r="G456" s="676" t="str">
        <f>+VLOOKUP(F456,AlterationTestLU[#All],2,FALSE)</f>
        <v>Car Frame and Stiles (Section 3.15) (Item 3.18)</v>
      </c>
    </row>
    <row r="457" spans="1:7" ht="12.75" hidden="1">
      <c r="A457" s="694" t="s">
        <v>3013</v>
      </c>
      <c r="B457" s="696" t="s">
        <v>2522</v>
      </c>
      <c r="D457" s="697" t="str">
        <f>+D456</f>
        <v>8.10.3.3.2(b)</v>
      </c>
      <c r="E457" s="674">
        <f>+E456+1</f>
        <v>5</v>
      </c>
      <c r="F457" s="698" t="s">
        <v>2992</v>
      </c>
      <c r="G457" s="676" t="str">
        <f>+VLOOKUP(F457,AlterationTestLU[#All],2,FALSE)</f>
        <v>(t) Guide Rails, Fastenings, and Equipment (Section 3.23) (Item 3.19)
(t)(1) rail (Section 3.23)
(t)(2) bracket spacing
(t)(3) surfaces and lubrication
(t)(4) joints and fishplates
(t)(5) bracket supports
(t)(6) fastenings
(t)(7) guides</v>
      </c>
    </row>
    <row r="458" spans="1:7" ht="12.75" hidden="1">
      <c r="A458" s="694" t="s">
        <v>3014</v>
      </c>
      <c r="B458" s="696" t="s">
        <v>2523</v>
      </c>
      <c r="D458" s="686" t="str">
        <f>+F458</f>
        <v>8.10.3.3.2(bb)</v>
      </c>
      <c r="E458" s="674">
        <v>2</v>
      </c>
      <c r="F458" s="681" t="s">
        <v>3300</v>
      </c>
      <c r="G458" s="676"/>
    </row>
    <row r="459" spans="1:7" ht="12.75" hidden="1">
      <c r="A459" s="694" t="s">
        <v>3015</v>
      </c>
      <c r="B459" s="696" t="s">
        <v>2524</v>
      </c>
      <c r="D459" s="697" t="str">
        <f>+D458</f>
        <v>8.10.3.3.2(bb)</v>
      </c>
      <c r="E459" s="674">
        <v>1</v>
      </c>
      <c r="F459" s="698" t="s">
        <v>2876</v>
      </c>
      <c r="G459" s="676" t="str">
        <f>+VLOOKUP(F459,AlterationTestLU[#All],2,FALSE)</f>
        <v>Power Closing of Doors or Gates [Section 3.13 and 8.10.2.2.1(i)] (Item 1.9)</v>
      </c>
    </row>
    <row r="460" spans="1:7" ht="12.75" hidden="1">
      <c r="A460" s="694" t="s">
        <v>2977</v>
      </c>
      <c r="B460" s="696" t="s">
        <v>3184</v>
      </c>
      <c r="D460" s="697" t="str">
        <f>+D459</f>
        <v>8.10.3.3.2(bb)</v>
      </c>
      <c r="E460" s="674">
        <f>+E459+1</f>
        <v>2</v>
      </c>
      <c r="F460" s="698" t="s">
        <v>3026</v>
      </c>
      <c r="G460" s="676" t="str">
        <f>+VLOOKUP(F460,AlterationTestLU[#All],2,FALSE)</f>
        <v>Power Closing of Hoistway Doors [Section 3.13 and 8.10.2.2.4(f)] (Item 4.6)</v>
      </c>
    </row>
    <row r="461" spans="1:7" ht="12.75" hidden="1">
      <c r="A461" s="694" t="s">
        <v>2978</v>
      </c>
      <c r="B461" s="696" t="s">
        <v>3185</v>
      </c>
      <c r="D461" s="686" t="str">
        <f>+F461</f>
        <v>8.10.3.3.2(c)</v>
      </c>
      <c r="E461" s="674">
        <v>3</v>
      </c>
      <c r="F461" s="681" t="s">
        <v>3276</v>
      </c>
      <c r="G461" s="676"/>
    </row>
    <row r="462" spans="1:7" ht="12.75" hidden="1">
      <c r="A462" s="694" t="s">
        <v>2979</v>
      </c>
      <c r="B462" s="696" t="s">
        <v>3186</v>
      </c>
      <c r="D462" s="697" t="str">
        <f>+D461</f>
        <v>8.10.3.3.2(c)</v>
      </c>
      <c r="E462" s="674">
        <v>1</v>
      </c>
      <c r="F462" s="698" t="s">
        <v>3039</v>
      </c>
      <c r="G462" s="676" t="str">
        <f>+VLOOKUP(F462,AlterationTestLU[#All],2,FALSE)</f>
        <v>(b) Bottom Clearance, Runby, and Minimum Refuge Space (Item 5.2)
(b)(1) bottom car clearance (3.4.1)
(b)(2) minimum bottom car runby (3.4.2)
(b)(3) maximum bottom car runby (3.4.3)</v>
      </c>
    </row>
    <row r="463" spans="1:7" ht="12.75" hidden="1">
      <c r="A463" s="694" t="s">
        <v>3016</v>
      </c>
      <c r="B463" s="696" t="s">
        <v>3215</v>
      </c>
      <c r="D463" s="697" t="str">
        <f>+D462</f>
        <v>8.10.3.3.2(c)</v>
      </c>
      <c r="E463" s="674">
        <f>+E462+1</f>
        <v>2</v>
      </c>
      <c r="F463" s="698" t="s">
        <v>3056</v>
      </c>
      <c r="G463" s="676" t="str">
        <f>+VLOOKUP(F463,AlterationTestLU[#All],2,FALSE)</f>
        <v xml:space="preserve">Car Buffer (3.6.3, 3.6.4, and 3.22.1) (Item 5.9). Marking plates proper application 2.22.3.3 or 2.22.5.5. No test on spring/elastomeric </v>
      </c>
    </row>
    <row r="464" spans="1:7" ht="12.75" hidden="1">
      <c r="A464" s="694" t="s">
        <v>2980</v>
      </c>
      <c r="B464" s="696" t="s">
        <v>3187</v>
      </c>
      <c r="D464" s="697" t="str">
        <f>+D463</f>
        <v>8.10.3.3.2(c)</v>
      </c>
      <c r="E464" s="674">
        <f>+E463+1</f>
        <v>3</v>
      </c>
      <c r="F464" s="698" t="s">
        <v>3068</v>
      </c>
      <c r="G464" s="676" t="str">
        <f>+VLOOKUP(F464,AlterationTestLU[#All],2,FALSE)</f>
        <v>top clearance and bottom runby (3.4.6 and 3.22.2)</v>
      </c>
    </row>
    <row r="465" spans="1:7" ht="12.75" hidden="1">
      <c r="A465" s="694" t="s">
        <v>3017</v>
      </c>
      <c r="B465" s="696" t="s">
        <v>2525</v>
      </c>
      <c r="D465" s="686" t="str">
        <f>+F465</f>
        <v>8.10.3.3.2(cc)</v>
      </c>
      <c r="E465" s="674">
        <v>1</v>
      </c>
      <c r="F465" s="681" t="s">
        <v>3301</v>
      </c>
      <c r="G465" s="676"/>
    </row>
    <row r="466" spans="1:7" ht="12.75" hidden="1">
      <c r="A466" s="694" t="s">
        <v>2981</v>
      </c>
      <c r="B466" s="696" t="s">
        <v>3188</v>
      </c>
      <c r="D466" s="697" t="str">
        <f>+D465</f>
        <v>8.10.3.3.2(cc)</v>
      </c>
      <c r="E466" s="674">
        <v>1</v>
      </c>
      <c r="F466" s="698" t="s">
        <v>2781</v>
      </c>
      <c r="G466" s="676" t="str">
        <f>+VLOOKUP(F466,AlterationTestLU[#All],2,FALSE)</f>
        <v>(l) 	Car Enclosure (Item 1.12)
(l)(1) 	enclosure and lining materials (2.14.2.1 and 2.14.3.1)
(l)(2) 	equipment prohibited inside car (2.14.1.9)
(l)(3) 	classes of loading (2.16.2.2)
(l)(4) 	passengers on freight elevators (2.16.4)
(l)(5) 	identification in cars (2.29.1)</v>
      </c>
    </row>
    <row r="467" spans="1:7" ht="12.75" hidden="1">
      <c r="A467" s="694" t="s">
        <v>3018</v>
      </c>
      <c r="B467" s="696" t="s">
        <v>2526</v>
      </c>
      <c r="D467" s="686" t="str">
        <f>+F467</f>
        <v>8.10.3.3.2(d)</v>
      </c>
      <c r="E467" s="674">
        <v>36</v>
      </c>
      <c r="F467" s="681" t="s">
        <v>3277</v>
      </c>
      <c r="G467" s="676"/>
    </row>
    <row r="468" spans="1:7" ht="12.75" hidden="1">
      <c r="A468" s="694" t="s">
        <v>2982</v>
      </c>
      <c r="B468" s="696" t="s">
        <v>3189</v>
      </c>
      <c r="D468" s="697" t="str">
        <f t="shared" ref="D468:D503" si="29">+D467</f>
        <v>8.10.3.3.2(d)</v>
      </c>
      <c r="E468" s="674">
        <v>1</v>
      </c>
      <c r="F468" s="698" t="s">
        <v>2868</v>
      </c>
      <c r="G468" s="676" t="str">
        <f>+VLOOKUP(F468,AlterationTestLU[#All],2,FALSE)</f>
        <v>Door Reopening Device [8.10.2.2.1(a)] (Item 1.1)</v>
      </c>
    </row>
    <row r="469" spans="1:7" ht="12.75" hidden="1">
      <c r="A469" s="694" t="s">
        <v>3019</v>
      </c>
      <c r="B469" s="696" t="s">
        <v>3216</v>
      </c>
      <c r="D469" s="697" t="str">
        <f t="shared" si="29"/>
        <v>8.10.3.3.2(d)</v>
      </c>
      <c r="E469" s="674">
        <f t="shared" ref="E469:E503" si="30">+E468+1</f>
        <v>2</v>
      </c>
      <c r="F469" s="698" t="s">
        <v>2870</v>
      </c>
      <c r="G469" s="676" t="str">
        <f>+VLOOKUP(F469,AlterationTestLU[#All],2,FALSE)</f>
        <v>Operating Control Devices [3.26.1 through 3.26.3 and 8.10.2.2.1(c)] (Item 1.3)</v>
      </c>
    </row>
    <row r="470" spans="1:7" ht="12.75" hidden="1">
      <c r="A470" s="694" t="s">
        <v>2983</v>
      </c>
      <c r="B470" s="696" t="s">
        <v>3190</v>
      </c>
      <c r="D470" s="697" t="str">
        <f t="shared" si="29"/>
        <v>8.10.3.3.2(d)</v>
      </c>
      <c r="E470" s="674">
        <f t="shared" si="30"/>
        <v>3</v>
      </c>
      <c r="F470" s="698" t="s">
        <v>2874</v>
      </c>
      <c r="G470" s="676" t="str">
        <f>+VLOOKUP(F470,AlterationTestLU[#All],2,FALSE)</f>
        <v>Car Door or Gate [Sections 3.11 through 3.14 and 8.10.2.2.1(g)] (Item 1.7)</v>
      </c>
    </row>
    <row r="471" spans="1:7" ht="12.75" hidden="1">
      <c r="A471" s="694" t="s">
        <v>3020</v>
      </c>
      <c r="B471" s="696" t="s">
        <v>3217</v>
      </c>
      <c r="D471" s="697" t="str">
        <f t="shared" si="29"/>
        <v>8.10.3.3.2(d)</v>
      </c>
      <c r="E471" s="674">
        <f t="shared" si="30"/>
        <v>4</v>
      </c>
      <c r="F471" s="698" t="s">
        <v>2875</v>
      </c>
      <c r="G471" s="676" t="str">
        <f>+VLOOKUP(F471,AlterationTestLU[#All],2,FALSE)</f>
        <v>Door Closing Force [Sections 3.13 and 3.14 and 8.10.2.2.1(h)] (Item 1.8)</v>
      </c>
    </row>
    <row r="472" spans="1:7" ht="12.75" hidden="1">
      <c r="A472" s="694" t="s">
        <v>2984</v>
      </c>
      <c r="B472" s="696" t="s">
        <v>3191</v>
      </c>
      <c r="D472" s="697" t="str">
        <f t="shared" si="29"/>
        <v>8.10.3.3.2(d)</v>
      </c>
      <c r="E472" s="674">
        <f t="shared" si="30"/>
        <v>5</v>
      </c>
      <c r="F472" s="698" t="s">
        <v>2876</v>
      </c>
      <c r="G472" s="676" t="str">
        <f>+VLOOKUP(F472,AlterationTestLU[#All],2,FALSE)</f>
        <v>Power Closing of Doors or Gates [Section 3.13 and 8.10.2.2.1(i)] (Item 1.9)</v>
      </c>
    </row>
    <row r="473" spans="1:7" ht="12.75" hidden="1">
      <c r="A473" s="694" t="s">
        <v>2985</v>
      </c>
      <c r="B473" s="696" t="s">
        <v>3192</v>
      </c>
      <c r="D473" s="697" t="str">
        <f t="shared" si="29"/>
        <v>8.10.3.3.2(d)</v>
      </c>
      <c r="E473" s="674">
        <f t="shared" si="30"/>
        <v>6</v>
      </c>
      <c r="F473" s="698" t="s">
        <v>2877</v>
      </c>
      <c r="G473" s="676" t="str">
        <f>+VLOOKUP(F473,AlterationTestLU[#All],2,FALSE)</f>
        <v>Power Opening of Doors or Gates [Section 3.13, 3.26.3, and 8.10.2.2.1(j)] (Item 1.10)</v>
      </c>
    </row>
    <row r="474" spans="1:7" ht="12.75" hidden="1">
      <c r="A474" s="694" t="s">
        <v>2986</v>
      </c>
      <c r="B474" s="696" t="s">
        <v>3193</v>
      </c>
      <c r="D474" s="697" t="str">
        <f t="shared" si="29"/>
        <v>8.10.3.3.2(d)</v>
      </c>
      <c r="E474" s="674">
        <f t="shared" si="30"/>
        <v>7</v>
      </c>
      <c r="F474" s="698" t="s">
        <v>2878</v>
      </c>
      <c r="G474" s="676" t="str">
        <f>+VLOOKUP(F474,AlterationTestLU[#All],2,FALSE)</f>
        <v>Car Vision Panels and Glass Car Doors [Section 3.14 and 8.10.2.2.1(k)] (Item 1.11)</v>
      </c>
    </row>
    <row r="475" spans="1:7" ht="12.75" hidden="1">
      <c r="A475" s="694" t="s">
        <v>2987</v>
      </c>
      <c r="B475" s="696" t="s">
        <v>3194</v>
      </c>
      <c r="D475" s="697" t="str">
        <f t="shared" si="29"/>
        <v>8.10.3.3.2(d)</v>
      </c>
      <c r="E475" s="674">
        <f t="shared" si="30"/>
        <v>8</v>
      </c>
      <c r="F475" s="698" t="s">
        <v>2884</v>
      </c>
      <c r="G475" s="676" t="str">
        <f>+VLOOKUP(F475,AlterationTestLU[#All],2,FALSE)</f>
        <v>(q) Emergency and Auxiliary Power (Item 1.17)
(q)(1) standby or E.Power [Section 3.27 and 8.10.2.2.1(q)]. Passenger/freight tested w/rated load. C2- overload maintained during load/unload
(q)(2) auxiliary power lowering (3.26.10)</v>
      </c>
    </row>
    <row r="476" spans="1:7" ht="12.75" hidden="1">
      <c r="A476" s="694" t="s">
        <v>2988</v>
      </c>
      <c r="B476" s="696" t="s">
        <v>3195</v>
      </c>
      <c r="D476" s="697" t="str">
        <f t="shared" si="29"/>
        <v>8.10.3.3.2(d)</v>
      </c>
      <c r="E476" s="674">
        <f t="shared" si="30"/>
        <v>9</v>
      </c>
      <c r="F476" s="698" t="s">
        <v>2887</v>
      </c>
      <c r="G476" s="676" t="str">
        <f>+VLOOKUP(F476,AlterationTestLU[#All],2,FALSE)</f>
        <v>Restricted Opening of Car or Hoistway Doors [Section 3.12 and 8.10.2.2.1(r)] (Item 1.18)</v>
      </c>
    </row>
    <row r="477" spans="1:7" ht="12.75" hidden="1">
      <c r="A477" s="694" t="s">
        <v>2989</v>
      </c>
      <c r="B477" s="696" t="s">
        <v>3196</v>
      </c>
      <c r="D477" s="697" t="str">
        <f t="shared" si="29"/>
        <v>8.10.3.3.2(d)</v>
      </c>
      <c r="E477" s="674">
        <f t="shared" si="30"/>
        <v>10</v>
      </c>
      <c r="F477" s="698" t="s">
        <v>2888</v>
      </c>
      <c r="G477" s="676" t="str">
        <f>+VLOOKUP(F477,AlterationTestLU[#All],2,FALSE)</f>
        <v>Car Ride (Sections 3.15 and 3.23 and 8.10.2.2.1(s)] (Item 1.19)</v>
      </c>
    </row>
    <row r="478" spans="1:7" ht="12.75" hidden="1">
      <c r="A478" s="694" t="s">
        <v>2990</v>
      </c>
      <c r="B478" s="696" t="s">
        <v>3197</v>
      </c>
      <c r="D478" s="697" t="str">
        <f t="shared" si="29"/>
        <v>8.10.3.3.2(d)</v>
      </c>
      <c r="E478" s="674">
        <f t="shared" si="30"/>
        <v>11</v>
      </c>
      <c r="F478" s="698" t="s">
        <v>2889</v>
      </c>
      <c r="G478" s="676" t="str">
        <f>+VLOOKUP(F478,AlterationTestLU[#All],2,FALSE)</f>
        <v xml:space="preserve">Door Monitoring Systems [3.26.1 and 8.10.2.2.1(t)] </v>
      </c>
    </row>
    <row r="479" spans="1:7" ht="12.75" hidden="1">
      <c r="A479" s="694" t="s">
        <v>2991</v>
      </c>
      <c r="B479" s="696" t="s">
        <v>3198</v>
      </c>
      <c r="D479" s="697" t="str">
        <f t="shared" si="29"/>
        <v>8.10.3.3.2(d)</v>
      </c>
      <c r="E479" s="674">
        <f t="shared" si="30"/>
        <v>12</v>
      </c>
      <c r="F479" s="698" t="s">
        <v>2911</v>
      </c>
      <c r="G479" s="676" t="str">
        <f>+VLOOKUP(F479,AlterationTestLU[#All],2,FALSE)</f>
        <v>Pipes, Wiring, and Ducts [Section 3.8 and 8.10.2.2.2(m)] (Item 2.8)</v>
      </c>
    </row>
    <row r="480" spans="1:7" ht="102" hidden="1">
      <c r="A480" s="694" t="s">
        <v>2992</v>
      </c>
      <c r="B480" s="695" t="s">
        <v>3698</v>
      </c>
      <c r="D480" s="697" t="str">
        <f t="shared" si="29"/>
        <v>8.10.3.3.2(d)</v>
      </c>
      <c r="E480" s="674">
        <f t="shared" si="30"/>
        <v>13</v>
      </c>
      <c r="F480" s="698" t="s">
        <v>2912</v>
      </c>
      <c r="G480" s="676" t="str">
        <f>+VLOOKUP(F480,AlterationTestLU[#All],2,FALSE)</f>
        <v>Guarding of Exposed Auxiliary Equipment [Section 3.10 and 8.10.2.2.2(n)] (Item 2.9)</v>
      </c>
    </row>
    <row r="481" spans="1:7" ht="12.75" hidden="1">
      <c r="A481" s="694" t="s">
        <v>2993</v>
      </c>
      <c r="B481" s="696" t="s">
        <v>3199</v>
      </c>
      <c r="D481" s="697" t="str">
        <f t="shared" si="29"/>
        <v>8.10.3.3.2(d)</v>
      </c>
      <c r="E481" s="674">
        <f t="shared" si="30"/>
        <v>14</v>
      </c>
      <c r="F481" s="698" t="s">
        <v>2943</v>
      </c>
      <c r="G481" s="676" t="str">
        <f>+VLOOKUP(F481,AlterationTestLU[#All],2,FALSE)</f>
        <v>Flexible Hydraulic Hose and Fitting Assemblies (3.19.3.3) (Item 2.34)</v>
      </c>
    </row>
    <row r="482" spans="1:7" ht="12.75" hidden="1">
      <c r="A482" s="694" t="s">
        <v>2994</v>
      </c>
      <c r="B482" s="696" t="s">
        <v>3200</v>
      </c>
      <c r="D482" s="697" t="str">
        <f t="shared" si="29"/>
        <v>8.10.3.3.2(d)</v>
      </c>
      <c r="E482" s="674">
        <f t="shared" si="30"/>
        <v>15</v>
      </c>
      <c r="F482" s="698" t="s">
        <v>2944</v>
      </c>
      <c r="G482" s="676" t="str">
        <f>+VLOOKUP(F482,AlterationTestLU[#All],2,FALSE)</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row>
    <row r="483" spans="1:7" ht="12.75" hidden="1">
      <c r="A483" s="694" t="s">
        <v>2995</v>
      </c>
      <c r="B483" s="696" t="s">
        <v>3201</v>
      </c>
      <c r="D483" s="697" t="str">
        <f t="shared" si="29"/>
        <v>8.10.3.3.2(d)</v>
      </c>
      <c r="E483" s="674">
        <f t="shared" si="30"/>
        <v>16</v>
      </c>
      <c r="F483" s="698" t="s">
        <v>2967</v>
      </c>
      <c r="G483" s="676" t="str">
        <f>+VLOOKUP(F483,AlterationTestLU[#All],2,FALSE)</f>
        <v>(c) Top-of-Car Operating Device [8.10.2.2.3(c)] (Item 3.3)
(c)(1) operation (3.26.2)
(c)(2) operation with open door circuits (2.26.1.5)</v>
      </c>
    </row>
    <row r="484" spans="1:7" ht="12.75" hidden="1">
      <c r="A484" s="694" t="s">
        <v>2996</v>
      </c>
      <c r="B484" s="696" t="s">
        <v>3202</v>
      </c>
      <c r="D484" s="697" t="str">
        <f t="shared" si="29"/>
        <v>8.10.3.3.2(d)</v>
      </c>
      <c r="E484" s="674">
        <f t="shared" si="30"/>
        <v>17</v>
      </c>
      <c r="F484" s="698" t="s">
        <v>2970</v>
      </c>
      <c r="G484" s="676" t="str">
        <f>+VLOOKUP(F484,AlterationTestLU[#All],2,FALSE)</f>
        <v>(d) Top-of-Car Clearance [8.10.2.2.3(d)] (Item 3.4)
(d)(1) top car clearance (3.4.5)
(d)(2) car top minimum runby (3.4.2.2)
(d)(3) top-of-car equipment (3.4.7)
(d)(4) clearance above hydraulic jack projecting above the car (3.4.8)</v>
      </c>
    </row>
    <row r="485" spans="1:7" ht="12.75" hidden="1">
      <c r="A485" s="694" t="s">
        <v>2997</v>
      </c>
      <c r="B485" s="696" t="s">
        <v>3203</v>
      </c>
      <c r="D485" s="697" t="str">
        <f t="shared" si="29"/>
        <v>8.10.3.3.2(d)</v>
      </c>
      <c r="E485" s="674">
        <f t="shared" si="30"/>
        <v>18</v>
      </c>
      <c r="F485" s="698" t="s">
        <v>2975</v>
      </c>
      <c r="G485" s="676" t="str">
        <f>+VLOOKUP(F485,AlterationTestLU[#All],2,FALSE)</f>
        <v>Normal Terminal Stopping Devices [3.25.1 and 8.10.2.2.3(g)] (Item 3.5)</v>
      </c>
    </row>
    <row r="486" spans="1:7" ht="12.75" hidden="1">
      <c r="A486" s="694" t="s">
        <v>2998</v>
      </c>
      <c r="B486" s="696" t="s">
        <v>3204</v>
      </c>
      <c r="D486" s="697" t="str">
        <f t="shared" si="29"/>
        <v>8.10.3.3.2(d)</v>
      </c>
      <c r="E486" s="674">
        <f t="shared" si="30"/>
        <v>19</v>
      </c>
      <c r="F486" s="698" t="s">
        <v>2976</v>
      </c>
      <c r="G486" s="676" t="str">
        <f>+VLOOKUP(F486,AlterationTestLU[#All],2,FALSE)</f>
        <v>Terminal Speed-Reducing Devices (3.25.2) (Item 3.6)</v>
      </c>
    </row>
    <row r="487" spans="1:7" ht="12.75" hidden="1">
      <c r="A487" s="694" t="s">
        <v>2999</v>
      </c>
      <c r="B487" s="696" t="s">
        <v>3205</v>
      </c>
      <c r="D487" s="697" t="str">
        <f t="shared" si="29"/>
        <v>8.10.3.3.2(d)</v>
      </c>
      <c r="E487" s="674">
        <f t="shared" si="30"/>
        <v>20</v>
      </c>
      <c r="F487" s="698" t="s">
        <v>2977</v>
      </c>
      <c r="G487" s="676" t="str">
        <f>+VLOOKUP(F487,AlterationTestLU[#All],2,FALSE)</f>
        <v>Car-Leveling and Anticreep Devices (3.26.3) (Item 3.7)</v>
      </c>
    </row>
    <row r="488" spans="1:7" ht="12.75" hidden="1">
      <c r="A488" s="694" t="s">
        <v>3000</v>
      </c>
      <c r="B488" s="696" t="s">
        <v>3269</v>
      </c>
      <c r="D488" s="697" t="str">
        <f t="shared" si="29"/>
        <v>8.10.3.3.2(d)</v>
      </c>
      <c r="E488" s="674">
        <f t="shared" si="30"/>
        <v>21</v>
      </c>
      <c r="F488" s="698" t="s">
        <v>2980</v>
      </c>
      <c r="G488" s="676" t="str">
        <f>+VLOOKUP(F488,AlterationTestLU[#All],2,FALSE)</f>
        <v>Crosshead Data Plate [Section 3.16 and 8.10.2.2.3(k)] (Item 3.27)</v>
      </c>
    </row>
    <row r="489" spans="1:7" ht="12.75" hidden="1">
      <c r="A489" s="694" t="s">
        <v>3001</v>
      </c>
      <c r="B489" s="696" t="s">
        <v>3206</v>
      </c>
      <c r="D489" s="697" t="str">
        <f t="shared" si="29"/>
        <v>8.10.3.3.2(d)</v>
      </c>
      <c r="E489" s="674">
        <f t="shared" si="30"/>
        <v>22</v>
      </c>
      <c r="F489" s="698" t="s">
        <v>3000</v>
      </c>
      <c r="G489" s="676" t="str">
        <f>+VLOOKUP(F489,AlterationTestLU[#All],2,FALSE)</f>
        <v>Governor, Safety, Ropes, CWTs (Item 3.20). Use 8.10.2.2.2(hh) , 8.10.2.2.2(ii), 8.10.2.2.3(m), 8.10.2.2.3(n), and 8.10.2.2.3(z) through 8.10.2.2.2.3(cc); car and counterweight safeties (3.17.1 and 3.17.2).</v>
      </c>
    </row>
    <row r="490" spans="1:7" ht="12.75" hidden="1">
      <c r="A490" s="694" t="s">
        <v>3002</v>
      </c>
      <c r="B490" s="696" t="s">
        <v>3207</v>
      </c>
      <c r="D490" s="697" t="str">
        <f t="shared" si="29"/>
        <v>8.10.3.3.2(d)</v>
      </c>
      <c r="E490" s="674">
        <f t="shared" si="30"/>
        <v>23</v>
      </c>
      <c r="F490" s="698" t="s">
        <v>3004</v>
      </c>
      <c r="G490" s="676" t="str">
        <f>+VLOOKUP(F490,AlterationTestLU[#All],2,FALSE)</f>
        <v>Suspension Rope (3.17.1, 3.18.1.2, Section 3.20, and 3.4.5) (Item 3.23)</v>
      </c>
    </row>
    <row r="491" spans="1:7" ht="12.75" hidden="1">
      <c r="A491" s="694" t="s">
        <v>3003</v>
      </c>
      <c r="B491" s="696" t="s">
        <v>3208</v>
      </c>
      <c r="D491" s="697" t="str">
        <f t="shared" si="29"/>
        <v>8.10.3.3.2(d)</v>
      </c>
      <c r="E491" s="674">
        <f t="shared" si="30"/>
        <v>24</v>
      </c>
      <c r="F491" s="698" t="s">
        <v>3008</v>
      </c>
      <c r="G491" s="676" t="str">
        <f>+VLOOKUP(F491,AlterationTestLU[#All],2,FALSE)</f>
        <v>Car Speed [3.28.1(k)]. The speed of the car shall be verified with rated load and with no load, in both directions. (Item 3.30)</v>
      </c>
    </row>
    <row r="492" spans="1:7" ht="12.75" hidden="1">
      <c r="A492" s="694" t="s">
        <v>3004</v>
      </c>
      <c r="B492" s="696" t="s">
        <v>3209</v>
      </c>
      <c r="D492" s="697" t="str">
        <f t="shared" si="29"/>
        <v>8.10.3.3.2(d)</v>
      </c>
      <c r="E492" s="674">
        <f t="shared" si="30"/>
        <v>25</v>
      </c>
      <c r="F492" s="698" t="s">
        <v>2438</v>
      </c>
      <c r="G492" s="676" t="str">
        <f>+VLOOKUP(F492,AlterationTestLU[#All],2,FALSE)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row>
    <row r="493" spans="1:7" ht="12.75" hidden="1">
      <c r="A493" s="694" t="s">
        <v>3005</v>
      </c>
      <c r="B493" s="696" t="s">
        <v>3210</v>
      </c>
      <c r="D493" s="697" t="str">
        <f t="shared" si="29"/>
        <v>8.10.3.3.2(d)</v>
      </c>
      <c r="E493" s="674">
        <f t="shared" si="30"/>
        <v>26</v>
      </c>
      <c r="F493" s="698" t="s">
        <v>2697</v>
      </c>
      <c r="G493" s="676" t="str">
        <f>+VLOOKUP(F493,AlterationTestLU[#All],2,FALSE)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row>
    <row r="494" spans="1:7" ht="12.75" hidden="1">
      <c r="A494" s="694" t="s">
        <v>2865</v>
      </c>
      <c r="B494" s="696" t="s">
        <v>3677</v>
      </c>
      <c r="D494" s="697" t="str">
        <f t="shared" si="29"/>
        <v>8.10.3.3.2(d)</v>
      </c>
      <c r="E494" s="674">
        <f t="shared" si="30"/>
        <v>27</v>
      </c>
      <c r="F494" s="698" t="s">
        <v>2884</v>
      </c>
      <c r="G494" s="676" t="str">
        <f>+VLOOKUP(F494,AlterationTestLU[#All],2,FALSE)</f>
        <v>(q) Emergency and Auxiliary Power (Item 1.17)
(q)(1) standby or E.Power [Section 3.27 and 8.10.2.2.1(q)]. Passenger/freight tested w/rated load. C2- overload maintained during load/unload
(q)(2) auxiliary power lowering (3.26.10)</v>
      </c>
    </row>
    <row r="495" spans="1:7" ht="12.75" hidden="1">
      <c r="A495" s="694" t="s">
        <v>3021</v>
      </c>
      <c r="B495" s="696" t="s">
        <v>3218</v>
      </c>
      <c r="D495" s="697" t="str">
        <f t="shared" si="29"/>
        <v>8.10.3.3.2(d)</v>
      </c>
      <c r="E495" s="674">
        <f t="shared" si="30"/>
        <v>28</v>
      </c>
      <c r="F495" s="698" t="s">
        <v>2911</v>
      </c>
      <c r="G495" s="676" t="str">
        <f>+VLOOKUP(F495,AlterationTestLU[#All],2,FALSE)</f>
        <v>Pipes, Wiring, and Ducts [Section 3.8 and 8.10.2.2.2(m)] (Item 2.8)</v>
      </c>
    </row>
    <row r="496" spans="1:7" ht="12.75" hidden="1">
      <c r="A496" s="694" t="s">
        <v>3022</v>
      </c>
      <c r="B496" s="696" t="s">
        <v>3219</v>
      </c>
      <c r="D496" s="697" t="str">
        <f t="shared" si="29"/>
        <v>8.10.3.3.2(d)</v>
      </c>
      <c r="E496" s="674">
        <f t="shared" si="30"/>
        <v>29</v>
      </c>
      <c r="F496" s="698" t="s">
        <v>2912</v>
      </c>
      <c r="G496" s="676" t="str">
        <f>+VLOOKUP(F496,AlterationTestLU[#All],2,FALSE)</f>
        <v>Guarding of Exposed Auxiliary Equipment [Section 3.10 and 8.10.2.2.2(n)] (Item 2.9)</v>
      </c>
    </row>
    <row r="497" spans="1:7" ht="12.75" hidden="1">
      <c r="A497" s="694" t="s">
        <v>3023</v>
      </c>
      <c r="B497" s="696" t="s">
        <v>3220</v>
      </c>
      <c r="D497" s="697" t="str">
        <f t="shared" si="29"/>
        <v>8.10.3.3.2(d)</v>
      </c>
      <c r="E497" s="674">
        <f t="shared" si="30"/>
        <v>30</v>
      </c>
      <c r="F497" s="698" t="s">
        <v>2915</v>
      </c>
      <c r="G497" s="676" t="str">
        <f>+VLOOKUP(F497,AlterationTestLU[#All],2,FALSE)</f>
        <v>Stop Switch [3.7.1, 3.26.1, and 8.10.2.2.2(q)]</v>
      </c>
    </row>
    <row r="498" spans="1:7" ht="12.75" hidden="1">
      <c r="A498" s="694" t="s">
        <v>3024</v>
      </c>
      <c r="B498" s="696" t="s">
        <v>3221</v>
      </c>
      <c r="D498" s="697" t="str">
        <f t="shared" si="29"/>
        <v>8.10.3.3.2(d)</v>
      </c>
      <c r="E498" s="674">
        <f t="shared" si="30"/>
        <v>31</v>
      </c>
      <c r="F498" s="698" t="s">
        <v>2916</v>
      </c>
      <c r="G498" s="676" t="str">
        <f>+VLOOKUP(F498,AlterationTestLU[#All],2,FALSE)</f>
        <v>(r) Disconnecting Means and Control [8.10.2.2.2(r)] (Item 2.11)
(r)(1) general (2.26.4.1, 2.26.4.5, and 3.26.1, and NFPA 70 or CSA C22.1, as applicable)
(r)(2) closed position (3.26.3.1.4)
(r)(3) auxiliary contacts (NFPA 70 or CSA C22.1, as applicable)</v>
      </c>
    </row>
    <row r="499" spans="1:7" ht="12.75" hidden="1">
      <c r="A499" s="694" t="s">
        <v>3025</v>
      </c>
      <c r="B499" s="696" t="s">
        <v>3222</v>
      </c>
      <c r="D499" s="697" t="str">
        <f t="shared" si="29"/>
        <v>8.10.3.3.2(d)</v>
      </c>
      <c r="E499" s="674">
        <f t="shared" si="30"/>
        <v>32</v>
      </c>
      <c r="F499" s="698" t="s">
        <v>2980</v>
      </c>
      <c r="G499" s="676" t="str">
        <f>+VLOOKUP(F499,AlterationTestLU[#All],2,FALSE)</f>
        <v>Crosshead Data Plate [Section 3.16 and 8.10.2.2.3(k)] (Item 3.27)</v>
      </c>
    </row>
    <row r="500" spans="1:7" ht="12.75" hidden="1">
      <c r="A500" s="694" t="s">
        <v>3026</v>
      </c>
      <c r="B500" s="696" t="s">
        <v>3223</v>
      </c>
      <c r="D500" s="697" t="str">
        <f t="shared" si="29"/>
        <v>8.10.3.3.2(d)</v>
      </c>
      <c r="E500" s="674">
        <f t="shared" si="30"/>
        <v>33</v>
      </c>
      <c r="F500" s="698" t="s">
        <v>3008</v>
      </c>
      <c r="G500" s="676" t="str">
        <f>+VLOOKUP(F500,AlterationTestLU[#All],2,FALSE)</f>
        <v>Car Speed [3.28.1(k)]. The speed of the car shall be verified with rated load and with no load, in both directions. (Item 3.30)</v>
      </c>
    </row>
    <row r="501" spans="1:7" ht="12.75" hidden="1">
      <c r="A501" s="694" t="s">
        <v>3027</v>
      </c>
      <c r="B501" s="696" t="s">
        <v>3224</v>
      </c>
      <c r="D501" s="697" t="str">
        <f t="shared" si="29"/>
        <v>8.10.3.3.2(d)</v>
      </c>
      <c r="E501" s="674">
        <f t="shared" si="30"/>
        <v>34</v>
      </c>
      <c r="F501" s="698" t="s">
        <v>3039</v>
      </c>
      <c r="G501" s="676" t="str">
        <f>+VLOOKUP(F501,AlterationTestLU[#All],2,FALSE)</f>
        <v>(b) Bottom Clearance, Runby, and Minimum Refuge Space (Item 5.2)
(b)(1) bottom car clearance (3.4.1)
(b)(2) minimum bottom car runby (3.4.2)
(b)(3) maximum bottom car runby (3.4.3)</v>
      </c>
    </row>
    <row r="502" spans="1:7" ht="12.75" hidden="1">
      <c r="A502" s="694" t="s">
        <v>3028</v>
      </c>
      <c r="B502" s="696" t="s">
        <v>3225</v>
      </c>
      <c r="D502" s="697" t="str">
        <f t="shared" si="29"/>
        <v>8.10.3.3.2(d)</v>
      </c>
      <c r="E502" s="674">
        <f t="shared" si="30"/>
        <v>35</v>
      </c>
      <c r="F502" s="698" t="s">
        <v>3056</v>
      </c>
      <c r="G502" s="676" t="str">
        <f>+VLOOKUP(F502,AlterationTestLU[#All],2,FALSE)</f>
        <v xml:space="preserve">Car Buffer (3.6.3, 3.6.4, and 3.22.1) (Item 5.9). Marking plates proper application 2.22.3.3 or 2.22.5.5. No test on spring/elastomeric </v>
      </c>
    </row>
    <row r="503" spans="1:7" ht="38.25" hidden="1">
      <c r="A503" s="694" t="s">
        <v>3029</v>
      </c>
      <c r="B503" s="695" t="s">
        <v>3699</v>
      </c>
      <c r="D503" s="697" t="str">
        <f t="shared" si="29"/>
        <v>8.10.3.3.2(d)</v>
      </c>
      <c r="E503" s="674">
        <f t="shared" si="30"/>
        <v>36</v>
      </c>
      <c r="F503" s="698" t="s">
        <v>3067</v>
      </c>
      <c r="G503" s="676" t="str">
        <f>+VLOOKUP(F503,AlterationTestLU[#All],2,FALSE)</f>
        <v>(l) Counterweight (Item 3.28)
(l)(1) top clearance and bottom runby (3.4.6 and 3.22.2)
(l)(2) guards (Section 3.3)
(l)(3) design (Section 3.21)</v>
      </c>
    </row>
    <row r="504" spans="1:7" ht="12.75" hidden="1">
      <c r="A504" s="694" t="s">
        <v>3030</v>
      </c>
      <c r="B504" s="696" t="s">
        <v>3226</v>
      </c>
      <c r="D504" s="686" t="str">
        <f>+F504</f>
        <v>8.10.3.3.2(dd)</v>
      </c>
      <c r="E504" s="674">
        <v>4</v>
      </c>
      <c r="F504" s="681" t="s">
        <v>3302</v>
      </c>
      <c r="G504" s="676"/>
    </row>
    <row r="505" spans="1:7" ht="12.75" hidden="1">
      <c r="A505" s="694" t="s">
        <v>3031</v>
      </c>
      <c r="B505" s="696" t="s">
        <v>3227</v>
      </c>
      <c r="D505" s="697" t="str">
        <f>+D504</f>
        <v>8.10.3.3.2(dd)</v>
      </c>
      <c r="E505" s="674">
        <v>1</v>
      </c>
      <c r="F505" s="698" t="s">
        <v>2920</v>
      </c>
      <c r="G505" s="676" t="str">
        <f>+VLOOKUP(F505,AlterationTestLU[#All],2,FALSE)</f>
        <v>(s)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v>
      </c>
    </row>
    <row r="506" spans="1:7" ht="12.75" hidden="1">
      <c r="A506" s="694" t="s">
        <v>3032</v>
      </c>
      <c r="B506" s="696" t="s">
        <v>3228</v>
      </c>
      <c r="D506" s="697" t="str">
        <f>+D505</f>
        <v>8.10.3.3.2(dd)</v>
      </c>
      <c r="E506" s="674">
        <f>+E505+1</f>
        <v>2</v>
      </c>
      <c r="F506" s="698" t="s">
        <v>3021</v>
      </c>
      <c r="G506" s="676" t="str">
        <f>+VLOOKUP(F506,AlterationTestLU[#All],2,FALSE)</f>
        <v>Car Platform Guard [Section 3.15 and 8.10.2.2.4(a)] (Item 4.1)</v>
      </c>
    </row>
    <row r="507" spans="1:7" ht="12.75" hidden="1">
      <c r="A507" s="694" t="s">
        <v>3033</v>
      </c>
      <c r="B507" s="696" t="s">
        <v>3229</v>
      </c>
      <c r="D507" s="697" t="str">
        <f>+D506</f>
        <v>8.10.3.3.2(dd)</v>
      </c>
      <c r="E507" s="674">
        <f>+E506+1</f>
        <v>3</v>
      </c>
      <c r="F507" s="698" t="s">
        <v>3059</v>
      </c>
      <c r="G507" s="676" t="str">
        <f>+VLOOKUP(F507,AlterationTestLU[#All],2,FALSE)</f>
        <v>Car Frame and Platform (Section 3.15) (Item 5.7)</v>
      </c>
    </row>
    <row r="508" spans="1:7" ht="12.75" hidden="1">
      <c r="A508" s="694" t="s">
        <v>3034</v>
      </c>
      <c r="B508" s="696" t="s">
        <v>3230</v>
      </c>
      <c r="D508" s="697" t="str">
        <f>+D507</f>
        <v>8.10.3.3.2(dd)</v>
      </c>
      <c r="E508" s="674">
        <f>+E507+1</f>
        <v>4</v>
      </c>
      <c r="F508" s="698" t="s">
        <v>3065</v>
      </c>
      <c r="G508" s="676" t="str">
        <f>+VLOOKUP(F508,AlterationTestLU[#All],2,FALSE)</f>
        <v>Car Safety (Section 3.17) (Item 5.8)</v>
      </c>
    </row>
    <row r="509" spans="1:7" ht="12.75" hidden="1">
      <c r="A509" s="694" t="s">
        <v>3035</v>
      </c>
      <c r="B509" s="696" t="s">
        <v>3231</v>
      </c>
      <c r="D509" s="686" t="str">
        <f>+F509</f>
        <v>8.10.3.3.2(e)</v>
      </c>
      <c r="E509" s="674">
        <v>8</v>
      </c>
      <c r="F509" s="681" t="s">
        <v>3278</v>
      </c>
      <c r="G509" s="676"/>
    </row>
    <row r="510" spans="1:7" ht="12.75" hidden="1">
      <c r="A510" s="694" t="s">
        <v>3036</v>
      </c>
      <c r="B510" s="696" t="s">
        <v>3215</v>
      </c>
      <c r="D510" s="697" t="str">
        <f t="shared" ref="D510:D517" si="31">+D509</f>
        <v>8.10.3.3.2(e)</v>
      </c>
      <c r="E510" s="674">
        <v>1</v>
      </c>
      <c r="F510" s="698" t="s">
        <v>3000</v>
      </c>
      <c r="G510" s="676" t="str">
        <f>+VLOOKUP(F510,AlterationTestLU[#All],2,FALSE)</f>
        <v>Governor, Safety, Ropes, CWTs (Item 3.20). Use 8.10.2.2.2(hh) , 8.10.2.2.2(ii), 8.10.2.2.3(m), 8.10.2.2.3(n), and 8.10.2.2.3(z) through 8.10.2.2.2.3(cc); car and counterweight safeties (3.17.1 and 3.17.2).</v>
      </c>
    </row>
    <row r="511" spans="1:7" ht="12.75" hidden="1">
      <c r="A511" s="694" t="s">
        <v>3037</v>
      </c>
      <c r="B511" s="696" t="s">
        <v>3232</v>
      </c>
      <c r="D511" s="697" t="str">
        <f t="shared" si="31"/>
        <v>8.10.3.3.2(e)</v>
      </c>
      <c r="E511" s="674">
        <f t="shared" ref="E511:E517" si="32">+E510+1</f>
        <v>2</v>
      </c>
      <c r="F511" s="698" t="s">
        <v>2814</v>
      </c>
      <c r="G511" s="685"/>
    </row>
    <row r="512" spans="1:7" ht="12.75" hidden="1">
      <c r="A512" s="694" t="s">
        <v>2866</v>
      </c>
      <c r="B512" s="696" t="s">
        <v>3678</v>
      </c>
      <c r="D512" s="697" t="str">
        <f t="shared" si="31"/>
        <v>8.10.3.3.2(e)</v>
      </c>
      <c r="E512" s="674">
        <f t="shared" si="32"/>
        <v>3</v>
      </c>
      <c r="F512" s="680" t="s">
        <v>2432</v>
      </c>
      <c r="G512" s="676" t="str">
        <f>+VLOOKUP(F512,AlterationTestLU[#All],2,FALSE)</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row>
    <row r="513" spans="1:7" ht="12.75" hidden="1">
      <c r="A513" s="694" t="s">
        <v>3038</v>
      </c>
      <c r="B513" s="696" t="s">
        <v>3233</v>
      </c>
      <c r="D513" s="697" t="str">
        <f t="shared" si="31"/>
        <v>8.10.3.3.2(e)</v>
      </c>
      <c r="E513" s="674">
        <f t="shared" si="32"/>
        <v>4</v>
      </c>
      <c r="F513" s="680" t="s">
        <v>2438</v>
      </c>
      <c r="G513" s="676" t="str">
        <f>+VLOOKUP(F513,AlterationTestLU[#All],2,FALSE)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row>
    <row r="514" spans="1:7" ht="51" hidden="1">
      <c r="A514" s="694" t="s">
        <v>3039</v>
      </c>
      <c r="B514" s="695" t="s">
        <v>3700</v>
      </c>
      <c r="D514" s="697" t="str">
        <f t="shared" si="31"/>
        <v>8.10.3.3.2(e)</v>
      </c>
      <c r="E514" s="674">
        <f t="shared" si="32"/>
        <v>5</v>
      </c>
      <c r="F514" s="680" t="s">
        <v>2549</v>
      </c>
      <c r="G514" s="676" t="str">
        <f>+VLOOKUP(F514,AlterationTestLU[#All],2,FALSE)</f>
        <v>Counterweight Safeties (Item 3.29). Visually inspect counterweight safeties, including marking plate  2.17.4).</v>
      </c>
    </row>
    <row r="515" spans="1:7" ht="12.75" hidden="1">
      <c r="A515" s="694" t="s">
        <v>3040</v>
      </c>
      <c r="B515" s="696" t="s">
        <v>3235</v>
      </c>
      <c r="D515" s="697" t="str">
        <f t="shared" si="31"/>
        <v>8.10.3.3.2(e)</v>
      </c>
      <c r="E515" s="674">
        <f t="shared" si="32"/>
        <v>6</v>
      </c>
      <c r="F515" s="680" t="s">
        <v>2567</v>
      </c>
      <c r="G515" s="676" t="str">
        <f>+VLOOKUP(F515,AlterationTestLU[#All],2,FALSE)</f>
        <v>(y) Guide Rails and Equipment (Section 2.23) (Item 3.19)
(y)(1) rail section (2.23.3)
(y)(2) bracket spacing (2.23.4)
(y)(3) surfaces and lubrication (2.23.6 and 2.17.16)
(y)(4) joints and fish plates (2.23.7)
(y)(5) bracket supports (2.23.9)
(y)(6) fastenings (2.23.10)</v>
      </c>
    </row>
    <row r="516" spans="1:7" ht="12.75" hidden="1">
      <c r="A516" s="694" t="s">
        <v>3041</v>
      </c>
      <c r="B516" s="696" t="s">
        <v>3236</v>
      </c>
      <c r="D516" s="697" t="str">
        <f t="shared" si="31"/>
        <v>8.10.3.3.2(e)</v>
      </c>
      <c r="E516" s="674">
        <f t="shared" si="32"/>
        <v>7</v>
      </c>
      <c r="F516" s="680" t="s">
        <v>2575</v>
      </c>
      <c r="G516" s="676" t="str">
        <f>+VLOOKUP(F516,AlterationTestLU[#All],2,FALSE)</f>
        <v>Governor Releasing Carrier (2.17.15) (Item 3.21)</v>
      </c>
    </row>
    <row r="517" spans="1:7" ht="12.75" hidden="1">
      <c r="A517" s="694" t="s">
        <v>3042</v>
      </c>
      <c r="B517" s="696" t="s">
        <v>3237</v>
      </c>
      <c r="D517" s="697" t="str">
        <f t="shared" si="31"/>
        <v>8.10.3.3.2(e)</v>
      </c>
      <c r="E517" s="674">
        <f t="shared" si="32"/>
        <v>8</v>
      </c>
      <c r="F517" s="680" t="s">
        <v>2715</v>
      </c>
      <c r="G517" s="676" t="str">
        <f>+VLOOKUP(F517,AlterationTestLU[#All],2,FALSE)</f>
        <v>(j) Car Safeties and Guiding Members (Item 5.8)
(j)(1) rope movement (2.17.11)
(j)(2) marking plate (2.17.14)
(j)(3) car guiding members (2.15.2)
(j)(4) running clearances (2.17.10)</v>
      </c>
    </row>
    <row r="518" spans="1:7" ht="178.5" hidden="1">
      <c r="A518" s="694" t="s">
        <v>3043</v>
      </c>
      <c r="B518" s="695" t="s">
        <v>3701</v>
      </c>
      <c r="D518" s="686" t="str">
        <f>+F518</f>
        <v>8.10.3.3.2(ee)</v>
      </c>
      <c r="E518" s="674">
        <v>4</v>
      </c>
      <c r="F518" s="681" t="s">
        <v>3303</v>
      </c>
      <c r="G518" s="676"/>
    </row>
    <row r="519" spans="1:7" ht="38.25" hidden="1">
      <c r="A519" s="694" t="s">
        <v>3044</v>
      </c>
      <c r="B519" s="695" t="s">
        <v>3702</v>
      </c>
      <c r="D519" s="697" t="str">
        <f>+D518</f>
        <v>8.10.3.3.2(ee)</v>
      </c>
      <c r="E519" s="674">
        <v>1</v>
      </c>
      <c r="F519" s="698" t="s">
        <v>3003</v>
      </c>
      <c r="G519" s="676" t="str">
        <f>+VLOOKUP(F519,AlterationTestLU[#All],2,FALSE)</f>
        <v>Wire Rope Fastening and Hitch Plate [3.17.1 and 8.10.2.2.3(bb)] (Item 3.22)</v>
      </c>
    </row>
    <row r="520" spans="1:7" ht="12.75" hidden="1">
      <c r="A520" s="694" t="s">
        <v>3045</v>
      </c>
      <c r="B520" s="696" t="s">
        <v>3238</v>
      </c>
      <c r="D520" s="697" t="str">
        <f>+D519</f>
        <v>8.10.3.3.2(ee)</v>
      </c>
      <c r="E520" s="674">
        <f>+E519+1</f>
        <v>2</v>
      </c>
      <c r="F520" s="698" t="s">
        <v>3004</v>
      </c>
      <c r="G520" s="676" t="str">
        <f>+VLOOKUP(F520,AlterationTestLU[#All],2,FALSE)</f>
        <v>Suspension Rope (3.17.1, 3.18.1.2, Section 3.20, and 3.4.5) (Item 3.23)</v>
      </c>
    </row>
    <row r="521" spans="1:7" ht="12.75" hidden="1">
      <c r="A521" s="694" t="s">
        <v>3046</v>
      </c>
      <c r="B521" s="696" t="s">
        <v>3239</v>
      </c>
      <c r="D521" s="697" t="str">
        <f>+D520</f>
        <v>8.10.3.3.2(ee)</v>
      </c>
      <c r="E521" s="674">
        <f>+E520+1</f>
        <v>3</v>
      </c>
      <c r="F521" s="698" t="s">
        <v>3005</v>
      </c>
      <c r="G521" s="676" t="str">
        <f>+VLOOKUP(F521,AlterationTestLU[#All],2,FALSE)</f>
        <v>Slack-Rope Device (3.17.1.1, 3.18.1.2.5, and 3.22.1.2) (Item 3.31)</v>
      </c>
    </row>
    <row r="522" spans="1:7" ht="38.25" hidden="1">
      <c r="A522" s="694" t="s">
        <v>3047</v>
      </c>
      <c r="B522" s="695" t="s">
        <v>3703</v>
      </c>
      <c r="D522" s="697" t="str">
        <f>+D521</f>
        <v>8.10.3.3.2(ee)</v>
      </c>
      <c r="E522" s="674">
        <f>+E521+1</f>
        <v>4</v>
      </c>
      <c r="F522" s="698" t="s">
        <v>3007</v>
      </c>
      <c r="G522" s="676" t="str">
        <f>+VLOOKUP(F522,AlterationTestLU[#All],2,FALSE)</f>
        <v>Counterweight Ropes, Connections, and Sheaves (Sections 3.20 and 3.21) (Item 3.22)</v>
      </c>
    </row>
    <row r="523" spans="1:7" ht="12.75" hidden="1">
      <c r="A523" s="694" t="s">
        <v>3048</v>
      </c>
      <c r="B523" s="696" t="s">
        <v>3240</v>
      </c>
      <c r="D523" s="686" t="str">
        <f>+F523</f>
        <v>8.10.3.3.2(f)</v>
      </c>
      <c r="E523" s="674">
        <v>2</v>
      </c>
      <c r="F523" s="681" t="s">
        <v>3279</v>
      </c>
      <c r="G523" s="676"/>
    </row>
    <row r="524" spans="1:7" ht="12.75" hidden="1">
      <c r="A524" s="694" t="s">
        <v>3049</v>
      </c>
      <c r="B524" s="696" t="s">
        <v>3241</v>
      </c>
      <c r="D524" s="697" t="str">
        <f>+D523</f>
        <v>8.10.3.3.2(f)</v>
      </c>
      <c r="E524" s="674">
        <v>1</v>
      </c>
      <c r="F524" s="698" t="s">
        <v>2815</v>
      </c>
      <c r="G524" s="685"/>
    </row>
    <row r="525" spans="1:7" ht="76.5" hidden="1">
      <c r="A525" s="694" t="s">
        <v>3050</v>
      </c>
      <c r="B525" s="695" t="s">
        <v>3704</v>
      </c>
      <c r="D525" s="697" t="str">
        <f>+D519</f>
        <v>8.10.3.3.2(ee)</v>
      </c>
      <c r="E525" s="674">
        <f>+E519+1</f>
        <v>2</v>
      </c>
      <c r="F525" s="698" t="s">
        <v>3000</v>
      </c>
      <c r="G525" s="676" t="str">
        <f>+VLOOKUP(F525,AlterationTestLU[#All],2,FALSE)</f>
        <v>Governor, Safety, Ropes, CWTs (Item 3.20). Use 8.10.2.2.2(hh) , 8.10.2.2.2(ii), 8.10.2.2.3(m), 8.10.2.2.3(n), and 8.10.2.2.3(z) through 8.10.2.2.2.3(cc); car and counterweight safeties (3.17.1 and 3.17.2).</v>
      </c>
    </row>
    <row r="526" spans="1:7" ht="12.75" hidden="1">
      <c r="A526" s="694" t="s">
        <v>3051</v>
      </c>
      <c r="B526" s="696" t="s">
        <v>3242</v>
      </c>
      <c r="D526" s="686" t="str">
        <f>+F526</f>
        <v>8.10.3.3.2(ff)</v>
      </c>
      <c r="E526" s="674">
        <v>3</v>
      </c>
      <c r="F526" s="681" t="s">
        <v>3304</v>
      </c>
      <c r="G526" s="676"/>
    </row>
    <row r="527" spans="1:7" ht="12.75" hidden="1">
      <c r="A527" s="694" t="s">
        <v>3052</v>
      </c>
      <c r="B527" s="696" t="s">
        <v>3243</v>
      </c>
      <c r="D527" s="697" t="str">
        <f>+D526</f>
        <v>8.10.3.3.2(ff)</v>
      </c>
      <c r="E527" s="674">
        <v>1</v>
      </c>
      <c r="F527" s="698" t="s">
        <v>3007</v>
      </c>
      <c r="G527" s="676" t="str">
        <f>+VLOOKUP(F527,AlterationTestLU[#All],2,FALSE)</f>
        <v>Counterweight Ropes, Connections, and Sheaves (Sections 3.20 and 3.21) (Item 3.22)</v>
      </c>
    </row>
    <row r="528" spans="1:7" ht="12.75" hidden="1">
      <c r="A528" s="694" t="s">
        <v>3053</v>
      </c>
      <c r="B528" s="696" t="s">
        <v>3244</v>
      </c>
      <c r="D528" s="697" t="str">
        <f>+D527</f>
        <v>8.10.3.3.2(ff)</v>
      </c>
      <c r="E528" s="674">
        <f>+E527+1</f>
        <v>2</v>
      </c>
      <c r="F528" s="698" t="s">
        <v>3018</v>
      </c>
      <c r="G528" s="676" t="str">
        <f>+VLOOKUP(F528,AlterationTestLU[#All],2,FALSE)</f>
        <v>Guarding of Equipment (2.10.1)</v>
      </c>
    </row>
    <row r="529" spans="1:7" ht="12.75" hidden="1">
      <c r="A529" s="694" t="s">
        <v>3054</v>
      </c>
      <c r="B529" s="696" t="s">
        <v>3245</v>
      </c>
      <c r="D529" s="697" t="str">
        <f>+D528</f>
        <v>8.10.3.3.2(ff)</v>
      </c>
      <c r="E529" s="674">
        <f>+E528+1</f>
        <v>3</v>
      </c>
      <c r="F529" s="698" t="s">
        <v>2984</v>
      </c>
      <c r="G529" s="676" t="str">
        <f>+VLOOKUP(F529,AlterationTestLU[#All],2,FALSE)</f>
        <v>Hoistway Smoke Control [Section 3.1 and 8.10.2.2.3(q)] (Item 3.11)</v>
      </c>
    </row>
    <row r="530" spans="1:7" ht="12.75" hidden="1">
      <c r="A530" s="694" t="s">
        <v>3055</v>
      </c>
      <c r="B530" s="696" t="s">
        <v>3246</v>
      </c>
      <c r="D530" s="686" t="str">
        <f>+F530</f>
        <v>8.10.3.3.2(g)</v>
      </c>
      <c r="E530" s="674">
        <v>37</v>
      </c>
      <c r="F530" s="681" t="s">
        <v>3280</v>
      </c>
      <c r="G530" s="676"/>
    </row>
    <row r="531" spans="1:7" ht="12.75" hidden="1">
      <c r="A531" s="694" t="s">
        <v>3056</v>
      </c>
      <c r="B531" s="696" t="s">
        <v>3247</v>
      </c>
      <c r="D531" s="697" t="str">
        <f t="shared" ref="D531:D567" si="33">+D530</f>
        <v>8.10.3.3.2(g)</v>
      </c>
      <c r="E531" s="674">
        <v>1</v>
      </c>
      <c r="F531" s="698" t="s">
        <v>2438</v>
      </c>
      <c r="G531" s="676" t="str">
        <f>+VLOOKUP(F531,AlterationTestLU[#All],2,FALSE)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row>
    <row r="532" spans="1:7" ht="12.75" hidden="1">
      <c r="A532" s="694" t="s">
        <v>3057</v>
      </c>
      <c r="B532" s="696" t="s">
        <v>3248</v>
      </c>
      <c r="D532" s="697" t="str">
        <f t="shared" si="33"/>
        <v>8.10.3.3.2(g)</v>
      </c>
      <c r="E532" s="674">
        <f t="shared" ref="E532:E567" si="34">+E531+1</f>
        <v>2</v>
      </c>
      <c r="F532" s="698" t="s">
        <v>2868</v>
      </c>
      <c r="G532" s="676" t="str">
        <f>+VLOOKUP(F532,AlterationTestLU[#All],2,FALSE)</f>
        <v>Door Reopening Device [8.10.2.2.1(a)] (Item 1.1)</v>
      </c>
    </row>
    <row r="533" spans="1:7" ht="12.75" hidden="1">
      <c r="A533" s="694" t="s">
        <v>3058</v>
      </c>
      <c r="B533" s="696" t="s">
        <v>3249</v>
      </c>
      <c r="D533" s="697" t="str">
        <f t="shared" si="33"/>
        <v>8.10.3.3.2(g)</v>
      </c>
      <c r="E533" s="674">
        <f t="shared" si="34"/>
        <v>3</v>
      </c>
      <c r="F533" s="698" t="s">
        <v>2870</v>
      </c>
      <c r="G533" s="676" t="str">
        <f>+VLOOKUP(F533,AlterationTestLU[#All],2,FALSE)</f>
        <v>Operating Control Devices [3.26.1 through 3.26.3 and 8.10.2.2.1(c)] (Item 1.3)</v>
      </c>
    </row>
    <row r="534" spans="1:7" ht="12.75" hidden="1">
      <c r="A534" s="694" t="s">
        <v>3059</v>
      </c>
      <c r="B534" s="696" t="s">
        <v>3250</v>
      </c>
      <c r="D534" s="697" t="str">
        <f t="shared" si="33"/>
        <v>8.10.3.3.2(g)</v>
      </c>
      <c r="E534" s="674">
        <f t="shared" si="34"/>
        <v>4</v>
      </c>
      <c r="F534" s="698" t="s">
        <v>2874</v>
      </c>
      <c r="G534" s="676" t="str">
        <f>+VLOOKUP(F534,AlterationTestLU[#All],2,FALSE)</f>
        <v>Car Door or Gate [Sections 3.11 through 3.14 and 8.10.2.2.1(g)] (Item 1.7)</v>
      </c>
    </row>
    <row r="535" spans="1:7" ht="12.75" hidden="1">
      <c r="A535" s="694" t="s">
        <v>3060</v>
      </c>
      <c r="B535" s="696" t="s">
        <v>3251</v>
      </c>
      <c r="D535" s="697" t="str">
        <f t="shared" si="33"/>
        <v>8.10.3.3.2(g)</v>
      </c>
      <c r="E535" s="674">
        <f t="shared" si="34"/>
        <v>5</v>
      </c>
      <c r="F535" s="698" t="s">
        <v>2875</v>
      </c>
      <c r="G535" s="676" t="str">
        <f>+VLOOKUP(F535,AlterationTestLU[#All],2,FALSE)</f>
        <v>Door Closing Force [Sections 3.13 and 3.14 and 8.10.2.2.1(h)] (Item 1.8)</v>
      </c>
    </row>
    <row r="536" spans="1:7" ht="51" hidden="1">
      <c r="A536" s="694" t="s">
        <v>3061</v>
      </c>
      <c r="B536" s="695" t="s">
        <v>3705</v>
      </c>
      <c r="D536" s="697" t="str">
        <f t="shared" si="33"/>
        <v>8.10.3.3.2(g)</v>
      </c>
      <c r="E536" s="674">
        <f t="shared" si="34"/>
        <v>6</v>
      </c>
      <c r="F536" s="698" t="s">
        <v>2876</v>
      </c>
      <c r="G536" s="676" t="str">
        <f>+VLOOKUP(F536,AlterationTestLU[#All],2,FALSE)</f>
        <v>Power Closing of Doors or Gates [Section 3.13 and 8.10.2.2.1(i)] (Item 1.9)</v>
      </c>
    </row>
    <row r="537" spans="1:7" ht="12.75" hidden="1">
      <c r="A537" s="694" t="s">
        <v>3062</v>
      </c>
      <c r="B537" s="696" t="s">
        <v>3252</v>
      </c>
      <c r="D537" s="697" t="str">
        <f t="shared" si="33"/>
        <v>8.10.3.3.2(g)</v>
      </c>
      <c r="E537" s="674">
        <f t="shared" si="34"/>
        <v>7</v>
      </c>
      <c r="F537" s="698" t="s">
        <v>2877</v>
      </c>
      <c r="G537" s="676" t="str">
        <f>+VLOOKUP(F537,AlterationTestLU[#All],2,FALSE)</f>
        <v>Power Opening of Doors or Gates [Section 3.13, 3.26.3, and 8.10.2.2.1(j)] (Item 1.10)</v>
      </c>
    </row>
    <row r="538" spans="1:7" ht="12.75" hidden="1">
      <c r="A538" s="694" t="s">
        <v>3063</v>
      </c>
      <c r="B538" s="696" t="s">
        <v>3253</v>
      </c>
      <c r="D538" s="697" t="str">
        <f t="shared" si="33"/>
        <v>8.10.3.3.2(g)</v>
      </c>
      <c r="E538" s="674">
        <f t="shared" si="34"/>
        <v>8</v>
      </c>
      <c r="F538" s="698" t="s">
        <v>2878</v>
      </c>
      <c r="G538" s="676" t="str">
        <f>+VLOOKUP(F538,AlterationTestLU[#All],2,FALSE)</f>
        <v>Car Vision Panels and Glass Car Doors [Section 3.14 and 8.10.2.2.1(k)] (Item 1.11)</v>
      </c>
    </row>
    <row r="539" spans="1:7" ht="12.75" hidden="1">
      <c r="A539" s="694" t="s">
        <v>3064</v>
      </c>
      <c r="B539" s="696" t="s">
        <v>3158</v>
      </c>
      <c r="D539" s="697" t="str">
        <f t="shared" si="33"/>
        <v>8.10.3.3.2(g)</v>
      </c>
      <c r="E539" s="674">
        <f t="shared" si="34"/>
        <v>9</v>
      </c>
      <c r="F539" s="698" t="s">
        <v>2884</v>
      </c>
      <c r="G539" s="676" t="str">
        <f>+VLOOKUP(F539,AlterationTestLU[#All],2,FALSE)</f>
        <v>(q) Emergency and Auxiliary Power (Item 1.17)
(q)(1) standby or E.Power [Section 3.27 and 8.10.2.2.1(q)]. Passenger/freight tested w/rated load. C2- overload maintained during load/unload
(q)(2) auxiliary power lowering (3.26.10)</v>
      </c>
    </row>
    <row r="540" spans="1:7" ht="12.75" hidden="1">
      <c r="A540" s="694" t="s">
        <v>3065</v>
      </c>
      <c r="B540" s="696" t="s">
        <v>3254</v>
      </c>
      <c r="D540" s="697" t="str">
        <f t="shared" si="33"/>
        <v>8.10.3.3.2(g)</v>
      </c>
      <c r="E540" s="674">
        <f t="shared" si="34"/>
        <v>10</v>
      </c>
      <c r="F540" s="698" t="s">
        <v>2887</v>
      </c>
      <c r="G540" s="676" t="str">
        <f>+VLOOKUP(F540,AlterationTestLU[#All],2,FALSE)</f>
        <v>Restricted Opening of Car or Hoistway Doors [Section 3.12 and 8.10.2.2.1(r)] (Item 1.18)</v>
      </c>
    </row>
    <row r="541" spans="1:7" ht="12.75" hidden="1">
      <c r="A541" s="694" t="s">
        <v>3066</v>
      </c>
      <c r="B541" s="696" t="s">
        <v>3255</v>
      </c>
      <c r="D541" s="697" t="str">
        <f t="shared" si="33"/>
        <v>8.10.3.3.2(g)</v>
      </c>
      <c r="E541" s="674">
        <f t="shared" si="34"/>
        <v>11</v>
      </c>
      <c r="F541" s="698" t="s">
        <v>2888</v>
      </c>
      <c r="G541" s="676" t="str">
        <f>+VLOOKUP(F541,AlterationTestLU[#All],2,FALSE)</f>
        <v>Car Ride (Sections 3.15 and 3.23 and 8.10.2.2.1(s)] (Item 1.19)</v>
      </c>
    </row>
    <row r="542" spans="1:7" ht="51" hidden="1">
      <c r="A542" s="694" t="s">
        <v>3067</v>
      </c>
      <c r="B542" s="695" t="s">
        <v>3706</v>
      </c>
      <c r="D542" s="697" t="str">
        <f t="shared" si="33"/>
        <v>8.10.3.3.2(g)</v>
      </c>
      <c r="E542" s="674">
        <f t="shared" si="34"/>
        <v>12</v>
      </c>
      <c r="F542" s="698" t="s">
        <v>2889</v>
      </c>
      <c r="G542" s="676" t="str">
        <f>+VLOOKUP(F542,AlterationTestLU[#All],2,FALSE)</f>
        <v xml:space="preserve">Door Monitoring Systems [3.26.1 and 8.10.2.2.1(t)] </v>
      </c>
    </row>
    <row r="543" spans="1:7" ht="12.75" hidden="1">
      <c r="A543" s="694" t="s">
        <v>3068</v>
      </c>
      <c r="B543" s="696" t="s">
        <v>3257</v>
      </c>
      <c r="D543" s="697" t="str">
        <f t="shared" si="33"/>
        <v>8.10.3.3.2(g)</v>
      </c>
      <c r="E543" s="674">
        <f t="shared" si="34"/>
        <v>13</v>
      </c>
      <c r="F543" s="698" t="s">
        <v>2911</v>
      </c>
      <c r="G543" s="676" t="str">
        <f>+VLOOKUP(F543,AlterationTestLU[#All],2,FALSE)</f>
        <v>Pipes, Wiring, and Ducts [Section 3.8 and 8.10.2.2.2(m)] (Item 2.8)</v>
      </c>
    </row>
    <row r="544" spans="1:7" ht="12.75" hidden="1">
      <c r="A544" s="694" t="s">
        <v>3069</v>
      </c>
      <c r="B544" s="696" t="s">
        <v>3258</v>
      </c>
      <c r="D544" s="697" t="str">
        <f t="shared" si="33"/>
        <v>8.10.3.3.2(g)</v>
      </c>
      <c r="E544" s="674">
        <f t="shared" si="34"/>
        <v>14</v>
      </c>
      <c r="F544" s="698" t="s">
        <v>2912</v>
      </c>
      <c r="G544" s="676" t="str">
        <f>+VLOOKUP(F544,AlterationTestLU[#All],2,FALSE)</f>
        <v>Guarding of Exposed Auxiliary Equipment [Section 3.10 and 8.10.2.2.2(n)] (Item 2.9)</v>
      </c>
    </row>
    <row r="545" spans="1:7" ht="12.75" hidden="1">
      <c r="A545" s="694" t="s">
        <v>3070</v>
      </c>
      <c r="B545" s="696" t="s">
        <v>3259</v>
      </c>
      <c r="D545" s="697" t="str">
        <f t="shared" si="33"/>
        <v>8.10.3.3.2(g)</v>
      </c>
      <c r="E545" s="674">
        <f t="shared" si="34"/>
        <v>15</v>
      </c>
      <c r="F545" s="698" t="s">
        <v>2943</v>
      </c>
      <c r="G545" s="676" t="str">
        <f>+VLOOKUP(F545,AlterationTestLU[#All],2,FALSE)</f>
        <v>Flexible Hydraulic Hose and Fitting Assemblies (3.19.3.3) (Item 2.34)</v>
      </c>
    </row>
    <row r="546" spans="1:7" ht="12.75" hidden="1">
      <c r="A546" s="694" t="s">
        <v>3071</v>
      </c>
      <c r="B546" s="696" t="s">
        <v>3260</v>
      </c>
      <c r="D546" s="697" t="str">
        <f t="shared" si="33"/>
        <v>8.10.3.3.2(g)</v>
      </c>
      <c r="E546" s="674">
        <f t="shared" si="34"/>
        <v>16</v>
      </c>
      <c r="F546" s="698" t="s">
        <v>2944</v>
      </c>
      <c r="G546" s="676" t="str">
        <f>+VLOOKUP(F546,AlterationTestLU[#All],2,FALSE)</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row>
    <row r="547" spans="1:7" ht="12.75" hidden="1">
      <c r="A547" s="694" t="s">
        <v>3072</v>
      </c>
      <c r="B547" s="696" t="s">
        <v>3270</v>
      </c>
      <c r="D547" s="697" t="str">
        <f t="shared" si="33"/>
        <v>8.10.3.3.2(g)</v>
      </c>
      <c r="E547" s="674">
        <f t="shared" si="34"/>
        <v>17</v>
      </c>
      <c r="F547" s="698" t="s">
        <v>2967</v>
      </c>
      <c r="G547" s="676" t="str">
        <f>+VLOOKUP(F547,AlterationTestLU[#All],2,FALSE)</f>
        <v>(c) Top-of-Car Operating Device [8.10.2.2.3(c)] (Item 3.3)
(c)(1) operation (3.26.2)
(c)(2) operation with open door circuits (2.26.1.5)</v>
      </c>
    </row>
    <row r="548" spans="1:7" ht="12.75" hidden="1">
      <c r="A548" s="694" t="s">
        <v>3073</v>
      </c>
      <c r="B548" s="696" t="s">
        <v>3261</v>
      </c>
      <c r="D548" s="697" t="str">
        <f t="shared" si="33"/>
        <v>8.10.3.3.2(g)</v>
      </c>
      <c r="E548" s="674">
        <f t="shared" si="34"/>
        <v>18</v>
      </c>
      <c r="F548" s="698" t="s">
        <v>2970</v>
      </c>
      <c r="G548" s="676" t="str">
        <f>+VLOOKUP(F548,AlterationTestLU[#All],2,FALSE)</f>
        <v>(d) Top-of-Car Clearance [8.10.2.2.3(d)] (Item 3.4)
(d)(1) top car clearance (3.4.5)
(d)(2) car top minimum runby (3.4.2.2)
(d)(3) top-of-car equipment (3.4.7)
(d)(4) clearance above hydraulic jack projecting above the car (3.4.8)</v>
      </c>
    </row>
    <row r="549" spans="1:7" ht="12.75" hidden="1">
      <c r="A549" s="694" t="s">
        <v>3074</v>
      </c>
      <c r="B549" s="696" t="s">
        <v>3113</v>
      </c>
      <c r="D549" s="697" t="str">
        <f t="shared" si="33"/>
        <v>8.10.3.3.2(g)</v>
      </c>
      <c r="E549" s="674">
        <f t="shared" si="34"/>
        <v>19</v>
      </c>
      <c r="F549" s="698" t="s">
        <v>2975</v>
      </c>
      <c r="G549" s="676" t="str">
        <f>+VLOOKUP(F549,AlterationTestLU[#All],2,FALSE)</f>
        <v>Normal Terminal Stopping Devices [3.25.1 and 8.10.2.2.3(g)] (Item 3.5)</v>
      </c>
    </row>
    <row r="550" spans="1:7" ht="63.75" hidden="1">
      <c r="A550" s="694" t="s">
        <v>3075</v>
      </c>
      <c r="B550" s="695" t="s">
        <v>3707</v>
      </c>
      <c r="D550" s="697" t="str">
        <f t="shared" si="33"/>
        <v>8.10.3.3.2(g)</v>
      </c>
      <c r="E550" s="674">
        <f t="shared" si="34"/>
        <v>20</v>
      </c>
      <c r="F550" s="698" t="s">
        <v>2976</v>
      </c>
      <c r="G550" s="676" t="str">
        <f>+VLOOKUP(F550,AlterationTestLU[#All],2,FALSE)</f>
        <v>Terminal Speed-Reducing Devices (3.25.2) (Item 3.6)</v>
      </c>
    </row>
    <row r="551" spans="1:7" ht="12.75" hidden="1">
      <c r="A551" s="694" t="s">
        <v>3076</v>
      </c>
      <c r="B551" s="696" t="s">
        <v>2666</v>
      </c>
      <c r="D551" s="697" t="str">
        <f t="shared" si="33"/>
        <v>8.10.3.3.2(g)</v>
      </c>
      <c r="E551" s="674">
        <f t="shared" si="34"/>
        <v>21</v>
      </c>
      <c r="F551" s="698" t="s">
        <v>2977</v>
      </c>
      <c r="G551" s="676" t="str">
        <f>+VLOOKUP(F551,AlterationTestLU[#All],2,FALSE)</f>
        <v>Car-Leveling and Anticreep Devices (3.26.3) (Item 3.7)</v>
      </c>
    </row>
    <row r="552" spans="1:7" ht="12.75" hidden="1">
      <c r="A552" s="694" t="s">
        <v>3077</v>
      </c>
      <c r="B552" s="696" t="s">
        <v>2522</v>
      </c>
      <c r="D552" s="697" t="str">
        <f t="shared" si="33"/>
        <v>8.10.3.3.2(g)</v>
      </c>
      <c r="E552" s="674">
        <f t="shared" si="34"/>
        <v>22</v>
      </c>
      <c r="F552" s="698" t="s">
        <v>2980</v>
      </c>
      <c r="G552" s="676" t="str">
        <f>+VLOOKUP(F552,AlterationTestLU[#All],2,FALSE)</f>
        <v>Crosshead Data Plate [Section 3.16 and 8.10.2.2.3(k)] (Item 3.27)</v>
      </c>
    </row>
    <row r="553" spans="1:7" ht="12.75" hidden="1">
      <c r="A553" s="694" t="s">
        <v>3078</v>
      </c>
      <c r="B553" s="696" t="s">
        <v>2523</v>
      </c>
      <c r="D553" s="697" t="str">
        <f t="shared" si="33"/>
        <v>8.10.3.3.2(g)</v>
      </c>
      <c r="E553" s="674">
        <f t="shared" si="34"/>
        <v>23</v>
      </c>
      <c r="F553" s="698" t="s">
        <v>2987</v>
      </c>
      <c r="G553" s="676" t="str">
        <f>+VLOOKUP(F553,AlterationTestLU[#All],2,FALSE)</f>
        <v>Hoistway Clearances [Section 3.5 and 8.10.2.2.3(t)] (Item 3.14)</v>
      </c>
    </row>
    <row r="554" spans="1:7" ht="12.75" hidden="1">
      <c r="A554" s="694" t="s">
        <v>3079</v>
      </c>
      <c r="B554" s="696" t="s">
        <v>2524</v>
      </c>
      <c r="D554" s="697" t="str">
        <f t="shared" si="33"/>
        <v>8.10.3.3.2(g)</v>
      </c>
      <c r="E554" s="674">
        <f t="shared" si="34"/>
        <v>24</v>
      </c>
      <c r="F554" s="698" t="s">
        <v>3000</v>
      </c>
      <c r="G554" s="676" t="str">
        <f>+VLOOKUP(F554,AlterationTestLU[#All],2,FALSE)</f>
        <v>Governor, Safety, Ropes, CWTs (Item 3.20). Use 8.10.2.2.2(hh) , 8.10.2.2.2(ii), 8.10.2.2.3(m), 8.10.2.2.3(n), and 8.10.2.2.3(z) through 8.10.2.2.2.3(cc); car and counterweight safeties (3.17.1 and 3.17.2).</v>
      </c>
    </row>
    <row r="555" spans="1:7" ht="12.75" hidden="1">
      <c r="A555" s="694" t="s">
        <v>3080</v>
      </c>
      <c r="B555" s="696" t="s">
        <v>3262</v>
      </c>
      <c r="D555" s="697" t="str">
        <f t="shared" si="33"/>
        <v>8.10.3.3.2(g)</v>
      </c>
      <c r="E555" s="674">
        <f t="shared" si="34"/>
        <v>25</v>
      </c>
      <c r="F555" s="698" t="s">
        <v>3004</v>
      </c>
      <c r="G555" s="676" t="str">
        <f>+VLOOKUP(F555,AlterationTestLU[#All],2,FALSE)</f>
        <v>Suspension Rope (3.17.1, 3.18.1.2, Section 3.20, and 3.4.5) (Item 3.23)</v>
      </c>
    </row>
    <row r="556" spans="1:7" ht="12.75" hidden="1">
      <c r="A556" s="694" t="s">
        <v>3081</v>
      </c>
      <c r="B556" s="696" t="s">
        <v>2525</v>
      </c>
      <c r="D556" s="697" t="str">
        <f t="shared" si="33"/>
        <v>8.10.3.3.2(g)</v>
      </c>
      <c r="E556" s="674">
        <f t="shared" si="34"/>
        <v>26</v>
      </c>
      <c r="F556" s="698" t="s">
        <v>3008</v>
      </c>
      <c r="G556" s="676" t="str">
        <f>+VLOOKUP(F556,AlterationTestLU[#All],2,FALSE)</f>
        <v>Car Speed [3.28.1(k)]. The speed of the car shall be verified with rated load and with no load, in both directions. (Item 3.30)</v>
      </c>
    </row>
    <row r="557" spans="1:7" ht="12.75" hidden="1">
      <c r="A557" s="694" t="s">
        <v>3082</v>
      </c>
      <c r="B557" s="696" t="s">
        <v>2526</v>
      </c>
      <c r="D557" s="697" t="str">
        <f t="shared" si="33"/>
        <v>8.10.3.3.2(g)</v>
      </c>
      <c r="E557" s="674">
        <f t="shared" si="34"/>
        <v>27</v>
      </c>
      <c r="F557" s="698" t="s">
        <v>2697</v>
      </c>
      <c r="G557" s="676" t="str">
        <f>+VLOOKUP(F557,AlterationTestLU[#All],2,FALSE)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row>
    <row r="558" spans="1:7" ht="12.75" hidden="1">
      <c r="A558" s="694" t="s">
        <v>3083</v>
      </c>
      <c r="B558" s="696" t="s">
        <v>3263</v>
      </c>
      <c r="D558" s="697" t="str">
        <f t="shared" si="33"/>
        <v>8.10.3.3.2(g)</v>
      </c>
      <c r="E558" s="674">
        <f t="shared" si="34"/>
        <v>28</v>
      </c>
      <c r="F558" s="698" t="s">
        <v>2883</v>
      </c>
      <c r="G558" s="676" t="str">
        <f>+VLOOKUP(F558,AlterationTestLU[#All],2,FALSE)</f>
        <v>Rated Load, Platform Area, and Data Plate [Section 3.16 and 8.10.2.2.1(p)] (Item 1.16)</v>
      </c>
    </row>
    <row r="559" spans="1:7" ht="12.75" hidden="1">
      <c r="A559" s="694" t="s">
        <v>3084</v>
      </c>
      <c r="B559" s="696" t="s">
        <v>3264</v>
      </c>
      <c r="D559" s="697" t="str">
        <f t="shared" si="33"/>
        <v>8.10.3.3.2(g)</v>
      </c>
      <c r="E559" s="674">
        <f t="shared" si="34"/>
        <v>29</v>
      </c>
      <c r="F559" s="698" t="s">
        <v>2885</v>
      </c>
      <c r="G559" s="676" t="str">
        <f>+VLOOKUP(F559,AlterationTestLU[#All],2,FALSE)</f>
        <v>Standby/E.P. [3.27 and 8.10.2.2.1(q)]. Passenger/freight tested w/rated load. C2- overload maintained during load/unload</v>
      </c>
    </row>
    <row r="560" spans="1:7" ht="12.75" hidden="1">
      <c r="A560" s="694" t="s">
        <v>3085</v>
      </c>
      <c r="B560" s="696" t="s">
        <v>3265</v>
      </c>
      <c r="D560" s="697" t="str">
        <f t="shared" si="33"/>
        <v>8.10.3.3.2(g)</v>
      </c>
      <c r="E560" s="674">
        <f t="shared" si="34"/>
        <v>30</v>
      </c>
      <c r="F560" s="698" t="s">
        <v>2911</v>
      </c>
      <c r="G560" s="676" t="str">
        <f>+VLOOKUP(F560,AlterationTestLU[#All],2,FALSE)</f>
        <v>Pipes, Wiring, and Ducts [Section 3.8 and 8.10.2.2.2(m)] (Item 2.8)</v>
      </c>
    </row>
    <row r="561" spans="1:7" ht="12.75" hidden="1">
      <c r="A561" s="694" t="s">
        <v>2867</v>
      </c>
      <c r="B561" s="696" t="s">
        <v>2673</v>
      </c>
      <c r="D561" s="697" t="str">
        <f t="shared" si="33"/>
        <v>8.10.3.3.2(g)</v>
      </c>
      <c r="E561" s="674">
        <f t="shared" si="34"/>
        <v>31</v>
      </c>
      <c r="F561" s="698" t="s">
        <v>2912</v>
      </c>
      <c r="G561" s="676" t="str">
        <f>+VLOOKUP(F561,AlterationTestLU[#All],2,FALSE)</f>
        <v>Guarding of Exposed Auxiliary Equipment [Section 3.10 and 8.10.2.2.2(n)] (Item 2.9)</v>
      </c>
    </row>
    <row r="562" spans="1:7" ht="25.5" hidden="1">
      <c r="A562" s="694" t="s">
        <v>3086</v>
      </c>
      <c r="B562" s="695" t="s">
        <v>3679</v>
      </c>
      <c r="D562" s="697" t="str">
        <f t="shared" si="33"/>
        <v>8.10.3.3.2(g)</v>
      </c>
      <c r="E562" s="674">
        <f t="shared" si="34"/>
        <v>32</v>
      </c>
      <c r="F562" s="698" t="s">
        <v>2916</v>
      </c>
      <c r="G562" s="676" t="str">
        <f>+VLOOKUP(F562,AlterationTestLU[#All],2,FALSE)</f>
        <v>(r) Disconnecting Means and Control [8.10.2.2.2(r)] (Item 2.11)
(r)(1) general (2.26.4.1, 2.26.4.5, and 3.26.1, and NFPA 70 or CSA C22.1, as applicable)
(r)(2) closed position (3.26.3.1.4)
(r)(3) auxiliary contacts (NFPA 70 or CSA C22.1, as applicable)</v>
      </c>
    </row>
    <row r="563" spans="1:7" ht="12.75" hidden="1">
      <c r="A563" s="694" t="s">
        <v>3087</v>
      </c>
      <c r="B563" s="696" t="s">
        <v>2675</v>
      </c>
      <c r="D563" s="697" t="str">
        <f t="shared" si="33"/>
        <v>8.10.3.3.2(g)</v>
      </c>
      <c r="E563" s="674">
        <f t="shared" si="34"/>
        <v>33</v>
      </c>
      <c r="F563" s="698" t="s">
        <v>2980</v>
      </c>
      <c r="G563" s="676" t="str">
        <f>+VLOOKUP(F563,AlterationTestLU[#All],2,FALSE)</f>
        <v>Crosshead Data Plate [Section 3.16 and 8.10.2.2.3(k)] (Item 3.27)</v>
      </c>
    </row>
    <row r="564" spans="1:7" ht="25.5" hidden="1">
      <c r="A564" s="694" t="s">
        <v>3088</v>
      </c>
      <c r="B564" s="695" t="s">
        <v>3680</v>
      </c>
      <c r="D564" s="697" t="str">
        <f t="shared" si="33"/>
        <v>8.10.3.3.2(g)</v>
      </c>
      <c r="E564" s="674">
        <f t="shared" si="34"/>
        <v>34</v>
      </c>
      <c r="F564" s="698" t="s">
        <v>3008</v>
      </c>
      <c r="G564" s="676" t="str">
        <f>+VLOOKUP(F564,AlterationTestLU[#All],2,FALSE)</f>
        <v>Car Speed [3.28.1(k)]. The speed of the car shall be verified with rated load and with no load, in both directions. (Item 3.30)</v>
      </c>
    </row>
    <row r="565" spans="1:7" ht="12.75" hidden="1">
      <c r="A565" s="694" t="s">
        <v>3089</v>
      </c>
      <c r="B565" s="696" t="s">
        <v>2676</v>
      </c>
      <c r="D565" s="697" t="str">
        <f t="shared" si="33"/>
        <v>8.10.3.3.2(g)</v>
      </c>
      <c r="E565" s="674">
        <f t="shared" si="34"/>
        <v>35</v>
      </c>
      <c r="F565" s="698" t="s">
        <v>3039</v>
      </c>
      <c r="G565" s="676" t="str">
        <f>+VLOOKUP(F565,AlterationTestLU[#All],2,FALSE)</f>
        <v>(b) Bottom Clearance, Runby, and Minimum Refuge Space (Item 5.2)
(b)(1) bottom car clearance (3.4.1)
(b)(2) minimum bottom car runby (3.4.2)
(b)(3) maximum bottom car runby (3.4.3)</v>
      </c>
    </row>
    <row r="566" spans="1:7" ht="12.75" hidden="1">
      <c r="A566" s="694" t="s">
        <v>3090</v>
      </c>
      <c r="B566" s="696" t="s">
        <v>3266</v>
      </c>
      <c r="D566" s="697" t="str">
        <f t="shared" si="33"/>
        <v>8.10.3.3.2(g)</v>
      </c>
      <c r="E566" s="674">
        <f t="shared" si="34"/>
        <v>36</v>
      </c>
      <c r="F566" s="698" t="s">
        <v>3056</v>
      </c>
      <c r="G566" s="676" t="str">
        <f>+VLOOKUP(F566,AlterationTestLU[#All],2,FALSE)</f>
        <v xml:space="preserve">Car Buffer (3.6.3, 3.6.4, and 3.22.1) (Item 5.9). Marking plates proper application 2.22.3.3 or 2.22.5.5. No test on spring/elastomeric </v>
      </c>
    </row>
    <row r="567" spans="1:7" ht="12.75" hidden="1">
      <c r="A567" s="700" t="s">
        <v>3570</v>
      </c>
      <c r="B567" s="701" t="s">
        <v>3525</v>
      </c>
      <c r="D567" s="697" t="str">
        <f t="shared" si="33"/>
        <v>8.10.3.3.2(g)</v>
      </c>
      <c r="E567" s="674">
        <f t="shared" si="34"/>
        <v>37</v>
      </c>
      <c r="F567" s="698" t="s">
        <v>3067</v>
      </c>
      <c r="G567" s="676" t="str">
        <f>+VLOOKUP(F567,AlterationTestLU[#All],2,FALSE)</f>
        <v>(l) Counterweight (Item 3.28)
(l)(1) top clearance and bottom runby (3.4.6 and 3.22.2)
(l)(2) guards (Section 3.3)
(l)(3) design (Section 3.21)</v>
      </c>
    </row>
    <row r="568" spans="1:7" ht="12.75" hidden="1">
      <c r="A568" s="700" t="s">
        <v>3569</v>
      </c>
      <c r="B568" s="701" t="s">
        <v>3526</v>
      </c>
      <c r="D568" s="686" t="str">
        <f>+F568</f>
        <v>8.10.3.3.2(gg)</v>
      </c>
      <c r="E568" s="674">
        <v>1</v>
      </c>
      <c r="F568" s="681" t="s">
        <v>3305</v>
      </c>
      <c r="G568" s="676"/>
    </row>
    <row r="569" spans="1:7" ht="12.75" hidden="1">
      <c r="A569" s="700" t="s">
        <v>3398</v>
      </c>
      <c r="B569" s="701" t="s">
        <v>3681</v>
      </c>
      <c r="D569" s="697" t="str">
        <f>+D568</f>
        <v>8.10.3.3.2(gg)</v>
      </c>
      <c r="E569" s="674">
        <v>1</v>
      </c>
      <c r="F569" s="698" t="s">
        <v>2532</v>
      </c>
      <c r="G569" s="676" t="str">
        <f>+VLOOKUP(F569,AlterationTestLU[#All],2,FALSE)</f>
        <v>(c) Top-of-Car Operating Device and Equipment (Item 3.3)
(c)(1) top-of-car inspection operation (2.26.1.4.2)
(c)(2) equipment on car top (2.14.1.7)
(c)(3) inspection operation with open door circuits (2.26.1.5)</v>
      </c>
    </row>
    <row r="570" spans="1:7" ht="60" hidden="1">
      <c r="A570" s="700" t="s">
        <v>3400</v>
      </c>
      <c r="B570" s="705" t="s">
        <v>3708</v>
      </c>
      <c r="D570" s="686" t="str">
        <f>+F570</f>
        <v>8.10.3.3.2(h)</v>
      </c>
      <c r="E570" s="674">
        <v>10</v>
      </c>
      <c r="F570" s="681" t="s">
        <v>3281</v>
      </c>
      <c r="G570" s="676"/>
    </row>
    <row r="571" spans="1:7" ht="12.75" hidden="1">
      <c r="A571" s="700" t="s">
        <v>3401</v>
      </c>
      <c r="B571" s="701" t="s">
        <v>3329</v>
      </c>
      <c r="D571" s="697" t="str">
        <f t="shared" ref="D571:D580" si="35">+D570</f>
        <v>8.10.3.3.2(h)</v>
      </c>
      <c r="E571" s="674">
        <v>1</v>
      </c>
      <c r="F571" s="698" t="s">
        <v>2911</v>
      </c>
      <c r="G571" s="676" t="str">
        <f>+VLOOKUP(F571,AlterationTestLU[#All],2,FALSE)</f>
        <v>Pipes, Wiring, and Ducts [Section 3.8 and 8.10.2.2.2(m)] (Item 2.8)</v>
      </c>
    </row>
    <row r="572" spans="1:7" ht="12.75" hidden="1">
      <c r="A572" s="700" t="s">
        <v>3402</v>
      </c>
      <c r="B572" s="701" t="s">
        <v>3330</v>
      </c>
      <c r="D572" s="697" t="str">
        <f t="shared" si="35"/>
        <v>8.10.3.3.2(h)</v>
      </c>
      <c r="E572" s="674">
        <f t="shared" ref="E572:E580" si="36">+E571+1</f>
        <v>2</v>
      </c>
      <c r="F572" s="698" t="s">
        <v>2912</v>
      </c>
      <c r="G572" s="676" t="str">
        <f>+VLOOKUP(F572,AlterationTestLU[#All],2,FALSE)</f>
        <v>Guarding of Exposed Auxiliary Equipment [Section 3.10 and 8.10.2.2.2(n)] (Item 2.9)</v>
      </c>
    </row>
    <row r="573" spans="1:7" ht="48" hidden="1">
      <c r="A573" s="700" t="s">
        <v>3403</v>
      </c>
      <c r="B573" s="705" t="s">
        <v>3709</v>
      </c>
      <c r="D573" s="697" t="str">
        <f t="shared" si="35"/>
        <v>8.10.3.3.2(h)</v>
      </c>
      <c r="E573" s="674">
        <f t="shared" si="36"/>
        <v>3</v>
      </c>
      <c r="F573" s="698" t="s">
        <v>2913</v>
      </c>
      <c r="G573" s="676" t="str">
        <f>+VLOOKUP(F573,AlterationTestLU[#All],2,FALSE)</f>
        <v>Numbering of Elevators, Machines, and Disconnect Switches [Section 3.29 and 8.10.2.2.2(o)] (Item 2.10)</v>
      </c>
    </row>
    <row r="574" spans="1:7" ht="12.75" hidden="1">
      <c r="A574" s="700" t="s">
        <v>3404</v>
      </c>
      <c r="B574" s="701" t="s">
        <v>3331</v>
      </c>
      <c r="D574" s="697" t="str">
        <f t="shared" si="35"/>
        <v>8.10.3.3.2(h)</v>
      </c>
      <c r="E574" s="674">
        <f t="shared" si="36"/>
        <v>4</v>
      </c>
      <c r="F574" s="698" t="s">
        <v>2914</v>
      </c>
      <c r="G574" s="676" t="str">
        <f>+VLOOKUP(F574,AlterationTestLU[#All],2,FALSE)</f>
        <v>Maintenance Path and Maintenance Clearance [3.7.1 and 8.10.2.2.2(p)]</v>
      </c>
    </row>
    <row r="575" spans="1:7" ht="12.75" hidden="1">
      <c r="A575" s="700" t="s">
        <v>3405</v>
      </c>
      <c r="B575" s="701" t="s">
        <v>3332</v>
      </c>
      <c r="D575" s="697" t="str">
        <f t="shared" si="35"/>
        <v>8.10.3.3.2(h)</v>
      </c>
      <c r="E575" s="674">
        <f t="shared" si="36"/>
        <v>5</v>
      </c>
      <c r="F575" s="698" t="s">
        <v>2915</v>
      </c>
      <c r="G575" s="676" t="str">
        <f>+VLOOKUP(F575,AlterationTestLU[#All],2,FALSE)</f>
        <v>Stop Switch [3.7.1, 3.26.1, and 8.10.2.2.2(q)]</v>
      </c>
    </row>
    <row r="576" spans="1:7" ht="12.75" hidden="1">
      <c r="A576" s="700" t="s">
        <v>3406</v>
      </c>
      <c r="B576" s="701" t="s">
        <v>3333</v>
      </c>
      <c r="D576" s="697" t="str">
        <f t="shared" si="35"/>
        <v>8.10.3.3.2(h)</v>
      </c>
      <c r="E576" s="674">
        <f t="shared" si="36"/>
        <v>6</v>
      </c>
      <c r="F576" s="698" t="s">
        <v>2916</v>
      </c>
      <c r="G576" s="676" t="str">
        <f>+VLOOKUP(F576,AlterationTestLU[#All],2,FALSE)</f>
        <v>(r) Disconnecting Means and Control [8.10.2.2.2(r)] (Item 2.11)
(r)(1) general (2.26.4.1, 2.26.4.5, and 3.26.1, and NFPA 70 or CSA C22.1, as applicable)
(r)(2) closed position (3.26.3.1.4)
(r)(3) auxiliary contacts (NFPA 70 or CSA C22.1, as applicable)</v>
      </c>
    </row>
    <row r="577" spans="1:7" ht="132" hidden="1">
      <c r="A577" s="700" t="s">
        <v>3407</v>
      </c>
      <c r="B577" s="705" t="s">
        <v>3710</v>
      </c>
      <c r="D577" s="697" t="str">
        <f t="shared" si="35"/>
        <v>8.10.3.3.2(h)</v>
      </c>
      <c r="E577" s="674">
        <f t="shared" si="36"/>
        <v>7</v>
      </c>
      <c r="F577" s="698" t="s">
        <v>2920</v>
      </c>
      <c r="G577" s="676" t="str">
        <f>+VLOOKUP(F577,AlterationTestLU[#All],2,FALSE)</f>
        <v>(s)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v>
      </c>
    </row>
    <row r="578" spans="1:7" ht="12.75" hidden="1">
      <c r="A578" s="700" t="s">
        <v>3408</v>
      </c>
      <c r="B578" s="701" t="s">
        <v>3334</v>
      </c>
      <c r="D578" s="697" t="str">
        <f t="shared" si="35"/>
        <v>8.10.3.3.2(h)</v>
      </c>
      <c r="E578" s="674">
        <f t="shared" si="36"/>
        <v>8</v>
      </c>
      <c r="F578" s="698" t="s">
        <v>2930</v>
      </c>
      <c r="G578" s="676" t="str">
        <f>+VLOOKUP(F578,AlterationTestLU[#All],2,FALSE)</f>
        <v>Hydraulic Machine (Power Unit) (3.24.1) (Item 2.30). Working pressure checked, pressure on the data plate verified (3.24.1.1).</v>
      </c>
    </row>
    <row r="579" spans="1:7" ht="12.75" hidden="1">
      <c r="A579" s="700" t="s">
        <v>3409</v>
      </c>
      <c r="B579" s="701" t="s">
        <v>3335</v>
      </c>
      <c r="D579" s="697" t="str">
        <f t="shared" si="35"/>
        <v>8.10.3.3.2(h)</v>
      </c>
      <c r="E579" s="674">
        <f t="shared" si="36"/>
        <v>9</v>
      </c>
      <c r="F579" s="698" t="s">
        <v>3043</v>
      </c>
      <c r="G579" s="676" t="str">
        <f>+VLOOKUP(F579,AlterationTestLU[#All],2,FALSE)</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row>
    <row r="580" spans="1:7" ht="12.75" hidden="1">
      <c r="A580" s="700" t="s">
        <v>3410</v>
      </c>
      <c r="B580" s="701" t="s">
        <v>3336</v>
      </c>
      <c r="D580" s="697" t="str">
        <f t="shared" si="35"/>
        <v>8.10.3.3.2(h)</v>
      </c>
      <c r="E580" s="674">
        <f t="shared" si="36"/>
        <v>10</v>
      </c>
      <c r="F580" s="698" t="s">
        <v>3061</v>
      </c>
      <c r="G580" s="676" t="str">
        <f>+VLOOKUP(F580,AlterationTestLU[#All],2,FALSE)</f>
        <v>(i) Supply Piping (Item 5.14)
(i)(1) components and valves (3.19.1 and 3.19.4)
(i)(2) field welding visual inspection (3.19.6)
(i)(3) pressure piping (3.19.2)</v>
      </c>
    </row>
    <row r="581" spans="1:7" ht="12.75" hidden="1">
      <c r="A581" s="700" t="s">
        <v>3411</v>
      </c>
      <c r="B581" s="701" t="s">
        <v>3337</v>
      </c>
      <c r="D581" s="686" t="str">
        <f>+F581</f>
        <v>8.10.3.3.2(hh)</v>
      </c>
      <c r="E581" s="674">
        <v>1</v>
      </c>
      <c r="F581" s="681" t="s">
        <v>3306</v>
      </c>
      <c r="G581" s="676"/>
    </row>
    <row r="582" spans="1:7" ht="12.75" hidden="1">
      <c r="A582" s="700" t="s">
        <v>3412</v>
      </c>
      <c r="B582" s="701" t="s">
        <v>3338</v>
      </c>
      <c r="D582" s="697" t="str">
        <f>+D581</f>
        <v>8.10.3.3.2(hh)</v>
      </c>
      <c r="E582" s="674">
        <v>1</v>
      </c>
      <c r="F582" s="698" t="s">
        <v>2979</v>
      </c>
      <c r="G582" s="676" t="str">
        <f>+VLOOKUP(F582,AlterationTestLU[#All],2,FALSE)</f>
        <v>leveling or truck zone operation (3.26.3.2)</v>
      </c>
    </row>
    <row r="583" spans="1:7" ht="12.75" hidden="1">
      <c r="A583" s="700" t="s">
        <v>3413</v>
      </c>
      <c r="B583" s="701" t="s">
        <v>3339</v>
      </c>
      <c r="D583" s="686" t="str">
        <f>+F583</f>
        <v>8.10.3.3.2(i)</v>
      </c>
      <c r="E583" s="674">
        <v>1</v>
      </c>
      <c r="F583" s="681" t="s">
        <v>3282</v>
      </c>
      <c r="G583" s="676"/>
    </row>
    <row r="584" spans="1:7" ht="12.75" hidden="1">
      <c r="A584" s="700" t="s">
        <v>3414</v>
      </c>
      <c r="B584" s="701" t="s">
        <v>3527</v>
      </c>
      <c r="D584" s="697" t="str">
        <f>+D583</f>
        <v>8.10.3.3.2(i)</v>
      </c>
      <c r="E584" s="674">
        <v>1</v>
      </c>
      <c r="F584" s="698" t="s">
        <v>3271</v>
      </c>
      <c r="G584" s="676" t="str">
        <f>+VLOOKUP(F584,AlterationTestLU[#All],2,FALSE)</f>
        <v xml:space="preserve">8.10.2.2.2(u) through (z), </v>
      </c>
    </row>
    <row r="585" spans="1:7" ht="48" hidden="1">
      <c r="A585" s="700" t="s">
        <v>3415</v>
      </c>
      <c r="B585" s="705" t="s">
        <v>3711</v>
      </c>
      <c r="D585" s="686" t="str">
        <f>+F585</f>
        <v>8.10.3.3.2(ii)</v>
      </c>
      <c r="E585" s="674">
        <v>1</v>
      </c>
      <c r="F585" s="681" t="s">
        <v>3273</v>
      </c>
      <c r="G585" s="676"/>
    </row>
    <row r="586" spans="1:7" ht="12.75" hidden="1">
      <c r="A586" s="700" t="s">
        <v>3416</v>
      </c>
      <c r="B586" s="701" t="s">
        <v>3340</v>
      </c>
      <c r="D586" s="697" t="str">
        <f>+D585</f>
        <v>8.10.3.3.2(ii)</v>
      </c>
      <c r="E586" s="674">
        <v>1</v>
      </c>
      <c r="F586" s="698" t="s">
        <v>2978</v>
      </c>
      <c r="G586" s="676" t="str">
        <f>+VLOOKUP(F586,AlterationTestLU[#All],2,FALSE)</f>
        <v>Anticreep Operation. A test of the anticreep leveling device shall be made to determine conformance with 3.26.3.1.</v>
      </c>
    </row>
    <row r="587" spans="1:7" ht="12.75" hidden="1">
      <c r="A587" s="700" t="s">
        <v>3417</v>
      </c>
      <c r="B587" s="701" t="s">
        <v>3341</v>
      </c>
      <c r="D587" s="686" t="str">
        <f>+F587</f>
        <v>8.10.3.3.2(j)</v>
      </c>
      <c r="E587" s="674">
        <v>28</v>
      </c>
      <c r="F587" s="681" t="s">
        <v>3283</v>
      </c>
      <c r="G587" s="676"/>
    </row>
    <row r="588" spans="1:7" ht="12.75" hidden="1">
      <c r="A588" s="700" t="s">
        <v>3418</v>
      </c>
      <c r="B588" s="701" t="s">
        <v>3342</v>
      </c>
      <c r="D588" s="697" t="str">
        <f t="shared" ref="D588:D615" si="37">+D587</f>
        <v>8.10.3.3.2(j)</v>
      </c>
      <c r="E588" s="674">
        <v>1</v>
      </c>
      <c r="F588" s="698" t="s">
        <v>2868</v>
      </c>
      <c r="G588" s="676" t="str">
        <f>+VLOOKUP(F588,AlterationTestLU[#All],2,FALSE)</f>
        <v>Door Reopening Device [8.10.2.2.1(a)] (Item 1.1)</v>
      </c>
    </row>
    <row r="589" spans="1:7" ht="12.75" hidden="1">
      <c r="A589" s="700" t="s">
        <v>3419</v>
      </c>
      <c r="B589" s="701" t="s">
        <v>3343</v>
      </c>
      <c r="D589" s="697" t="str">
        <f t="shared" si="37"/>
        <v>8.10.3.3.2(j)</v>
      </c>
      <c r="E589" s="674">
        <f t="shared" ref="E589:E615" si="38">+E588+1</f>
        <v>2</v>
      </c>
      <c r="F589" s="698" t="s">
        <v>2870</v>
      </c>
      <c r="G589" s="676" t="str">
        <f>+VLOOKUP(F589,AlterationTestLU[#All],2,FALSE)</f>
        <v>Operating Control Devices [3.26.1 through 3.26.3 and 8.10.2.2.1(c)] (Item 1.3)</v>
      </c>
    </row>
    <row r="590" spans="1:7" ht="12.75" hidden="1">
      <c r="A590" s="700" t="s">
        <v>3420</v>
      </c>
      <c r="B590" s="701" t="s">
        <v>3344</v>
      </c>
      <c r="D590" s="697" t="str">
        <f t="shared" si="37"/>
        <v>8.10.3.3.2(j)</v>
      </c>
      <c r="E590" s="674">
        <f t="shared" si="38"/>
        <v>3</v>
      </c>
      <c r="F590" s="698" t="s">
        <v>2874</v>
      </c>
      <c r="G590" s="676" t="str">
        <f>+VLOOKUP(F590,AlterationTestLU[#All],2,FALSE)</f>
        <v>Car Door or Gate [Sections 3.11 through 3.14 and 8.10.2.2.1(g)] (Item 1.7)</v>
      </c>
    </row>
    <row r="591" spans="1:7" ht="48" hidden="1">
      <c r="A591" s="700" t="s">
        <v>3421</v>
      </c>
      <c r="B591" s="705" t="s">
        <v>3712</v>
      </c>
      <c r="D591" s="697" t="str">
        <f t="shared" si="37"/>
        <v>8.10.3.3.2(j)</v>
      </c>
      <c r="E591" s="674">
        <f t="shared" si="38"/>
        <v>4</v>
      </c>
      <c r="F591" s="698" t="s">
        <v>2875</v>
      </c>
      <c r="G591" s="676" t="str">
        <f>+VLOOKUP(F591,AlterationTestLU[#All],2,FALSE)</f>
        <v>Door Closing Force [Sections 3.13 and 3.14 and 8.10.2.2.1(h)] (Item 1.8)</v>
      </c>
    </row>
    <row r="592" spans="1:7" ht="12.75" hidden="1">
      <c r="A592" s="700" t="s">
        <v>3422</v>
      </c>
      <c r="B592" s="701" t="s">
        <v>3345</v>
      </c>
      <c r="D592" s="697" t="str">
        <f t="shared" si="37"/>
        <v>8.10.3.3.2(j)</v>
      </c>
      <c r="E592" s="674">
        <f t="shared" si="38"/>
        <v>5</v>
      </c>
      <c r="F592" s="698" t="s">
        <v>2876</v>
      </c>
      <c r="G592" s="676" t="str">
        <f>+VLOOKUP(F592,AlterationTestLU[#All],2,FALSE)</f>
        <v>Power Closing of Doors or Gates [Section 3.13 and 8.10.2.2.1(i)] (Item 1.9)</v>
      </c>
    </row>
    <row r="593" spans="1:7" ht="12.75" hidden="1">
      <c r="A593" s="700" t="s">
        <v>3423</v>
      </c>
      <c r="B593" s="701" t="s">
        <v>3346</v>
      </c>
      <c r="D593" s="697" t="str">
        <f t="shared" si="37"/>
        <v>8.10.3.3.2(j)</v>
      </c>
      <c r="E593" s="674">
        <f t="shared" si="38"/>
        <v>6</v>
      </c>
      <c r="F593" s="698" t="s">
        <v>2877</v>
      </c>
      <c r="G593" s="676" t="str">
        <f>+VLOOKUP(F593,AlterationTestLU[#All],2,FALSE)</f>
        <v>Power Opening of Doors or Gates [Section 3.13, 3.26.3, and 8.10.2.2.1(j)] (Item 1.10)</v>
      </c>
    </row>
    <row r="594" spans="1:7" ht="12.75" hidden="1">
      <c r="A594" s="700" t="s">
        <v>3424</v>
      </c>
      <c r="B594" s="701" t="s">
        <v>3347</v>
      </c>
      <c r="D594" s="697" t="str">
        <f t="shared" si="37"/>
        <v>8.10.3.3.2(j)</v>
      </c>
      <c r="E594" s="674">
        <f t="shared" si="38"/>
        <v>7</v>
      </c>
      <c r="F594" s="698" t="s">
        <v>2878</v>
      </c>
      <c r="G594" s="676" t="str">
        <f>+VLOOKUP(F594,AlterationTestLU[#All],2,FALSE)</f>
        <v>Car Vision Panels and Glass Car Doors [Section 3.14 and 8.10.2.2.1(k)] (Item 1.11)</v>
      </c>
    </row>
    <row r="595" spans="1:7" ht="36" hidden="1">
      <c r="A595" s="700" t="s">
        <v>3425</v>
      </c>
      <c r="B595" s="705" t="s">
        <v>3713</v>
      </c>
      <c r="D595" s="697" t="str">
        <f t="shared" si="37"/>
        <v>8.10.3.3.2(j)</v>
      </c>
      <c r="E595" s="674">
        <f t="shared" si="38"/>
        <v>8</v>
      </c>
      <c r="F595" s="698" t="s">
        <v>2884</v>
      </c>
      <c r="G595" s="676" t="str">
        <f>+VLOOKUP(F595,AlterationTestLU[#All],2,FALSE)</f>
        <v>(q) Emergency and Auxiliary Power (Item 1.17)
(q)(1) standby or E.Power [Section 3.27 and 8.10.2.2.1(q)]. Passenger/freight tested w/rated load. C2- overload maintained during load/unload
(q)(2) auxiliary power lowering (3.26.10)</v>
      </c>
    </row>
    <row r="596" spans="1:7" ht="12.75" hidden="1">
      <c r="A596" s="700" t="s">
        <v>3426</v>
      </c>
      <c r="B596" s="701" t="s">
        <v>3348</v>
      </c>
      <c r="D596" s="697" t="str">
        <f t="shared" si="37"/>
        <v>8.10.3.3.2(j)</v>
      </c>
      <c r="E596" s="674">
        <f t="shared" si="38"/>
        <v>9</v>
      </c>
      <c r="F596" s="698" t="s">
        <v>2887</v>
      </c>
      <c r="G596" s="676" t="str">
        <f>+VLOOKUP(F596,AlterationTestLU[#All],2,FALSE)</f>
        <v>Restricted Opening of Car or Hoistway Doors [Section 3.12 and 8.10.2.2.1(r)] (Item 1.18)</v>
      </c>
    </row>
    <row r="597" spans="1:7" ht="12.75" hidden="1">
      <c r="A597" s="700" t="s">
        <v>3427</v>
      </c>
      <c r="B597" s="701" t="s">
        <v>3349</v>
      </c>
      <c r="D597" s="697" t="str">
        <f t="shared" si="37"/>
        <v>8.10.3.3.2(j)</v>
      </c>
      <c r="E597" s="674">
        <f t="shared" si="38"/>
        <v>10</v>
      </c>
      <c r="F597" s="698" t="s">
        <v>2888</v>
      </c>
      <c r="G597" s="676" t="str">
        <f>+VLOOKUP(F597,AlterationTestLU[#All],2,FALSE)</f>
        <v>Car Ride (Sections 3.15 and 3.23 and 8.10.2.2.1(s)] (Item 1.19)</v>
      </c>
    </row>
    <row r="598" spans="1:7" ht="156" hidden="1">
      <c r="A598" s="700" t="s">
        <v>3428</v>
      </c>
      <c r="B598" s="705" t="s">
        <v>3714</v>
      </c>
      <c r="D598" s="697" t="str">
        <f t="shared" si="37"/>
        <v>8.10.3.3.2(j)</v>
      </c>
      <c r="E598" s="674">
        <f t="shared" si="38"/>
        <v>11</v>
      </c>
      <c r="F598" s="698" t="s">
        <v>2889</v>
      </c>
      <c r="G598" s="676" t="str">
        <f>+VLOOKUP(F598,AlterationTestLU[#All],2,FALSE)</f>
        <v xml:space="preserve">Door Monitoring Systems [3.26.1 and 8.10.2.2.1(t)] </v>
      </c>
    </row>
    <row r="599" spans="1:7" ht="108" hidden="1">
      <c r="A599" s="700" t="s">
        <v>3429</v>
      </c>
      <c r="B599" s="705" t="s">
        <v>3716</v>
      </c>
      <c r="D599" s="697" t="str">
        <f t="shared" si="37"/>
        <v>8.10.3.3.2(j)</v>
      </c>
      <c r="E599" s="674">
        <f t="shared" si="38"/>
        <v>12</v>
      </c>
      <c r="F599" s="698" t="s">
        <v>2911</v>
      </c>
      <c r="G599" s="676" t="str">
        <f>+VLOOKUP(F599,AlterationTestLU[#All],2,FALSE)</f>
        <v>Pipes, Wiring, and Ducts [Section 3.8 and 8.10.2.2.2(m)] (Item 2.8)</v>
      </c>
    </row>
    <row r="600" spans="1:7" ht="12.75" hidden="1">
      <c r="A600" s="700" t="s">
        <v>3430</v>
      </c>
      <c r="B600" s="701" t="s">
        <v>3528</v>
      </c>
      <c r="D600" s="697" t="str">
        <f t="shared" si="37"/>
        <v>8.10.3.3.2(j)</v>
      </c>
      <c r="E600" s="674">
        <f t="shared" si="38"/>
        <v>13</v>
      </c>
      <c r="F600" s="698" t="s">
        <v>2912</v>
      </c>
      <c r="G600" s="676" t="str">
        <f>+VLOOKUP(F600,AlterationTestLU[#All],2,FALSE)</f>
        <v>Guarding of Exposed Auxiliary Equipment [Section 3.10 and 8.10.2.2.2(n)] (Item 2.9)</v>
      </c>
    </row>
    <row r="601" spans="1:7" ht="12.75" hidden="1">
      <c r="A601" s="700" t="s">
        <v>3431</v>
      </c>
      <c r="B601" s="701" t="s">
        <v>3529</v>
      </c>
      <c r="D601" s="697" t="str">
        <f t="shared" si="37"/>
        <v>8.10.3.3.2(j)</v>
      </c>
      <c r="E601" s="674">
        <f t="shared" si="38"/>
        <v>14</v>
      </c>
      <c r="F601" s="698" t="s">
        <v>2943</v>
      </c>
      <c r="G601" s="676" t="str">
        <f>+VLOOKUP(F601,AlterationTestLU[#All],2,FALSE)</f>
        <v>Flexible Hydraulic Hose and Fitting Assemblies (3.19.3.3) (Item 2.34)</v>
      </c>
    </row>
    <row r="602" spans="1:7" ht="12.75" hidden="1">
      <c r="A602" s="700" t="s">
        <v>3432</v>
      </c>
      <c r="B602" s="701" t="s">
        <v>3530</v>
      </c>
      <c r="D602" s="697" t="str">
        <f t="shared" si="37"/>
        <v>8.10.3.3.2(j)</v>
      </c>
      <c r="E602" s="674">
        <f t="shared" si="38"/>
        <v>15</v>
      </c>
      <c r="F602" s="698" t="s">
        <v>2944</v>
      </c>
      <c r="G602" s="676" t="str">
        <f>+VLOOKUP(F602,AlterationTestLU[#All],2,FALSE)</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row>
    <row r="603" spans="1:7" ht="12.75" hidden="1">
      <c r="A603" s="700" t="s">
        <v>3433</v>
      </c>
      <c r="B603" s="701" t="s">
        <v>3531</v>
      </c>
      <c r="D603" s="697" t="str">
        <f t="shared" si="37"/>
        <v>8.10.3.3.2(j)</v>
      </c>
      <c r="E603" s="674">
        <f t="shared" si="38"/>
        <v>16</v>
      </c>
      <c r="F603" s="698" t="s">
        <v>2967</v>
      </c>
      <c r="G603" s="676" t="str">
        <f>+VLOOKUP(F603,AlterationTestLU[#All],2,FALSE)</f>
        <v>(c) Top-of-Car Operating Device [8.10.2.2.3(c)] (Item 3.3)
(c)(1) operation (3.26.2)
(c)(2) operation with open door circuits (2.26.1.5)</v>
      </c>
    </row>
    <row r="604" spans="1:7" ht="12.75" hidden="1">
      <c r="A604" s="700" t="s">
        <v>3434</v>
      </c>
      <c r="B604" s="701" t="s">
        <v>3532</v>
      </c>
      <c r="D604" s="697" t="str">
        <f t="shared" si="37"/>
        <v>8.10.3.3.2(j)</v>
      </c>
      <c r="E604" s="674">
        <f t="shared" si="38"/>
        <v>17</v>
      </c>
      <c r="F604" s="698" t="s">
        <v>2970</v>
      </c>
      <c r="G604" s="676" t="str">
        <f>+VLOOKUP(F604,AlterationTestLU[#All],2,FALSE)</f>
        <v>(d) Top-of-Car Clearance [8.10.2.2.3(d)] (Item 3.4)
(d)(1) top car clearance (3.4.5)
(d)(2) car top minimum runby (3.4.2.2)
(d)(3) top-of-car equipment (3.4.7)
(d)(4) clearance above hydraulic jack projecting above the car (3.4.8)</v>
      </c>
    </row>
    <row r="605" spans="1:7" ht="12.75" hidden="1">
      <c r="A605" s="700" t="s">
        <v>3435</v>
      </c>
      <c r="B605" s="701" t="s">
        <v>3533</v>
      </c>
      <c r="D605" s="697" t="str">
        <f t="shared" si="37"/>
        <v>8.10.3.3.2(j)</v>
      </c>
      <c r="E605" s="674">
        <f t="shared" si="38"/>
        <v>18</v>
      </c>
      <c r="F605" s="698" t="s">
        <v>2975</v>
      </c>
      <c r="G605" s="676" t="str">
        <f>+VLOOKUP(F605,AlterationTestLU[#All],2,FALSE)</f>
        <v>Normal Terminal Stopping Devices [3.25.1 and 8.10.2.2.3(g)] (Item 3.5)</v>
      </c>
    </row>
    <row r="606" spans="1:7" ht="12.75" hidden="1">
      <c r="A606" s="700" t="s">
        <v>3436</v>
      </c>
      <c r="B606" s="701" t="s">
        <v>3534</v>
      </c>
      <c r="D606" s="697" t="str">
        <f t="shared" si="37"/>
        <v>8.10.3.3.2(j)</v>
      </c>
      <c r="E606" s="674">
        <f t="shared" si="38"/>
        <v>19</v>
      </c>
      <c r="F606" s="698" t="s">
        <v>2976</v>
      </c>
      <c r="G606" s="676" t="str">
        <f>+VLOOKUP(F606,AlterationTestLU[#All],2,FALSE)</f>
        <v>Terminal Speed-Reducing Devices (3.25.2) (Item 3.6)</v>
      </c>
    </row>
    <row r="607" spans="1:7" ht="12.75" hidden="1">
      <c r="A607" s="700" t="s">
        <v>3437</v>
      </c>
      <c r="B607" s="701" t="s">
        <v>3535</v>
      </c>
      <c r="D607" s="697" t="str">
        <f t="shared" si="37"/>
        <v>8.10.3.3.2(j)</v>
      </c>
      <c r="E607" s="674">
        <f t="shared" si="38"/>
        <v>20</v>
      </c>
      <c r="F607" s="698" t="s">
        <v>2977</v>
      </c>
      <c r="G607" s="676" t="str">
        <f>+VLOOKUP(F607,AlterationTestLU[#All],2,FALSE)</f>
        <v>Car-Leveling and Anticreep Devices (3.26.3) (Item 3.7)</v>
      </c>
    </row>
    <row r="608" spans="1:7" ht="36" hidden="1">
      <c r="A608" s="700" t="s">
        <v>3575</v>
      </c>
      <c r="B608" s="705" t="s">
        <v>3715</v>
      </c>
      <c r="D608" s="697" t="str">
        <f t="shared" si="37"/>
        <v>8.10.3.3.2(j)</v>
      </c>
      <c r="E608" s="674">
        <f t="shared" si="38"/>
        <v>21</v>
      </c>
      <c r="F608" s="698" t="s">
        <v>2980</v>
      </c>
      <c r="G608" s="676" t="str">
        <f>+VLOOKUP(F608,AlterationTestLU[#All],2,FALSE)</f>
        <v>Crosshead Data Plate [Section 3.16 and 8.10.2.2.3(k)] (Item 3.27)</v>
      </c>
    </row>
    <row r="609" spans="1:7" ht="12.75" hidden="1">
      <c r="A609" s="700" t="s">
        <v>3607</v>
      </c>
      <c r="B609" s="701" t="s">
        <v>3536</v>
      </c>
      <c r="D609" s="697" t="str">
        <f t="shared" si="37"/>
        <v>8.10.3.3.2(j)</v>
      </c>
      <c r="E609" s="674">
        <f t="shared" si="38"/>
        <v>22</v>
      </c>
      <c r="F609" s="698" t="s">
        <v>2987</v>
      </c>
      <c r="G609" s="676" t="str">
        <f>+VLOOKUP(F609,AlterationTestLU[#All],2,FALSE)</f>
        <v>Hoistway Clearances [Section 3.5 and 8.10.2.2.3(t)] (Item 3.14)</v>
      </c>
    </row>
    <row r="610" spans="1:7" ht="12.75" hidden="1">
      <c r="A610" s="700" t="s">
        <v>3608</v>
      </c>
      <c r="B610" s="701" t="s">
        <v>3537</v>
      </c>
      <c r="D610" s="697" t="str">
        <f t="shared" si="37"/>
        <v>8.10.3.3.2(j)</v>
      </c>
      <c r="E610" s="674">
        <f t="shared" si="38"/>
        <v>23</v>
      </c>
      <c r="F610" s="698" t="s">
        <v>3000</v>
      </c>
      <c r="G610" s="676" t="str">
        <f>+VLOOKUP(F610,AlterationTestLU[#All],2,FALSE)</f>
        <v>Governor, Safety, Ropes, CWTs (Item 3.20). Use 8.10.2.2.2(hh) , 8.10.2.2.2(ii), 8.10.2.2.3(m), 8.10.2.2.3(n), and 8.10.2.2.3(z) through 8.10.2.2.2.3(cc); car and counterweight safeties (3.17.1 and 3.17.2).</v>
      </c>
    </row>
    <row r="611" spans="1:7" ht="96" hidden="1">
      <c r="A611" s="700" t="s">
        <v>3438</v>
      </c>
      <c r="B611" s="705" t="s">
        <v>3717</v>
      </c>
      <c r="D611" s="697" t="str">
        <f t="shared" si="37"/>
        <v>8.10.3.3.2(j)</v>
      </c>
      <c r="E611" s="674">
        <f t="shared" si="38"/>
        <v>24</v>
      </c>
      <c r="F611" s="698" t="s">
        <v>3004</v>
      </c>
      <c r="G611" s="676" t="str">
        <f>+VLOOKUP(F611,AlterationTestLU[#All],2,FALSE)</f>
        <v>Suspension Rope (3.17.1, 3.18.1.2, Section 3.20, and 3.4.5) (Item 3.23)</v>
      </c>
    </row>
    <row r="612" spans="1:7" ht="12.75" hidden="1">
      <c r="A612" s="700" t="s">
        <v>3439</v>
      </c>
      <c r="B612" s="701" t="s">
        <v>3350</v>
      </c>
      <c r="D612" s="697" t="str">
        <f t="shared" si="37"/>
        <v>8.10.3.3.2(j)</v>
      </c>
      <c r="E612" s="674">
        <f t="shared" si="38"/>
        <v>25</v>
      </c>
      <c r="F612" s="698" t="s">
        <v>3008</v>
      </c>
      <c r="G612" s="676" t="str">
        <f>+VLOOKUP(F612,AlterationTestLU[#All],2,FALSE)</f>
        <v>Car Speed [3.28.1(k)]. The speed of the car shall be verified with rated load and with no load, in both directions. (Item 3.30)</v>
      </c>
    </row>
    <row r="613" spans="1:7" ht="12.75" hidden="1">
      <c r="A613" s="700" t="s">
        <v>3440</v>
      </c>
      <c r="B613" s="701" t="s">
        <v>3351</v>
      </c>
      <c r="D613" s="697" t="str">
        <f t="shared" si="37"/>
        <v>8.10.3.3.2(j)</v>
      </c>
      <c r="E613" s="674">
        <f t="shared" si="38"/>
        <v>26</v>
      </c>
      <c r="F613" s="698" t="s">
        <v>3039</v>
      </c>
      <c r="G613" s="676" t="str">
        <f>+VLOOKUP(F613,AlterationTestLU[#All],2,FALSE)</f>
        <v>(b) Bottom Clearance, Runby, and Minimum Refuge Space (Item 5.2)
(b)(1) bottom car clearance (3.4.1)
(b)(2) minimum bottom car runby (3.4.2)
(b)(3) maximum bottom car runby (3.4.3)</v>
      </c>
    </row>
    <row r="614" spans="1:7" ht="12.75" hidden="1">
      <c r="A614" s="700" t="s">
        <v>3441</v>
      </c>
      <c r="B614" s="701" t="s">
        <v>3352</v>
      </c>
      <c r="D614" s="697" t="str">
        <f t="shared" si="37"/>
        <v>8.10.3.3.2(j)</v>
      </c>
      <c r="E614" s="674">
        <f t="shared" si="38"/>
        <v>27</v>
      </c>
      <c r="F614" s="698" t="s">
        <v>3056</v>
      </c>
      <c r="G614" s="676" t="str">
        <f>+VLOOKUP(F614,AlterationTestLU[#All],2,FALSE)</f>
        <v xml:space="preserve">Car Buffer (3.6.3, 3.6.4, and 3.22.1) (Item 5.9). Marking plates proper application 2.22.3.3 or 2.22.5.5. No test on spring/elastomeric </v>
      </c>
    </row>
    <row r="615" spans="1:7" ht="12.75" hidden="1">
      <c r="A615" s="700" t="s">
        <v>3442</v>
      </c>
      <c r="B615" s="701" t="s">
        <v>3538</v>
      </c>
      <c r="D615" s="697" t="str">
        <f t="shared" si="37"/>
        <v>8.10.3.3.2(j)</v>
      </c>
      <c r="E615" s="674">
        <f t="shared" si="38"/>
        <v>28</v>
      </c>
      <c r="F615" s="698" t="s">
        <v>3067</v>
      </c>
      <c r="G615" s="676" t="str">
        <f>+VLOOKUP(F615,AlterationTestLU[#All],2,FALSE)</f>
        <v>(l) Counterweight (Item 3.28)
(l)(1) top clearance and bottom runby (3.4.6 and 3.22.2)
(l)(2) guards (Section 3.3)
(l)(3) design (Section 3.21)</v>
      </c>
    </row>
    <row r="616" spans="1:7" ht="12.75">
      <c r="A616" s="700" t="s">
        <v>3443</v>
      </c>
      <c r="B616" s="701" t="s">
        <v>3353</v>
      </c>
      <c r="D616" s="686" t="str">
        <f>+F616</f>
        <v>8.10.3.3.2(jj)</v>
      </c>
      <c r="E616" s="674">
        <v>2</v>
      </c>
      <c r="F616" s="681" t="s">
        <v>3307</v>
      </c>
      <c r="G616" s="676"/>
    </row>
    <row r="617" spans="1:7" ht="12.75">
      <c r="A617" s="700" t="s">
        <v>3444</v>
      </c>
      <c r="B617" s="701" t="s">
        <v>3354</v>
      </c>
      <c r="D617" s="697" t="str">
        <f>+D616</f>
        <v>8.10.3.3.2(jj)</v>
      </c>
      <c r="E617" s="674">
        <v>1</v>
      </c>
      <c r="F617" s="698" t="s">
        <v>2916</v>
      </c>
      <c r="G617" s="676" t="str">
        <f>+VLOOKUP(F617,AlterationTestLU[#All],2,FALSE)</f>
        <v>(r) Disconnecting Means and Control [8.10.2.2.2(r)] (Item 2.11)
(r)(1) general (2.26.4.1, 2.26.4.5, and 3.26.1, and NFPA 70 or CSA C22.1, as applicable)
(r)(2) closed position (3.26.3.1.4)
(r)(3) auxiliary contacts (NFPA 70 or CSA C22.1, as applicable)</v>
      </c>
    </row>
    <row r="618" spans="1:7" ht="12.75">
      <c r="A618" s="700" t="s">
        <v>3445</v>
      </c>
      <c r="B618" s="701" t="s">
        <v>3355</v>
      </c>
      <c r="D618" s="697" t="str">
        <f>+D617</f>
        <v>8.10.3.3.2(jj)</v>
      </c>
      <c r="E618" s="674">
        <f>+E617+1</f>
        <v>2</v>
      </c>
      <c r="F618" s="698" t="s">
        <v>2920</v>
      </c>
      <c r="G618" s="676" t="str">
        <f>+VLOOKUP(F618,AlterationTestLU[#All],2,FALSE)</f>
        <v>(s)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v>
      </c>
    </row>
    <row r="619" spans="1:7" ht="48" hidden="1">
      <c r="A619" s="700" t="s">
        <v>3446</v>
      </c>
      <c r="B619" s="705" t="s">
        <v>3718</v>
      </c>
      <c r="D619" s="686" t="str">
        <f>+F619</f>
        <v>8.10.3.3.2(k)</v>
      </c>
      <c r="E619" s="674">
        <v>3</v>
      </c>
      <c r="F619" s="681" t="s">
        <v>3284</v>
      </c>
      <c r="G619" s="676"/>
    </row>
    <row r="620" spans="1:7" ht="12.75" hidden="1">
      <c r="A620" s="700" t="s">
        <v>3447</v>
      </c>
      <c r="B620" s="701" t="s">
        <v>3356</v>
      </c>
      <c r="D620" s="697" t="str">
        <f>+D619</f>
        <v>8.10.3.3.2(k)</v>
      </c>
      <c r="E620" s="674">
        <v>1</v>
      </c>
      <c r="F620" s="698" t="s">
        <v>2975</v>
      </c>
      <c r="G620" s="676" t="str">
        <f>+VLOOKUP(F620,AlterationTestLU[#All],2,FALSE)</f>
        <v>Normal Terminal Stopping Devices [3.25.1 and 8.10.2.2.3(g)] (Item 3.5)</v>
      </c>
    </row>
    <row r="621" spans="1:7" ht="12.75" hidden="1">
      <c r="A621" s="700" t="s">
        <v>3448</v>
      </c>
      <c r="B621" s="701" t="s">
        <v>3357</v>
      </c>
      <c r="D621" s="697" t="str">
        <f>+D620</f>
        <v>8.10.3.3.2(k)</v>
      </c>
      <c r="E621" s="674">
        <f>+E620+1</f>
        <v>2</v>
      </c>
      <c r="F621" s="698" t="s">
        <v>2976</v>
      </c>
      <c r="G621" s="676" t="str">
        <f>+VLOOKUP(F621,AlterationTestLU[#All],2,FALSE)</f>
        <v>Terminal Speed-Reducing Devices (3.25.2) (Item 3.6)</v>
      </c>
    </row>
    <row r="622" spans="1:7" ht="12.75" hidden="1">
      <c r="A622" s="700" t="s">
        <v>3449</v>
      </c>
      <c r="B622" s="701" t="s">
        <v>3358</v>
      </c>
      <c r="D622" s="697" t="str">
        <f>+D621</f>
        <v>8.10.3.3.2(k)</v>
      </c>
      <c r="E622" s="674">
        <f>+E621+1</f>
        <v>3</v>
      </c>
      <c r="F622" s="698" t="s">
        <v>3057</v>
      </c>
      <c r="G622" s="676" t="str">
        <f>+VLOOKUP(F622,AlterationTestLU[#All],2,FALSE)</f>
        <v>Normal Terminal Stopping Devices (3.25.1) (Item 5.4)</v>
      </c>
    </row>
    <row r="623" spans="1:7" ht="12.75" hidden="1">
      <c r="A623" s="700" t="s">
        <v>3450</v>
      </c>
      <c r="B623" s="701" t="s">
        <v>3359</v>
      </c>
      <c r="D623" s="686" t="str">
        <f>+F623</f>
        <v>8.10.3.3.2(kk)</v>
      </c>
      <c r="E623" s="674">
        <v>1</v>
      </c>
      <c r="F623" s="681" t="s">
        <v>3308</v>
      </c>
      <c r="G623" s="676"/>
    </row>
    <row r="624" spans="1:7" ht="216" hidden="1">
      <c r="A624" s="700" t="s">
        <v>3451</v>
      </c>
      <c r="B624" s="705" t="s">
        <v>3719</v>
      </c>
      <c r="D624" s="697" t="str">
        <f>+D623</f>
        <v>8.10.3.3.2(kk)</v>
      </c>
      <c r="E624" s="674">
        <v>1</v>
      </c>
      <c r="F624" s="698" t="s">
        <v>2869</v>
      </c>
      <c r="G624" s="676" t="str">
        <f>+VLOOKUP(F624,AlterationTestLU[#All],2,FALSE)</f>
        <v>Stop Switches [3.26.4 and 8.10.2.2.1(b)] (Item 1.2)</v>
      </c>
    </row>
    <row r="625" spans="1:7" ht="12.75" hidden="1">
      <c r="A625" s="700" t="s">
        <v>3452</v>
      </c>
      <c r="B625" s="701" t="s">
        <v>3360</v>
      </c>
      <c r="D625" s="686" t="str">
        <f>+F625</f>
        <v>8.10.3.3.2(l)</v>
      </c>
      <c r="E625" s="674">
        <v>2</v>
      </c>
      <c r="F625" s="681" t="s">
        <v>3285</v>
      </c>
      <c r="G625" s="676"/>
    </row>
    <row r="626" spans="1:7" ht="12.75" hidden="1">
      <c r="A626" s="700" t="s">
        <v>3453</v>
      </c>
      <c r="B626" s="701" t="s">
        <v>3361</v>
      </c>
      <c r="D626" s="697" t="str">
        <f>+D625</f>
        <v>8.10.3.3.2(l)</v>
      </c>
      <c r="E626" s="674">
        <v>1</v>
      </c>
      <c r="F626" s="698" t="s">
        <v>2884</v>
      </c>
      <c r="G626" s="676" t="str">
        <f>+VLOOKUP(F626,AlterationTestLU[#All],2,FALSE)</f>
        <v>(q) Emergency and Auxiliary Power (Item 1.17)
(q)(1) standby or E.Power [Section 3.27 and 8.10.2.2.1(q)]. Passenger/freight tested w/rated load. C2- overload maintained during load/unload
(q)(2) auxiliary power lowering (3.26.10)</v>
      </c>
    </row>
    <row r="627" spans="1:7" ht="12.75" hidden="1">
      <c r="A627" s="700" t="s">
        <v>3454</v>
      </c>
      <c r="B627" s="701" t="s">
        <v>3539</v>
      </c>
      <c r="D627" s="697" t="str">
        <f>+D626</f>
        <v>8.10.3.3.2(l)</v>
      </c>
      <c r="E627" s="674">
        <f>+E626+1</f>
        <v>2</v>
      </c>
      <c r="F627" s="698" t="s">
        <v>3032</v>
      </c>
      <c r="G627" s="676" t="str">
        <f>+VLOOKUP(F627,AlterationTestLU[#All],2,FALSE)</f>
        <v>Standby or Emergency Power Selection Switch [3.26.10 and 8.10.2.2.4(k)] (Item 4.12)</v>
      </c>
    </row>
    <row r="628" spans="1:7" ht="12.75" hidden="1">
      <c r="A628" s="700" t="s">
        <v>3455</v>
      </c>
      <c r="B628" s="701" t="s">
        <v>3362</v>
      </c>
      <c r="D628" s="686" t="str">
        <f>+F628</f>
        <v>8.10.3.3.2(ll)</v>
      </c>
      <c r="E628" s="674">
        <v>1</v>
      </c>
      <c r="F628" s="681" t="s">
        <v>3309</v>
      </c>
      <c r="G628" s="676"/>
    </row>
    <row r="629" spans="1:7" ht="120" hidden="1">
      <c r="A629" s="700" t="s">
        <v>3456</v>
      </c>
      <c r="B629" s="705" t="s">
        <v>3720</v>
      </c>
      <c r="D629" s="697" t="str">
        <f>+D628</f>
        <v>8.10.3.3.2(ll)</v>
      </c>
      <c r="E629" s="674">
        <v>1</v>
      </c>
      <c r="F629" s="698" t="s">
        <v>2924</v>
      </c>
      <c r="G629" s="676" t="str">
        <f>+VLOOKUP(F629,AlterationTestLU[#All],2,FALSE)</f>
        <v>control and operating circuits (2.26.9 and 3.26.1)</v>
      </c>
    </row>
    <row r="630" spans="1:7" ht="12.75" hidden="1">
      <c r="A630" s="700" t="s">
        <v>3457</v>
      </c>
      <c r="B630" s="701" t="s">
        <v>3540</v>
      </c>
      <c r="D630" s="686" t="str">
        <f>+F630</f>
        <v>8.10.3.3.2(m)</v>
      </c>
      <c r="E630" s="674">
        <v>1</v>
      </c>
      <c r="F630" s="681" t="s">
        <v>3286</v>
      </c>
      <c r="G630" s="676"/>
    </row>
    <row r="631" spans="1:7" ht="12.75" hidden="1">
      <c r="A631" s="700" t="s">
        <v>3458</v>
      </c>
      <c r="B631" s="701" t="s">
        <v>3541</v>
      </c>
      <c r="D631" s="697" t="str">
        <f>+D630</f>
        <v>8.10.3.3.2(m)</v>
      </c>
      <c r="E631" s="674">
        <v>1</v>
      </c>
      <c r="F631" s="698" t="s">
        <v>3085</v>
      </c>
      <c r="G631" s="676" t="str">
        <f>+VLOOKUP(F631,AlterationTestLU[#All],2,FALSE)</f>
        <v>Firefighters’ Emergency Operation. (Section 3.27). Verify conformance with 2.27.3 through 2.27.8 and Section 3.27.</v>
      </c>
    </row>
    <row r="632" spans="1:7" ht="12.75" hidden="1">
      <c r="A632" s="700" t="s">
        <v>3459</v>
      </c>
      <c r="B632" s="701" t="s">
        <v>3542</v>
      </c>
      <c r="D632" s="686" t="str">
        <f>+F632</f>
        <v>8.10.3.3.2(mm)</v>
      </c>
      <c r="E632" s="674">
        <v>1</v>
      </c>
      <c r="F632" s="681" t="s">
        <v>3310</v>
      </c>
      <c r="G632" s="676"/>
    </row>
    <row r="633" spans="1:7" ht="12.75" hidden="1">
      <c r="A633" s="700" t="s">
        <v>3460</v>
      </c>
      <c r="B633" s="701" t="s">
        <v>3363</v>
      </c>
      <c r="D633" s="697" t="str">
        <f>+D632</f>
        <v>8.10.3.3.2(mm)</v>
      </c>
      <c r="E633" s="674">
        <v>1</v>
      </c>
      <c r="F633" s="698" t="s">
        <v>2889</v>
      </c>
      <c r="G633" s="676" t="str">
        <f>+VLOOKUP(F633,AlterationTestLU[#All],2,FALSE)</f>
        <v xml:space="preserve">Door Monitoring Systems [3.26.1 and 8.10.2.2.1(t)] </v>
      </c>
    </row>
    <row r="634" spans="1:7" ht="12.75" hidden="1">
      <c r="A634" s="700" t="s">
        <v>3461</v>
      </c>
      <c r="B634" s="701" t="s">
        <v>3364</v>
      </c>
      <c r="D634" s="686" t="str">
        <f>+F634</f>
        <v>8.10.3.3.2(n)</v>
      </c>
      <c r="E634" s="674">
        <v>9</v>
      </c>
      <c r="F634" s="681" t="s">
        <v>3287</v>
      </c>
      <c r="G634" s="676"/>
    </row>
    <row r="635" spans="1:7" ht="36" hidden="1">
      <c r="A635" s="700" t="s">
        <v>3462</v>
      </c>
      <c r="B635" s="705" t="s">
        <v>3721</v>
      </c>
      <c r="D635" s="697" t="str">
        <f t="shared" ref="D635:D643" si="39">+D634</f>
        <v>8.10.3.3.2(n)</v>
      </c>
      <c r="E635" s="674">
        <v>1</v>
      </c>
      <c r="F635" s="698" t="s">
        <v>2930</v>
      </c>
      <c r="G635" s="676" t="str">
        <f>+VLOOKUP(F635,AlterationTestLU[#All],2,FALSE)</f>
        <v>Hydraulic Machine (Power Unit) (3.24.1) (Item 2.30). Working pressure checked, pressure on the data plate verified (3.24.1.1).</v>
      </c>
    </row>
    <row r="636" spans="1:7" ht="12.75" hidden="1">
      <c r="A636" s="700" t="s">
        <v>3463</v>
      </c>
      <c r="B636" s="701" t="s">
        <v>3365</v>
      </c>
      <c r="D636" s="697" t="str">
        <f t="shared" si="39"/>
        <v>8.10.3.3.2(n)</v>
      </c>
      <c r="E636" s="674">
        <f t="shared" ref="E636:E643" si="40">+E635+1</f>
        <v>2</v>
      </c>
      <c r="F636" s="698" t="s">
        <v>2931</v>
      </c>
      <c r="G636" s="676" t="str">
        <f>+VLOOKUP(F636,AlterationTestLU[#All],2,FALSE)</f>
        <v>Relief Valves (Item 2.31). The relief valve shall be tested to determine conformance with 3.19.4.2.</v>
      </c>
    </row>
    <row r="637" spans="1:7" ht="12.75" hidden="1">
      <c r="A637" s="700" t="s">
        <v>3464</v>
      </c>
      <c r="B637" s="701" t="s">
        <v>3366</v>
      </c>
      <c r="D637" s="697" t="str">
        <f t="shared" si="39"/>
        <v>8.10.3.3.2(n)</v>
      </c>
      <c r="E637" s="674">
        <f t="shared" si="40"/>
        <v>3</v>
      </c>
      <c r="F637" s="698" t="s">
        <v>2932</v>
      </c>
      <c r="G637" s="676" t="str">
        <f>+VLOOKUP(F637,AlterationTestLU[#All],2,FALSE)</f>
        <v>(v) Control Valve (Item 2.32)
(v)(1) electric requirements (3.19.7)
(v)(2) certification (3.19.4.6)
(v)(3) data plate (3.19.4.6.2)
(v)(4) check valve (3.19.4.3)
(v)(5) manual lowering valve (3.19.4.4)
(v)(6) pressure gauge fitting (3.19.4.5)</v>
      </c>
    </row>
    <row r="638" spans="1:7" ht="216" hidden="1">
      <c r="A638" s="700" t="s">
        <v>3465</v>
      </c>
      <c r="B638" s="705" t="s">
        <v>3722</v>
      </c>
      <c r="D638" s="697" t="str">
        <f t="shared" si="39"/>
        <v>8.10.3.3.2(n)</v>
      </c>
      <c r="E638" s="674">
        <f t="shared" si="40"/>
        <v>4</v>
      </c>
      <c r="F638" s="698" t="s">
        <v>2944</v>
      </c>
      <c r="G638" s="676" t="str">
        <f>+VLOOKUP(F638,AlterationTestLU[#All],2,FALSE)</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row>
    <row r="639" spans="1:7" ht="12.75" hidden="1">
      <c r="A639" s="700" t="s">
        <v>3466</v>
      </c>
      <c r="B639" s="701" t="s">
        <v>3543</v>
      </c>
      <c r="D639" s="697" t="str">
        <f t="shared" si="39"/>
        <v>8.10.3.3.2(n)</v>
      </c>
      <c r="E639" s="674">
        <f t="shared" si="40"/>
        <v>5</v>
      </c>
      <c r="F639" s="698" t="s">
        <v>2951</v>
      </c>
      <c r="G639" s="676" t="str">
        <f>+VLOOKUP(F639,AlterationTestLU[#All],2,FALSE)</f>
        <v>Hydraulic Cylinders (Item 2.36). For plunger stops [Item 3.4.3(a)], verify that a stop ring has been provided as required by 3.18.4.1.</v>
      </c>
    </row>
    <row r="640" spans="1:7" ht="12.75" hidden="1">
      <c r="A640" s="700" t="s">
        <v>3467</v>
      </c>
      <c r="B640" s="701" t="s">
        <v>3544</v>
      </c>
      <c r="D640" s="697" t="str">
        <f t="shared" si="39"/>
        <v>8.10.3.3.2(n)</v>
      </c>
      <c r="E640" s="674">
        <f t="shared" si="40"/>
        <v>6</v>
      </c>
      <c r="F640" s="698" t="s">
        <v>2970</v>
      </c>
      <c r="G640" s="676" t="str">
        <f>+VLOOKUP(F640,AlterationTestLU[#All],2,FALSE)</f>
        <v>(d) Top-of-Car Clearance [8.10.2.2.3(d)] (Item 3.4)
(d)(1) top car clearance (3.4.5)
(d)(2) car top minimum runby (3.4.2.2)
(d)(3) top-of-car equipment (3.4.7)
(d)(4) clearance above hydraulic jack projecting above the car (3.4.8)</v>
      </c>
    </row>
    <row r="641" spans="1:7" ht="12.75" hidden="1">
      <c r="A641" s="700" t="s">
        <v>3468</v>
      </c>
      <c r="B641" s="701" t="s">
        <v>3367</v>
      </c>
      <c r="D641" s="697" t="str">
        <f t="shared" si="39"/>
        <v>8.10.3.3.2(n)</v>
      </c>
      <c r="E641" s="674">
        <f t="shared" si="40"/>
        <v>7</v>
      </c>
      <c r="F641" s="698" t="s">
        <v>3008</v>
      </c>
      <c r="G641" s="676" t="str">
        <f>+VLOOKUP(F641,AlterationTestLU[#All],2,FALSE)</f>
        <v>Car Speed [3.28.1(k)]. The speed of the car shall be verified with rated load and with no load, in both directions. (Item 3.30)</v>
      </c>
    </row>
    <row r="642" spans="1:7" ht="12.75" hidden="1">
      <c r="A642" s="700" t="s">
        <v>3469</v>
      </c>
      <c r="B642" s="701" t="s">
        <v>3545</v>
      </c>
      <c r="D642" s="697" t="str">
        <f t="shared" si="39"/>
        <v>8.10.3.3.2(n)</v>
      </c>
      <c r="E642" s="674">
        <f t="shared" si="40"/>
        <v>8</v>
      </c>
      <c r="F642" s="698" t="s">
        <v>3039</v>
      </c>
      <c r="G642" s="676" t="str">
        <f>+VLOOKUP(F642,AlterationTestLU[#All],2,FALSE)</f>
        <v>(b) Bottom Clearance, Runby, and Minimum Refuge Space (Item 5.2)
(b)(1) bottom car clearance (3.4.1)
(b)(2) minimum bottom car runby (3.4.2)
(b)(3) maximum bottom car runby (3.4.3)</v>
      </c>
    </row>
    <row r="643" spans="1:7" ht="12.75" hidden="1">
      <c r="A643" s="700" t="s">
        <v>3470</v>
      </c>
      <c r="B643" s="701" t="s">
        <v>3546</v>
      </c>
      <c r="D643" s="697" t="str">
        <f t="shared" si="39"/>
        <v>8.10.3.3.2(n)</v>
      </c>
      <c r="E643" s="674">
        <f t="shared" si="40"/>
        <v>9</v>
      </c>
      <c r="F643" s="698" t="s">
        <v>3043</v>
      </c>
      <c r="G643" s="676" t="str">
        <f>+VLOOKUP(F643,AlterationTestLU[#All],2,FALSE)</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row>
    <row r="644" spans="1:7" ht="12.75" hidden="1">
      <c r="A644" s="700" t="s">
        <v>3471</v>
      </c>
      <c r="B644" s="701" t="s">
        <v>3368</v>
      </c>
      <c r="D644" s="686" t="str">
        <f>+F644</f>
        <v>8.10.3.3.2(nn)</v>
      </c>
      <c r="E644" s="674">
        <v>1</v>
      </c>
      <c r="F644" s="681" t="s">
        <v>3311</v>
      </c>
      <c r="G644" s="676"/>
    </row>
    <row r="645" spans="1:7" ht="12.75" hidden="1">
      <c r="A645" s="700" t="s">
        <v>3682</v>
      </c>
      <c r="B645" s="701" t="s">
        <v>3547</v>
      </c>
      <c r="D645" s="697" t="str">
        <f>+D644</f>
        <v>8.10.3.3.2(nn)</v>
      </c>
      <c r="E645" s="674">
        <v>1</v>
      </c>
      <c r="F645" s="698" t="s">
        <v>2873</v>
      </c>
      <c r="G645" s="676" t="str">
        <f>+VLOOKUP(F645,AlterationTestLU[#All],2,FALSE)</f>
        <v>Car Emergency Signal [Section 3.27 and 8.10.2.2.1(f)] (Item 1.6)</v>
      </c>
    </row>
    <row r="646" spans="1:7" ht="12.75" hidden="1">
      <c r="A646" s="700" t="s">
        <v>3399</v>
      </c>
      <c r="B646" s="701" t="s">
        <v>3683</v>
      </c>
      <c r="D646" s="686" t="str">
        <f>+F646</f>
        <v>8.10.3.3.2(o)</v>
      </c>
      <c r="E646" s="674">
        <v>5</v>
      </c>
      <c r="F646" s="681" t="s">
        <v>3288</v>
      </c>
      <c r="G646" s="676"/>
    </row>
    <row r="647" spans="1:7" ht="84" hidden="1">
      <c r="A647" s="700" t="s">
        <v>3472</v>
      </c>
      <c r="B647" s="705" t="s">
        <v>3723</v>
      </c>
      <c r="D647" s="697" t="str">
        <f>+D646</f>
        <v>8.10.3.3.2(o)</v>
      </c>
      <c r="E647" s="674">
        <v>1</v>
      </c>
      <c r="F647" s="698" t="s">
        <v>2930</v>
      </c>
      <c r="G647" s="676" t="str">
        <f>+VLOOKUP(F647,AlterationTestLU[#All],2,FALSE)</f>
        <v>Hydraulic Machine (Power Unit) (3.24.1) (Item 2.30). Working pressure checked, pressure on the data plate verified (3.24.1.1).</v>
      </c>
    </row>
    <row r="648" spans="1:7" ht="12.75" hidden="1">
      <c r="A648" s="700" t="s">
        <v>3473</v>
      </c>
      <c r="B648" s="701" t="s">
        <v>3369</v>
      </c>
      <c r="D648" s="697" t="str">
        <f>+D647</f>
        <v>8.10.3.3.2(o)</v>
      </c>
      <c r="E648" s="674">
        <f>+E647+1</f>
        <v>2</v>
      </c>
      <c r="F648" s="698" t="s">
        <v>2931</v>
      </c>
      <c r="G648" s="676" t="str">
        <f>+VLOOKUP(F648,AlterationTestLU[#All],2,FALSE)</f>
        <v>Relief Valves (Item 2.31). The relief valve shall be tested to determine conformance with 3.19.4.2.</v>
      </c>
    </row>
    <row r="649" spans="1:7" ht="12.75" hidden="1">
      <c r="A649" s="700" t="s">
        <v>3474</v>
      </c>
      <c r="B649" s="701" t="s">
        <v>3370</v>
      </c>
      <c r="D649" s="697" t="str">
        <f>+D648</f>
        <v>8.10.3.3.2(o)</v>
      </c>
      <c r="E649" s="674">
        <f>+E648+1</f>
        <v>3</v>
      </c>
      <c r="F649" s="698" t="s">
        <v>2932</v>
      </c>
      <c r="G649" s="676" t="str">
        <f>+VLOOKUP(F649,AlterationTestLU[#All],2,FALSE)</f>
        <v>(v) Control Valve (Item 2.32)
(v)(1) electric requirements (3.19.7)
(v)(2) certification (3.19.4.6)
(v)(3) data plate (3.19.4.6.2)
(v)(4) check valve (3.19.4.3)
(v)(5) manual lowering valve (3.19.4.4)
(v)(6) pressure gauge fitting (3.19.4.5)</v>
      </c>
    </row>
    <row r="650" spans="1:7" ht="12.75" hidden="1">
      <c r="A650" s="700" t="s">
        <v>3475</v>
      </c>
      <c r="B650" s="701" t="s">
        <v>3371</v>
      </c>
      <c r="D650" s="697" t="str">
        <f>+D649</f>
        <v>8.10.3.3.2(o)</v>
      </c>
      <c r="E650" s="674">
        <f>+E649+1</f>
        <v>4</v>
      </c>
      <c r="F650" s="698" t="s">
        <v>2944</v>
      </c>
      <c r="G650" s="676" t="str">
        <f>+VLOOKUP(F650,AlterationTestLU[#All],2,FALSE)</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row>
    <row r="651" spans="1:7" ht="12.75" hidden="1">
      <c r="A651" s="700" t="s">
        <v>3476</v>
      </c>
      <c r="B651" s="701" t="s">
        <v>3372</v>
      </c>
      <c r="D651" s="697" t="str">
        <f>+D650</f>
        <v>8.10.3.3.2(o)</v>
      </c>
      <c r="E651" s="674">
        <f>+E650+1</f>
        <v>5</v>
      </c>
      <c r="F651" s="698" t="s">
        <v>3008</v>
      </c>
      <c r="G651" s="676" t="str">
        <f>+VLOOKUP(F651,AlterationTestLU[#All],2,FALSE)</f>
        <v>Car Speed [3.28.1(k)]. The speed of the car shall be verified with rated load and with no load, in both directions. (Item 3.30)</v>
      </c>
    </row>
    <row r="652" spans="1:7" ht="12.75" hidden="1">
      <c r="A652" s="700" t="s">
        <v>3477</v>
      </c>
      <c r="B652" s="701" t="s">
        <v>3373</v>
      </c>
      <c r="D652" s="686" t="str">
        <f>+F652</f>
        <v>8.10.3.3.2(oo)</v>
      </c>
      <c r="E652" s="674">
        <v>1</v>
      </c>
      <c r="F652" s="681" t="s">
        <v>3312</v>
      </c>
      <c r="G652" s="676"/>
    </row>
    <row r="653" spans="1:7" ht="12.75" hidden="1">
      <c r="A653" s="700" t="s">
        <v>3478</v>
      </c>
      <c r="B653" s="701" t="s">
        <v>3374</v>
      </c>
      <c r="D653" s="697" t="str">
        <f>+D652</f>
        <v>8.10.3.3.2(oo)</v>
      </c>
      <c r="E653" s="674">
        <v>1</v>
      </c>
      <c r="F653" s="698" t="s">
        <v>2886</v>
      </c>
      <c r="G653" s="676" t="str">
        <f>+VLOOKUP(F653,AlterationTestLU[#All],2,FALSE)</f>
        <v>auxiliary power lowering (3.26.10)</v>
      </c>
    </row>
    <row r="654" spans="1:7" ht="168" hidden="1">
      <c r="A654" s="700" t="s">
        <v>3479</v>
      </c>
      <c r="B654" s="705" t="s">
        <v>3724</v>
      </c>
      <c r="D654" s="686" t="str">
        <f>+F654</f>
        <v>8.10.3.3.2(p)</v>
      </c>
      <c r="E654" s="674">
        <v>37</v>
      </c>
      <c r="F654" s="681" t="s">
        <v>3289</v>
      </c>
      <c r="G654" s="676"/>
    </row>
    <row r="655" spans="1:7" ht="12.75" hidden="1">
      <c r="A655" s="700" t="s">
        <v>3480</v>
      </c>
      <c r="B655" s="701" t="s">
        <v>3375</v>
      </c>
      <c r="D655" s="697" t="str">
        <f t="shared" ref="D655:D691" si="41">+D654</f>
        <v>8.10.3.3.2(p)</v>
      </c>
      <c r="E655" s="674">
        <v>1</v>
      </c>
      <c r="F655" s="698" t="s">
        <v>2868</v>
      </c>
      <c r="G655" s="676" t="str">
        <f>+VLOOKUP(F655,AlterationTestLU[#All],2,FALSE)</f>
        <v>Door Reopening Device [8.10.2.2.1(a)] (Item 1.1)</v>
      </c>
    </row>
    <row r="656" spans="1:7" ht="144" hidden="1">
      <c r="A656" s="700" t="s">
        <v>3481</v>
      </c>
      <c r="B656" s="705" t="s">
        <v>3725</v>
      </c>
      <c r="D656" s="697" t="str">
        <f t="shared" si="41"/>
        <v>8.10.3.3.2(p)</v>
      </c>
      <c r="E656" s="674">
        <f t="shared" ref="E656:E691" si="42">+E655+1</f>
        <v>2</v>
      </c>
      <c r="F656" s="698" t="s">
        <v>2869</v>
      </c>
      <c r="G656" s="676" t="str">
        <f>+VLOOKUP(F656,AlterationTestLU[#All],2,FALSE)</f>
        <v>Stop Switches [3.26.4 and 8.10.2.2.1(b)] (Item 1.2)</v>
      </c>
    </row>
    <row r="657" spans="1:7" ht="12.75" hidden="1">
      <c r="A657" s="700" t="s">
        <v>3482</v>
      </c>
      <c r="B657" s="701" t="s">
        <v>3548</v>
      </c>
      <c r="D657" s="697" t="str">
        <f t="shared" si="41"/>
        <v>8.10.3.3.2(p)</v>
      </c>
      <c r="E657" s="674">
        <f t="shared" si="42"/>
        <v>3</v>
      </c>
      <c r="F657" s="698" t="s">
        <v>2870</v>
      </c>
      <c r="G657" s="676" t="str">
        <f>+VLOOKUP(F657,AlterationTestLU[#All],2,FALSE)</f>
        <v>Operating Control Devices [3.26.1 through 3.26.3 and 8.10.2.2.1(c)] (Item 1.3)</v>
      </c>
    </row>
    <row r="658" spans="1:7" ht="12.75" hidden="1">
      <c r="A658" s="700" t="s">
        <v>3483</v>
      </c>
      <c r="B658" s="701" t="s">
        <v>3549</v>
      </c>
      <c r="D658" s="697" t="str">
        <f t="shared" si="41"/>
        <v>8.10.3.3.2(p)</v>
      </c>
      <c r="E658" s="674">
        <f t="shared" si="42"/>
        <v>4</v>
      </c>
      <c r="F658" s="698" t="s">
        <v>2872</v>
      </c>
      <c r="G658" s="676" t="str">
        <f>+VLOOKUP(F658,AlterationTestLU[#All],2,FALSE)</f>
        <v>Car Lighting [Section 3.14 and 8.10.2.2.1(e)] (Item 1.5)</v>
      </c>
    </row>
    <row r="659" spans="1:7" ht="12.75" hidden="1">
      <c r="A659" s="700" t="s">
        <v>3484</v>
      </c>
      <c r="B659" s="701" t="s">
        <v>3550</v>
      </c>
      <c r="D659" s="697" t="str">
        <f t="shared" si="41"/>
        <v>8.10.3.3.2(p)</v>
      </c>
      <c r="E659" s="674">
        <f t="shared" si="42"/>
        <v>5</v>
      </c>
      <c r="F659" s="698" t="s">
        <v>2873</v>
      </c>
      <c r="G659" s="676" t="str">
        <f>+VLOOKUP(F659,AlterationTestLU[#All],2,FALSE)</f>
        <v>Car Emergency Signal [Section 3.27 and 8.10.2.2.1(f)] (Item 1.6)</v>
      </c>
    </row>
    <row r="660" spans="1:7" ht="12.75" hidden="1">
      <c r="A660" s="700" t="s">
        <v>3485</v>
      </c>
      <c r="B660" s="701" t="s">
        <v>3551</v>
      </c>
      <c r="D660" s="697" t="str">
        <f t="shared" si="41"/>
        <v>8.10.3.3.2(p)</v>
      </c>
      <c r="E660" s="674">
        <f t="shared" si="42"/>
        <v>6</v>
      </c>
      <c r="F660" s="698" t="s">
        <v>2874</v>
      </c>
      <c r="G660" s="676" t="str">
        <f>+VLOOKUP(F660,AlterationTestLU[#All],2,FALSE)</f>
        <v>Car Door or Gate [Sections 3.11 through 3.14 and 8.10.2.2.1(g)] (Item 1.7)</v>
      </c>
    </row>
    <row r="661" spans="1:7" ht="12.75" hidden="1">
      <c r="A661" s="700" t="s">
        <v>3486</v>
      </c>
      <c r="B661" s="701" t="s">
        <v>3552</v>
      </c>
      <c r="D661" s="697" t="str">
        <f t="shared" si="41"/>
        <v>8.10.3.3.2(p)</v>
      </c>
      <c r="E661" s="674">
        <f t="shared" si="42"/>
        <v>7</v>
      </c>
      <c r="F661" s="698" t="s">
        <v>2875</v>
      </c>
      <c r="G661" s="676" t="str">
        <f>+VLOOKUP(F661,AlterationTestLU[#All],2,FALSE)</f>
        <v>Door Closing Force [Sections 3.13 and 3.14 and 8.10.2.2.1(h)] (Item 1.8)</v>
      </c>
    </row>
    <row r="662" spans="1:7" ht="12.75" hidden="1">
      <c r="A662" s="700" t="s">
        <v>3487</v>
      </c>
      <c r="B662" s="701" t="s">
        <v>3553</v>
      </c>
      <c r="D662" s="697" t="str">
        <f t="shared" si="41"/>
        <v>8.10.3.3.2(p)</v>
      </c>
      <c r="E662" s="674">
        <f t="shared" si="42"/>
        <v>8</v>
      </c>
      <c r="F662" s="698" t="s">
        <v>2876</v>
      </c>
      <c r="G662" s="676" t="str">
        <f>+VLOOKUP(F662,AlterationTestLU[#All],2,FALSE)</f>
        <v>Power Closing of Doors or Gates [Section 3.13 and 8.10.2.2.1(i)] (Item 1.9)</v>
      </c>
    </row>
    <row r="663" spans="1:7" ht="132" hidden="1">
      <c r="A663" s="700" t="s">
        <v>3488</v>
      </c>
      <c r="B663" s="705" t="s">
        <v>3726</v>
      </c>
      <c r="D663" s="697" t="str">
        <f t="shared" si="41"/>
        <v>8.10.3.3.2(p)</v>
      </c>
      <c r="E663" s="674">
        <f t="shared" si="42"/>
        <v>9</v>
      </c>
      <c r="F663" s="698" t="s">
        <v>2877</v>
      </c>
      <c r="G663" s="676" t="str">
        <f>+VLOOKUP(F663,AlterationTestLU[#All],2,FALSE)</f>
        <v>Power Opening of Doors or Gates [Section 3.13, 3.26.3, and 8.10.2.2.1(j)] (Item 1.10)</v>
      </c>
    </row>
    <row r="664" spans="1:7" ht="12.75" hidden="1">
      <c r="A664" s="700" t="s">
        <v>3489</v>
      </c>
      <c r="B664" s="701" t="s">
        <v>3376</v>
      </c>
      <c r="D664" s="697" t="str">
        <f t="shared" si="41"/>
        <v>8.10.3.3.2(p)</v>
      </c>
      <c r="E664" s="674">
        <f t="shared" si="42"/>
        <v>10</v>
      </c>
      <c r="F664" s="698" t="s">
        <v>2879</v>
      </c>
      <c r="G664" s="676" t="str">
        <f>+VLOOKUP(F664,AlterationTestLU[#All],2,FALSE)</f>
        <v>Car Enclosure [Sections 3.14 and 8.9 and 8.10.2.2.1(l)] (Item 1.12)</v>
      </c>
    </row>
    <row r="665" spans="1:7" ht="12.75" hidden="1">
      <c r="A665" s="700" t="s">
        <v>3490</v>
      </c>
      <c r="B665" s="701" t="s">
        <v>3377</v>
      </c>
      <c r="D665" s="697" t="str">
        <f t="shared" si="41"/>
        <v>8.10.3.3.2(p)</v>
      </c>
      <c r="E665" s="674">
        <f t="shared" si="42"/>
        <v>11</v>
      </c>
      <c r="F665" s="698" t="s">
        <v>2884</v>
      </c>
      <c r="G665" s="676" t="str">
        <f>+VLOOKUP(F665,AlterationTestLU[#All],2,FALSE)</f>
        <v>(q) Emergency and Auxiliary Power (Item 1.17)
(q)(1) standby or E.Power [Section 3.27 and 8.10.2.2.1(q)]. Passenger/freight tested w/rated load. C2- overload maintained during load/unload
(q)(2) auxiliary power lowering (3.26.10)</v>
      </c>
    </row>
    <row r="666" spans="1:7" ht="48" hidden="1">
      <c r="A666" s="700" t="s">
        <v>3491</v>
      </c>
      <c r="B666" s="705" t="s">
        <v>3727</v>
      </c>
      <c r="D666" s="697" t="str">
        <f t="shared" si="41"/>
        <v>8.10.3.3.2(p)</v>
      </c>
      <c r="E666" s="674">
        <f t="shared" si="42"/>
        <v>12</v>
      </c>
      <c r="F666" s="698" t="s">
        <v>2888</v>
      </c>
      <c r="G666" s="676" t="str">
        <f>+VLOOKUP(F666,AlterationTestLU[#All],2,FALSE)</f>
        <v>Car Ride (Sections 3.15 and 3.23 and 8.10.2.2.1(s)] (Item 1.19)</v>
      </c>
    </row>
    <row r="667" spans="1:7" ht="12.75" hidden="1">
      <c r="A667" s="700" t="s">
        <v>3492</v>
      </c>
      <c r="B667" s="701" t="s">
        <v>3554</v>
      </c>
      <c r="D667" s="697" t="str">
        <f t="shared" si="41"/>
        <v>8.10.3.3.2(p)</v>
      </c>
      <c r="E667" s="674">
        <f t="shared" si="42"/>
        <v>13</v>
      </c>
      <c r="F667" s="698" t="s">
        <v>2889</v>
      </c>
      <c r="G667" s="676" t="str">
        <f>+VLOOKUP(F667,AlterationTestLU[#All],2,FALSE)</f>
        <v xml:space="preserve">Door Monitoring Systems [3.26.1 and 8.10.2.2.1(t)] </v>
      </c>
    </row>
    <row r="668" spans="1:7" ht="12.75" hidden="1">
      <c r="A668" s="700" t="s">
        <v>3493</v>
      </c>
      <c r="B668" s="701" t="s">
        <v>3555</v>
      </c>
      <c r="D668" s="697" t="str">
        <f t="shared" si="41"/>
        <v>8.10.3.3.2(p)</v>
      </c>
      <c r="E668" s="674">
        <f t="shared" si="42"/>
        <v>14</v>
      </c>
      <c r="F668" s="698" t="s">
        <v>2908</v>
      </c>
      <c r="G668" s="676" t="str">
        <f>+VLOOKUP(F668,AlterationTestLU[#All],2,FALSE)</f>
        <v>Housekeeping [Section 3.8 and 8.10.2.2.2(j)] (Item 2.5)</v>
      </c>
    </row>
    <row r="669" spans="1:7" ht="12.75" hidden="1">
      <c r="A669" s="700" t="s">
        <v>3494</v>
      </c>
      <c r="B669" s="701" t="s">
        <v>3378</v>
      </c>
      <c r="D669" s="697" t="str">
        <f t="shared" si="41"/>
        <v>8.10.3.3.2(p)</v>
      </c>
      <c r="E669" s="674">
        <f t="shared" si="42"/>
        <v>15</v>
      </c>
      <c r="F669" s="698" t="s">
        <v>2910</v>
      </c>
      <c r="G669" s="676" t="str">
        <f>+VLOOKUP(F669,AlterationTestLU[#All],2,FALSE)</f>
        <v>Fire Extinguisher [8.6.1.6.5 and 8.10.2.2.2(l)] (Item 2.7)</v>
      </c>
    </row>
    <row r="670" spans="1:7" ht="12.75" hidden="1">
      <c r="A670" s="700" t="s">
        <v>3495</v>
      </c>
      <c r="B670" s="701" t="s">
        <v>3379</v>
      </c>
      <c r="D670" s="697" t="str">
        <f t="shared" si="41"/>
        <v>8.10.3.3.2(p)</v>
      </c>
      <c r="E670" s="674">
        <f t="shared" si="42"/>
        <v>16</v>
      </c>
      <c r="F670" s="698" t="s">
        <v>2930</v>
      </c>
      <c r="G670" s="676" t="str">
        <f>+VLOOKUP(F670,AlterationTestLU[#All],2,FALSE)</f>
        <v>Hydraulic Machine (Power Unit) (3.24.1) (Item 2.30). Working pressure checked, pressure on the data plate verified (3.24.1.1).</v>
      </c>
    </row>
    <row r="671" spans="1:7" ht="12.75" hidden="1">
      <c r="A671" s="700" t="s">
        <v>3496</v>
      </c>
      <c r="B671" s="701" t="s">
        <v>3556</v>
      </c>
      <c r="D671" s="697" t="str">
        <f t="shared" si="41"/>
        <v>8.10.3.3.2(p)</v>
      </c>
      <c r="E671" s="674">
        <f t="shared" si="42"/>
        <v>17</v>
      </c>
      <c r="F671" s="698" t="s">
        <v>2931</v>
      </c>
      <c r="G671" s="676" t="str">
        <f>+VLOOKUP(F671,AlterationTestLU[#All],2,FALSE)</f>
        <v>Relief Valves (Item 2.31). The relief valve shall be tested to determine conformance with 3.19.4.2.</v>
      </c>
    </row>
    <row r="672" spans="1:7" ht="12.75" hidden="1">
      <c r="A672" s="700" t="s">
        <v>3497</v>
      </c>
      <c r="B672" s="701" t="s">
        <v>3557</v>
      </c>
      <c r="D672" s="697" t="str">
        <f t="shared" si="41"/>
        <v>8.10.3.3.2(p)</v>
      </c>
      <c r="E672" s="674">
        <f t="shared" si="42"/>
        <v>18</v>
      </c>
      <c r="F672" s="698" t="s">
        <v>2943</v>
      </c>
      <c r="G672" s="676" t="str">
        <f>+VLOOKUP(F672,AlterationTestLU[#All],2,FALSE)</f>
        <v>Flexible Hydraulic Hose and Fitting Assemblies (3.19.3.3) (Item 2.34)</v>
      </c>
    </row>
    <row r="673" spans="1:7" ht="12.75" hidden="1">
      <c r="A673" s="700" t="s">
        <v>3498</v>
      </c>
      <c r="B673" s="701" t="s">
        <v>3558</v>
      </c>
      <c r="D673" s="697" t="str">
        <f t="shared" si="41"/>
        <v>8.10.3.3.2(p)</v>
      </c>
      <c r="E673" s="674">
        <f t="shared" si="42"/>
        <v>19</v>
      </c>
      <c r="F673" s="698" t="s">
        <v>2944</v>
      </c>
      <c r="G673" s="676" t="str">
        <f>+VLOOKUP(F673,AlterationTestLU[#All],2,FALSE)</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row>
    <row r="674" spans="1:7" ht="12.75" hidden="1">
      <c r="A674" s="700" t="s">
        <v>3499</v>
      </c>
      <c r="B674" s="701" t="s">
        <v>3559</v>
      </c>
      <c r="D674" s="697" t="str">
        <f t="shared" si="41"/>
        <v>8.10.3.3.2(p)</v>
      </c>
      <c r="E674" s="674">
        <f t="shared" si="42"/>
        <v>20</v>
      </c>
      <c r="F674" s="698" t="s">
        <v>2965</v>
      </c>
      <c r="G674" s="676" t="str">
        <f>+VLOOKUP(F674,AlterationTestLU[#All],2,FALSE)</f>
        <v>Top-of-Car Stop Switch [3.26.4 and 8.10.2.2.3(a)] (Item 3.1)</v>
      </c>
    </row>
    <row r="675" spans="1:7" ht="12.75" hidden="1">
      <c r="A675" s="700" t="s">
        <v>3500</v>
      </c>
      <c r="B675" s="701" t="s">
        <v>3380</v>
      </c>
      <c r="D675" s="697" t="str">
        <f t="shared" si="41"/>
        <v>8.10.3.3.2(p)</v>
      </c>
      <c r="E675" s="674">
        <f t="shared" si="42"/>
        <v>21</v>
      </c>
      <c r="F675" s="698" t="s">
        <v>2967</v>
      </c>
      <c r="G675" s="676" t="str">
        <f>+VLOOKUP(F675,AlterationTestLU[#All],2,FALSE)</f>
        <v>(c) Top-of-Car Operating Device [8.10.2.2.3(c)] (Item 3.3)
(c)(1) operation (3.26.2)
(c)(2) operation with open door circuits (2.26.1.5)</v>
      </c>
    </row>
    <row r="676" spans="1:7" ht="12.75" hidden="1">
      <c r="A676" s="700" t="s">
        <v>3501</v>
      </c>
      <c r="B676" s="701" t="s">
        <v>3381</v>
      </c>
      <c r="D676" s="697" t="str">
        <f t="shared" si="41"/>
        <v>8.10.3.3.2(p)</v>
      </c>
      <c r="E676" s="674">
        <f t="shared" si="42"/>
        <v>22</v>
      </c>
      <c r="F676" s="698" t="s">
        <v>2975</v>
      </c>
      <c r="G676" s="676" t="str">
        <f>+VLOOKUP(F676,AlterationTestLU[#All],2,FALSE)</f>
        <v>Normal Terminal Stopping Devices [3.25.1 and 8.10.2.2.3(g)] (Item 3.5)</v>
      </c>
    </row>
    <row r="677" spans="1:7" ht="12.75" hidden="1">
      <c r="A677" s="700" t="s">
        <v>3502</v>
      </c>
      <c r="B677" s="701" t="s">
        <v>3560</v>
      </c>
      <c r="D677" s="697" t="str">
        <f t="shared" si="41"/>
        <v>8.10.3.3.2(p)</v>
      </c>
      <c r="E677" s="674">
        <f t="shared" si="42"/>
        <v>23</v>
      </c>
      <c r="F677" s="698" t="s">
        <v>2976</v>
      </c>
      <c r="G677" s="676" t="str">
        <f>+VLOOKUP(F677,AlterationTestLU[#All],2,FALSE)</f>
        <v>Terminal Speed-Reducing Devices (3.25.2) (Item 3.6)</v>
      </c>
    </row>
    <row r="678" spans="1:7" ht="12.75" hidden="1">
      <c r="A678" s="700" t="s">
        <v>3503</v>
      </c>
      <c r="B678" s="701" t="s">
        <v>3561</v>
      </c>
      <c r="D678" s="697" t="str">
        <f t="shared" si="41"/>
        <v>8.10.3.3.2(p)</v>
      </c>
      <c r="E678" s="674">
        <f t="shared" si="42"/>
        <v>24</v>
      </c>
      <c r="F678" s="698" t="s">
        <v>2977</v>
      </c>
      <c r="G678" s="676" t="str">
        <f>+VLOOKUP(F678,AlterationTestLU[#All],2,FALSE)</f>
        <v>Car-Leveling and Anticreep Devices (3.26.3) (Item 3.7)</v>
      </c>
    </row>
    <row r="679" spans="1:7" ht="132" hidden="1">
      <c r="A679" s="700" t="s">
        <v>3504</v>
      </c>
      <c r="B679" s="705" t="s">
        <v>3728</v>
      </c>
      <c r="D679" s="697" t="str">
        <f t="shared" si="41"/>
        <v>8.10.3.3.2(p)</v>
      </c>
      <c r="E679" s="674">
        <f t="shared" si="42"/>
        <v>25</v>
      </c>
      <c r="F679" s="698" t="s">
        <v>2982</v>
      </c>
      <c r="G679" s="676" t="str">
        <f>+VLOOKUP(F679,AlterationTestLU[#All],2,FALSE)</f>
        <v>Identification [Section 3.29 and 8.10.2.2.3(o)] (Item 3.9)</v>
      </c>
    </row>
    <row r="680" spans="1:7" ht="12.75" hidden="1">
      <c r="A680" s="700" t="s">
        <v>3505</v>
      </c>
      <c r="B680" s="701" t="s">
        <v>3382</v>
      </c>
      <c r="D680" s="697" t="str">
        <f t="shared" si="41"/>
        <v>8.10.3.3.2(p)</v>
      </c>
      <c r="E680" s="674">
        <f t="shared" si="42"/>
        <v>26</v>
      </c>
      <c r="F680" s="698" t="s">
        <v>3008</v>
      </c>
      <c r="G680" s="676" t="str">
        <f>+VLOOKUP(F680,AlterationTestLU[#All],2,FALSE)</f>
        <v>Car Speed [3.28.1(k)]. The speed of the car shall be verified with rated load and with no load, in both directions. (Item 3.30)</v>
      </c>
    </row>
    <row r="681" spans="1:7" ht="48" hidden="1">
      <c r="A681" s="700" t="s">
        <v>3506</v>
      </c>
      <c r="B681" s="705" t="s">
        <v>3729</v>
      </c>
      <c r="D681" s="697" t="str">
        <f t="shared" si="41"/>
        <v>8.10.3.3.2(p)</v>
      </c>
      <c r="E681" s="674">
        <f t="shared" si="42"/>
        <v>27</v>
      </c>
      <c r="F681" s="698" t="s">
        <v>3022</v>
      </c>
      <c r="G681" s="676" t="str">
        <f>+VLOOKUP(F681,AlterationTestLU[#All],2,FALSE)</f>
        <v>Hoistway Doors [Section 3.11 and 8.10.2.2.4(b)] (Item 4.2)</v>
      </c>
    </row>
    <row r="682" spans="1:7" ht="12.75" hidden="1">
      <c r="A682" s="700" t="s">
        <v>3507</v>
      </c>
      <c r="B682" s="701" t="s">
        <v>3562</v>
      </c>
      <c r="D682" s="697" t="str">
        <f t="shared" si="41"/>
        <v>8.10.3.3.2(p)</v>
      </c>
      <c r="E682" s="674">
        <f t="shared" si="42"/>
        <v>28</v>
      </c>
      <c r="F682" s="698" t="s">
        <v>3023</v>
      </c>
      <c r="G682" s="676" t="str">
        <f>+VLOOKUP(F682,AlterationTestLU[#All],2,FALSE)</f>
        <v>Vision Panels [Section 3.11 and 8.10.2.2.4(c)] (Item 4.3)</v>
      </c>
    </row>
    <row r="683" spans="1:7" ht="12.75" hidden="1">
      <c r="A683" s="700" t="s">
        <v>3508</v>
      </c>
      <c r="B683" s="701" t="s">
        <v>3563</v>
      </c>
      <c r="D683" s="697" t="str">
        <f t="shared" si="41"/>
        <v>8.10.3.3.2(p)</v>
      </c>
      <c r="E683" s="674">
        <f t="shared" si="42"/>
        <v>29</v>
      </c>
      <c r="F683" s="698" t="s">
        <v>3024</v>
      </c>
      <c r="G683" s="676" t="str">
        <f>+VLOOKUP(F683,AlterationTestLU[#All],2,FALSE)</f>
        <v>Hoistway Door Locking Devices [Section 3.12 and 8.10.2.2.4(d)] (Item 4.4)</v>
      </c>
    </row>
    <row r="684" spans="1:7" ht="12.75" hidden="1">
      <c r="A684" s="700" t="s">
        <v>3509</v>
      </c>
      <c r="B684" s="701" t="s">
        <v>3564</v>
      </c>
      <c r="D684" s="697" t="str">
        <f t="shared" si="41"/>
        <v>8.10.3.3.2(p)</v>
      </c>
      <c r="E684" s="674">
        <f t="shared" si="42"/>
        <v>30</v>
      </c>
      <c r="F684" s="698" t="s">
        <v>3025</v>
      </c>
      <c r="G684" s="676" t="str">
        <f>+VLOOKUP(F684,AlterationTestLU[#All],2,FALSE)</f>
        <v>Access to Hoistway [Section 3.12 and 8.10.2.2.4(e)] (Item 4.5)</v>
      </c>
    </row>
    <row r="685" spans="1:7" ht="36" hidden="1">
      <c r="A685" s="700" t="s">
        <v>3510</v>
      </c>
      <c r="B685" s="705" t="s">
        <v>3730</v>
      </c>
      <c r="D685" s="697" t="str">
        <f t="shared" si="41"/>
        <v>8.10.3.3.2(p)</v>
      </c>
      <c r="E685" s="674">
        <f t="shared" si="42"/>
        <v>31</v>
      </c>
      <c r="F685" s="698" t="s">
        <v>3026</v>
      </c>
      <c r="G685" s="676" t="str">
        <f>+VLOOKUP(F685,AlterationTestLU[#All],2,FALSE)</f>
        <v>Power Closing of Hoistway Doors [Section 3.13 and 8.10.2.2.4(f)] (Item 4.6)</v>
      </c>
    </row>
    <row r="686" spans="1:7" ht="12.75" hidden="1">
      <c r="A686" s="700" t="s">
        <v>3511</v>
      </c>
      <c r="B686" s="701" t="s">
        <v>3565</v>
      </c>
      <c r="D686" s="697" t="str">
        <f t="shared" si="41"/>
        <v>8.10.3.3.2(p)</v>
      </c>
      <c r="E686" s="674">
        <f t="shared" si="42"/>
        <v>32</v>
      </c>
      <c r="F686" s="698" t="s">
        <v>3027</v>
      </c>
      <c r="G686" s="676" t="str">
        <f>+VLOOKUP(F686,AlterationTestLU[#All],2,FALSE)</f>
        <v>Sequence Operation [Section 3.13 and 8.10.2.2.4(g)] (Item 4.7)</v>
      </c>
    </row>
    <row r="687" spans="1:7" ht="12.75" hidden="1">
      <c r="A687" s="700" t="s">
        <v>3512</v>
      </c>
      <c r="B687" s="701" t="s">
        <v>3566</v>
      </c>
      <c r="D687" s="697" t="str">
        <f t="shared" si="41"/>
        <v>8.10.3.3.2(p)</v>
      </c>
      <c r="E687" s="674">
        <f t="shared" si="42"/>
        <v>33</v>
      </c>
      <c r="F687" s="698" t="s">
        <v>3032</v>
      </c>
      <c r="G687" s="676" t="str">
        <f>+VLOOKUP(F687,AlterationTestLU[#All],2,FALSE)</f>
        <v>Standby or Emergency Power Selection Switch [3.26.10 and 8.10.2.2.4(k)] (Item 4.12)</v>
      </c>
    </row>
    <row r="688" spans="1:7" ht="12.75" hidden="1">
      <c r="A688" s="700" t="s">
        <v>3513</v>
      </c>
      <c r="B688" s="701" t="s">
        <v>3383</v>
      </c>
      <c r="D688" s="697" t="str">
        <f t="shared" si="41"/>
        <v>8.10.3.3.2(p)</v>
      </c>
      <c r="E688" s="674">
        <f t="shared" si="42"/>
        <v>34</v>
      </c>
      <c r="F688" s="698" t="s">
        <v>3033</v>
      </c>
      <c r="G688" s="676" t="str">
        <f>+VLOOKUP(F688,AlterationTestLU[#All],2,FALSE)</f>
        <v>Location of Equipment (3.7.1)</v>
      </c>
    </row>
    <row r="689" spans="1:7" ht="12.75" hidden="1">
      <c r="A689" s="700" t="s">
        <v>3514</v>
      </c>
      <c r="B689" s="701" t="s">
        <v>3384</v>
      </c>
      <c r="D689" s="697" t="str">
        <f t="shared" si="41"/>
        <v>8.10.3.3.2(p)</v>
      </c>
      <c r="E689" s="674">
        <f t="shared" si="42"/>
        <v>35</v>
      </c>
      <c r="F689" s="698" t="s">
        <v>3038</v>
      </c>
      <c r="G689" s="676" t="str">
        <f>+VLOOKUP(F689,AlterationTestLU[#All],2,FALSE)</f>
        <v>Pit Access, Lighting, Stop Switch, Condition [Section 3.2, 8.10.2.2.5(a)(1) through 8.10.2.2.5(a)(8) and 8.10.2.2.5(a)(10)] (Item 5.1)</v>
      </c>
    </row>
    <row r="690" spans="1:7" ht="12.75" hidden="1">
      <c r="A690" s="700" t="s">
        <v>3515</v>
      </c>
      <c r="B690" s="701" t="s">
        <v>3385</v>
      </c>
      <c r="D690" s="697" t="str">
        <f t="shared" si="41"/>
        <v>8.10.3.3.2(p)</v>
      </c>
      <c r="E690" s="674">
        <f t="shared" si="42"/>
        <v>36</v>
      </c>
      <c r="F690" s="698" t="s">
        <v>3057</v>
      </c>
      <c r="G690" s="676" t="str">
        <f>+VLOOKUP(F690,AlterationTestLU[#All],2,FALSE)</f>
        <v>Normal Terminal Stopping Devices (3.25.1) (Item 5.4)</v>
      </c>
    </row>
    <row r="691" spans="1:7" ht="12.75" hidden="1">
      <c r="A691" s="700" t="s">
        <v>3516</v>
      </c>
      <c r="B691" s="701" t="s">
        <v>3567</v>
      </c>
      <c r="D691" s="697" t="str">
        <f t="shared" si="41"/>
        <v>8.10.3.3.2(p)</v>
      </c>
      <c r="E691" s="674">
        <f t="shared" si="42"/>
        <v>37</v>
      </c>
      <c r="F691" s="698" t="s">
        <v>3085</v>
      </c>
      <c r="G691" s="676" t="str">
        <f>+VLOOKUP(F691,AlterationTestLU[#All],2,FALSE)</f>
        <v>Firefighters’ Emergency Operation. (Section 3.27). Verify conformance with 2.27.3 through 2.27.8 and Section 3.27.</v>
      </c>
    </row>
    <row r="692" spans="1:7" ht="12.75" hidden="1">
      <c r="A692" s="700" t="s">
        <v>3517</v>
      </c>
      <c r="B692" s="701" t="s">
        <v>3568</v>
      </c>
      <c r="D692" s="686" t="str">
        <f>+F692</f>
        <v>8.10.3.3.2(pp)</v>
      </c>
      <c r="E692" s="674">
        <v>1</v>
      </c>
      <c r="F692" s="681" t="s">
        <v>3313</v>
      </c>
      <c r="G692" s="676"/>
    </row>
    <row r="693" spans="1:7" ht="12.75" hidden="1">
      <c r="A693" s="700" t="s">
        <v>3518</v>
      </c>
      <c r="B693" s="701" t="s">
        <v>3386</v>
      </c>
      <c r="D693" s="697" t="str">
        <f>+D692</f>
        <v>8.10.3.3.2(pp)</v>
      </c>
      <c r="E693" s="674">
        <v>1</v>
      </c>
      <c r="F693" s="698" t="s">
        <v>2930</v>
      </c>
      <c r="G693" s="676" t="str">
        <f>+VLOOKUP(F693,AlterationTestLU[#All],2,FALSE)</f>
        <v>Hydraulic Machine (Power Unit) (3.24.1) (Item 2.30). Working pressure checked, pressure on the data plate verified (3.24.1.1).</v>
      </c>
    </row>
    <row r="694" spans="1:7" ht="12.75" hidden="1">
      <c r="A694" s="700" t="s">
        <v>3519</v>
      </c>
      <c r="B694" s="701" t="s">
        <v>3387</v>
      </c>
      <c r="D694" s="686" t="str">
        <f>+F694</f>
        <v>8.10.3.3.2(q)</v>
      </c>
      <c r="E694" s="674">
        <v>5</v>
      </c>
      <c r="F694" s="681" t="s">
        <v>3290</v>
      </c>
      <c r="G694" s="676"/>
    </row>
    <row r="695" spans="1:7" ht="12.75" hidden="1">
      <c r="A695" s="700" t="s">
        <v>3520</v>
      </c>
      <c r="B695" s="701" t="s">
        <v>3388</v>
      </c>
      <c r="D695" s="697" t="str">
        <f>+D694</f>
        <v>8.10.3.3.2(q)</v>
      </c>
      <c r="E695" s="674">
        <v>1</v>
      </c>
      <c r="F695" s="698" t="s">
        <v>2373</v>
      </c>
      <c r="G695" s="676" t="str">
        <f>+VLOOKUP(F695,AlterationTestLU[#All],2,FALSE)</f>
        <v>Housekeeping (2.8.1) (Item 2.5)</v>
      </c>
    </row>
    <row r="696" spans="1:7" ht="12.75" hidden="1">
      <c r="A696" s="700" t="s">
        <v>3521</v>
      </c>
      <c r="B696" s="701" t="s">
        <v>3389</v>
      </c>
      <c r="D696" s="697" t="str">
        <f>+D695</f>
        <v>8.10.3.3.2(q)</v>
      </c>
      <c r="E696" s="674">
        <f>+E695+1</f>
        <v>2</v>
      </c>
      <c r="F696" s="698" t="s">
        <v>2921</v>
      </c>
      <c r="G696" s="676" t="str">
        <f>+VLOOKUP(F696,AlterationTestLU[#All],2,FALSE)</f>
        <v>wiring (2.26.4.1 and 3.26.1)</v>
      </c>
    </row>
    <row r="697" spans="1:7" ht="12.75" hidden="1">
      <c r="A697" s="700" t="s">
        <v>3522</v>
      </c>
      <c r="B697" s="701" t="s">
        <v>3390</v>
      </c>
      <c r="D697" s="697" t="str">
        <f>+D696</f>
        <v>8.10.3.3.2(q)</v>
      </c>
      <c r="E697" s="674">
        <f>+E696+1</f>
        <v>3</v>
      </c>
      <c r="F697" s="698" t="s">
        <v>2922</v>
      </c>
      <c r="G697" s="676" t="str">
        <f>+VLOOKUP(F697,AlterationTestLU[#All],2,FALSE)</f>
        <v>certification (2.26.4.2 and 3.26.1)</v>
      </c>
    </row>
    <row r="698" spans="1:7" ht="12.75" hidden="1">
      <c r="A698" s="700" t="s">
        <v>3523</v>
      </c>
      <c r="B698" s="701" t="s">
        <v>3391</v>
      </c>
      <c r="D698" s="697" t="str">
        <f>+D697</f>
        <v>8.10.3.3.2(q)</v>
      </c>
      <c r="E698" s="674">
        <f>+E697+1</f>
        <v>4</v>
      </c>
      <c r="F698" s="698" t="s">
        <v>2923</v>
      </c>
      <c r="G698" s="676" t="str">
        <f>+VLOOKUP(F698,AlterationTestLU[#All],2,FALSE)</f>
        <v>capacitors or devices (2.26.7 and 3.26.1)</v>
      </c>
    </row>
    <row r="699" spans="1:7" ht="12.75" hidden="1">
      <c r="A699" s="700" t="s">
        <v>3524</v>
      </c>
      <c r="B699" s="701" t="s">
        <v>3392</v>
      </c>
      <c r="D699" s="697" t="str">
        <f>+D698</f>
        <v>8.10.3.3.2(q)</v>
      </c>
      <c r="E699" s="674">
        <f>+E698+1</f>
        <v>5</v>
      </c>
      <c r="F699" s="698" t="s">
        <v>2925</v>
      </c>
      <c r="G699" s="676" t="str">
        <f>+VLOOKUP(F699,AlterationTestLU[#All],2,FALSE)</f>
        <v>clearances (NFPA 70 or CSA C22.1, as applicable)</v>
      </c>
    </row>
    <row r="700" spans="1:7" ht="12.75" hidden="1">
      <c r="A700" s="700" t="s">
        <v>3685</v>
      </c>
      <c r="B700" s="701" t="s">
        <v>3684</v>
      </c>
      <c r="D700" s="686" t="str">
        <f>+F700</f>
        <v>8.10.3.3.2(r)</v>
      </c>
      <c r="E700" s="674">
        <v>7</v>
      </c>
      <c r="F700" s="681" t="s">
        <v>3291</v>
      </c>
      <c r="G700" s="676"/>
    </row>
    <row r="701" spans="1:7" ht="12.75" hidden="1">
      <c r="A701" s="700" t="s">
        <v>3660</v>
      </c>
      <c r="B701" s="701" t="s">
        <v>3573</v>
      </c>
      <c r="D701" s="697" t="str">
        <f t="shared" ref="D701:D707" si="43">+D700</f>
        <v>8.10.3.3.2(r)</v>
      </c>
      <c r="E701" s="674">
        <v>1</v>
      </c>
      <c r="F701" s="698" t="s">
        <v>2879</v>
      </c>
      <c r="G701" s="676" t="str">
        <f>+VLOOKUP(F701,AlterationTestLU[#All],2,FALSE)</f>
        <v>Car Enclosure [Sections 3.14 and 8.9 and 8.10.2.2.1(l)] (Item 1.12)</v>
      </c>
    </row>
    <row r="702" spans="1:7" ht="12.75" hidden="1">
      <c r="A702" s="700" t="s">
        <v>3661</v>
      </c>
      <c r="B702" s="701" t="s">
        <v>3576</v>
      </c>
      <c r="D702" s="697" t="str">
        <f t="shared" si="43"/>
        <v>8.10.3.3.2(r)</v>
      </c>
      <c r="E702" s="674">
        <f t="shared" ref="E702:E707" si="44">+E701+1</f>
        <v>2</v>
      </c>
      <c r="F702" s="698" t="s">
        <v>2908</v>
      </c>
      <c r="G702" s="676" t="str">
        <f>+VLOOKUP(F702,AlterationTestLU[#All],2,FALSE)</f>
        <v>Housekeeping [Section 3.8 and 8.10.2.2.2(j)] (Item 2.5)</v>
      </c>
    </row>
    <row r="703" spans="1:7" ht="12.75" hidden="1">
      <c r="A703" s="700" t="s">
        <v>3664</v>
      </c>
      <c r="B703" s="701" t="s">
        <v>3578</v>
      </c>
      <c r="D703" s="697" t="str">
        <f t="shared" si="43"/>
        <v>8.10.3.3.2(r)</v>
      </c>
      <c r="E703" s="674">
        <f t="shared" si="44"/>
        <v>3</v>
      </c>
      <c r="F703" s="698" t="s">
        <v>2910</v>
      </c>
      <c r="G703" s="676" t="str">
        <f>+VLOOKUP(F703,AlterationTestLU[#All],2,FALSE)</f>
        <v>Fire Extinguisher [8.6.1.6.5 and 8.10.2.2.2(l)] (Item 2.7)</v>
      </c>
    </row>
    <row r="704" spans="1:7" ht="12.75" hidden="1">
      <c r="A704" s="700" t="s">
        <v>3662</v>
      </c>
      <c r="B704" s="701" t="s">
        <v>3580</v>
      </c>
      <c r="D704" s="697" t="str">
        <f t="shared" si="43"/>
        <v>8.10.3.3.2(r)</v>
      </c>
      <c r="E704" s="674">
        <f t="shared" si="44"/>
        <v>4</v>
      </c>
      <c r="F704" s="698" t="s">
        <v>2911</v>
      </c>
      <c r="G704" s="676" t="str">
        <f>+VLOOKUP(F704,AlterationTestLU[#All],2,FALSE)</f>
        <v>Pipes, Wiring, and Ducts [Section 3.8 and 8.10.2.2.2(m)] (Item 2.8)</v>
      </c>
    </row>
    <row r="705" spans="1:7" ht="12.75" hidden="1">
      <c r="A705" s="700" t="s">
        <v>3663</v>
      </c>
      <c r="B705" s="701" t="s">
        <v>3582</v>
      </c>
      <c r="D705" s="697" t="str">
        <f t="shared" si="43"/>
        <v>8.10.3.3.2(r)</v>
      </c>
      <c r="E705" s="674">
        <f t="shared" si="44"/>
        <v>5</v>
      </c>
      <c r="F705" s="698" t="s">
        <v>2930</v>
      </c>
      <c r="G705" s="676" t="str">
        <f>+VLOOKUP(F705,AlterationTestLU[#All],2,FALSE)</f>
        <v>Hydraulic Machine (Power Unit) (3.24.1) (Item 2.30). Working pressure checked, pressure on the data plate verified (3.24.1.1).</v>
      </c>
    </row>
    <row r="706" spans="1:7" ht="12.75" hidden="1">
      <c r="A706" s="700" t="s">
        <v>3665</v>
      </c>
      <c r="B706" s="701" t="s">
        <v>3584</v>
      </c>
      <c r="D706" s="697" t="str">
        <f t="shared" si="43"/>
        <v>8.10.3.3.2(r)</v>
      </c>
      <c r="E706" s="674">
        <f t="shared" si="44"/>
        <v>6</v>
      </c>
      <c r="F706" s="698" t="s">
        <v>2931</v>
      </c>
      <c r="G706" s="676" t="str">
        <f>+VLOOKUP(F706,AlterationTestLU[#All],2,FALSE)</f>
        <v>Relief Valves (Item 2.31). The relief valve shall be tested to determine conformance with 3.19.4.2.</v>
      </c>
    </row>
    <row r="707" spans="1:7" ht="12.75" hidden="1">
      <c r="A707" s="700" t="s">
        <v>3666</v>
      </c>
      <c r="B707" s="701" t="s">
        <v>3586</v>
      </c>
      <c r="D707" s="697" t="str">
        <f t="shared" si="43"/>
        <v>8.10.3.3.2(r)</v>
      </c>
      <c r="E707" s="674">
        <f t="shared" si="44"/>
        <v>7</v>
      </c>
      <c r="F707" s="698" t="s">
        <v>2982</v>
      </c>
      <c r="G707" s="676" t="str">
        <f>+VLOOKUP(F707,AlterationTestLU[#All],2,FALSE)</f>
        <v>Identification [Section 3.29 and 8.10.2.2.3(o)] (Item 3.9)</v>
      </c>
    </row>
    <row r="708" spans="1:7" ht="12.75" hidden="1">
      <c r="A708" s="700" t="s">
        <v>3667</v>
      </c>
      <c r="B708" s="701" t="s">
        <v>3669</v>
      </c>
      <c r="D708" s="686" t="str">
        <f>+F708</f>
        <v>8.10.3.3.2(s)</v>
      </c>
      <c r="E708" s="674">
        <v>9</v>
      </c>
      <c r="F708" s="681" t="s">
        <v>3292</v>
      </c>
      <c r="G708" s="676"/>
    </row>
    <row r="709" spans="1:7" ht="12.75" hidden="1">
      <c r="A709" s="700" t="s">
        <v>3668</v>
      </c>
      <c r="B709" s="701" t="s">
        <v>3670</v>
      </c>
      <c r="D709" s="697" t="str">
        <f t="shared" ref="D709:D717" si="45">+D708</f>
        <v>8.10.3.3.2(s)</v>
      </c>
      <c r="E709" s="674">
        <v>1</v>
      </c>
      <c r="F709" s="698" t="s">
        <v>2786</v>
      </c>
      <c r="G709" s="676" t="str">
        <f>+VLOOKUP(F709,AlterationTestLU[#All],2,FALSE)</f>
        <v>identification in cars (2.29.1)</v>
      </c>
    </row>
    <row r="710" spans="1:7" ht="12.75" hidden="1">
      <c r="B710" s="702"/>
      <c r="D710" s="697" t="str">
        <f t="shared" si="45"/>
        <v>8.10.3.3.2(s)</v>
      </c>
      <c r="E710" s="674">
        <f t="shared" ref="E710:E717" si="46">+E709+1</f>
        <v>2</v>
      </c>
      <c r="F710" s="698" t="s">
        <v>2380</v>
      </c>
      <c r="G710" s="676" t="str">
        <f>+VLOOKUP(F710,AlterationTestLU[#All],2,FALSE)</f>
        <v>Stop Switch (2.7.3.5 and 2.26.2.24)</v>
      </c>
    </row>
    <row r="711" spans="1:7" ht="12.75" hidden="1">
      <c r="B711" s="702"/>
      <c r="D711" s="697" t="str">
        <f t="shared" si="45"/>
        <v>8.10.3.3.2(s)</v>
      </c>
      <c r="E711" s="674">
        <f t="shared" si="46"/>
        <v>3</v>
      </c>
      <c r="F711" s="698" t="s">
        <v>2382</v>
      </c>
      <c r="G711" s="676" t="str">
        <f>+VLOOKUP(F711,AlterationTestLU[#All],2,FALSE)</f>
        <v>(s) Controller Wiring, Fuses, Grounding, etc. (Item 2.12)
(s)(1) wiring (2.26.4.1)
(s)(2) fuses (2.26.4.1)
(s)(3) grounding (2.26.1 and NFPA 70 or CSA C22.1, as applicable)
(s)(4) phase protection (2.26.6)
(s)(5) certification (2.26.4.2)
(s)(6) clearances (NFPA 70 or CSA C22.1, as applicable)
(s)(7) capacitors or devices (2.26.7)</v>
      </c>
    </row>
    <row r="712" spans="1:7" ht="12.75" hidden="1">
      <c r="B712" s="702"/>
      <c r="D712" s="697" t="str">
        <f t="shared" si="45"/>
        <v>8.10.3.3.2(s)</v>
      </c>
      <c r="E712" s="674">
        <f t="shared" si="46"/>
        <v>4</v>
      </c>
      <c r="F712" s="698" t="s">
        <v>2391</v>
      </c>
      <c r="G712" s="676" t="str">
        <f>+VLOOKUP(F712,AlterationTestLU[#All],2,FALSE)</f>
        <v>general (2.26.9.1, 2.26.9.2, and 2.26.9.8)</v>
      </c>
    </row>
    <row r="713" spans="1:7" ht="12.75" hidden="1">
      <c r="B713" s="702"/>
      <c r="D713" s="697" t="str">
        <f t="shared" si="45"/>
        <v>8.10.3.3.2(s)</v>
      </c>
      <c r="E713" s="674">
        <f t="shared" si="46"/>
        <v>5</v>
      </c>
      <c r="F713" s="698" t="s">
        <v>2392</v>
      </c>
      <c r="G713" s="676" t="str">
        <f>+VLOOKUP(F713,AlterationTestLU[#All],2,FALSE)</f>
        <v>redundancy and its checking (2.26.9.3 and 2.26.9.4)</v>
      </c>
    </row>
    <row r="714" spans="1:7" ht="12.75" hidden="1">
      <c r="B714" s="702"/>
      <c r="D714" s="697" t="str">
        <f t="shared" si="45"/>
        <v>8.10.3.3.2(s)</v>
      </c>
      <c r="E714" s="674">
        <f t="shared" si="46"/>
        <v>6</v>
      </c>
      <c r="F714" s="698" t="s">
        <v>2394</v>
      </c>
      <c r="G714" s="676" t="str">
        <f>+VLOOKUP(F714,AlterationTestLU[#All],2,FALSE)</f>
        <v>installation of capacitors or other devices to make electrical protective devices ineffective (2.26.6)</v>
      </c>
    </row>
    <row r="715" spans="1:7" ht="12.75" hidden="1">
      <c r="B715" s="702"/>
      <c r="D715" s="697" t="str">
        <f t="shared" si="45"/>
        <v>8.10.3.3.2(s)</v>
      </c>
      <c r="E715" s="674">
        <f t="shared" si="46"/>
        <v>7</v>
      </c>
      <c r="F715" s="698" t="s">
        <v>2461</v>
      </c>
      <c r="G715" s="676" t="str">
        <f>+VLOOKUP(F715,AlterationTestLU[#All],2,FALSE)</f>
        <v>Code Data Plate (Section 8.9) (Item 2.14)</v>
      </c>
    </row>
    <row r="716" spans="1:7" ht="12.75" hidden="1">
      <c r="B716" s="702"/>
      <c r="D716" s="697" t="str">
        <f t="shared" si="45"/>
        <v>8.10.3.3.2(s)</v>
      </c>
      <c r="E716" s="674">
        <f t="shared" si="46"/>
        <v>8</v>
      </c>
      <c r="F716" s="698" t="s">
        <v>2796</v>
      </c>
      <c r="G716" s="676" t="str">
        <f>+VLOOKUP(F716,AlterationTestLU[#All],2,FALSE)</f>
        <v>Door Monitoring Systems (2.26.5)</v>
      </c>
    </row>
    <row r="717" spans="1:7" ht="12.75" hidden="1">
      <c r="B717" s="702"/>
      <c r="D717" s="697" t="str">
        <f t="shared" si="45"/>
        <v>8.10.3.3.2(s)</v>
      </c>
      <c r="E717" s="674">
        <f t="shared" si="46"/>
        <v>9</v>
      </c>
      <c r="F717" s="698" t="s">
        <v>2550</v>
      </c>
      <c r="G717" s="676" t="str">
        <f>+VLOOKUP(F717,AlterationTestLU[#All],2,FALSE)</f>
        <v>Identification [2.29.1.2(g) and 2.29.2] (Item 3.9)</v>
      </c>
    </row>
    <row r="718" spans="1:7" ht="12.75" hidden="1">
      <c r="B718" s="702"/>
      <c r="D718" s="686" t="str">
        <f>+F718</f>
        <v>8.10.3.3.2(t)</v>
      </c>
      <c r="E718" s="674">
        <v>2</v>
      </c>
      <c r="F718" s="681" t="s">
        <v>3293</v>
      </c>
      <c r="G718" s="676"/>
    </row>
    <row r="719" spans="1:7" ht="12.75" hidden="1">
      <c r="B719" s="702"/>
      <c r="D719" s="697" t="str">
        <f>+D718</f>
        <v>8.10.3.3.2(t)</v>
      </c>
      <c r="E719" s="674">
        <v>1</v>
      </c>
      <c r="F719" s="698" t="s">
        <v>3039</v>
      </c>
      <c r="G719" s="676" t="str">
        <f>+VLOOKUP(F719,AlterationTestLU[#All],2,FALSE)</f>
        <v>(b) Bottom Clearance, Runby, and Minimum Refuge Space (Item 5.2)
(b)(1) bottom car clearance (3.4.1)
(b)(2) minimum bottom car runby (3.4.2)
(b)(3) maximum bottom car runby (3.4.3)</v>
      </c>
    </row>
    <row r="720" spans="1:7" ht="12.75" hidden="1">
      <c r="B720" s="702"/>
      <c r="D720" s="697" t="str">
        <f>+D719</f>
        <v>8.10.3.3.2(t)</v>
      </c>
      <c r="E720" s="674">
        <f>+E719+1</f>
        <v>2</v>
      </c>
      <c r="F720" s="698" t="s">
        <v>3072</v>
      </c>
      <c r="G720" s="676" t="str">
        <f>+VLOOKUP(F720,AlterationTestLU[#All],2,FALSE)</f>
        <v>gripper inspected/ tested, rated load/spd down. verify by overspeed or alternative. multiple means individually tested. test records (see 3.17.3.8 and 8.10.1.1.4) (Item 5.17.3).written procedure  function per 3.17.3.</v>
      </c>
    </row>
    <row r="721" spans="2:7" ht="12.75" hidden="1">
      <c r="B721" s="702"/>
      <c r="D721" s="686" t="str">
        <f>+F721</f>
        <v>8.10.3.3.2(u)</v>
      </c>
      <c r="E721" s="674">
        <v>2</v>
      </c>
      <c r="F721" s="681" t="s">
        <v>3294</v>
      </c>
      <c r="G721" s="676"/>
    </row>
    <row r="722" spans="2:7" ht="12.75" hidden="1">
      <c r="B722" s="702"/>
      <c r="D722" s="697" t="str">
        <f>+D721</f>
        <v>8.10.3.3.2(u)</v>
      </c>
      <c r="E722" s="674">
        <v>1</v>
      </c>
      <c r="F722" s="698" t="s">
        <v>3038</v>
      </c>
      <c r="G722" s="676" t="str">
        <f>+VLOOKUP(F722,AlterationTestLU[#All],2,FALSE)</f>
        <v>Pit Access, Lighting, Stop Switch, Condition [Section 3.2, 8.10.2.2.5(a)(1) through 8.10.2.2.5(a)(8) and 8.10.2.2.5(a)(10)] (Item 5.1)</v>
      </c>
    </row>
    <row r="723" spans="2:7" ht="12.75" hidden="1">
      <c r="B723" s="702"/>
      <c r="D723" s="697" t="str">
        <f>+D722</f>
        <v>8.10.3.3.2(u)</v>
      </c>
      <c r="E723" s="674">
        <f>+E722+1</f>
        <v>2</v>
      </c>
      <c r="F723" s="698" t="s">
        <v>3039</v>
      </c>
      <c r="G723" s="676" t="str">
        <f>+VLOOKUP(F723,AlterationTestLU[#All],2,FALSE)</f>
        <v>(b) Bottom Clearance, Runby, and Minimum Refuge Space (Item 5.2)
(b)(1) bottom car clearance (3.4.1)
(b)(2) minimum bottom car runby (3.4.2)
(b)(3) maximum bottom car runby (3.4.3)</v>
      </c>
    </row>
    <row r="724" spans="2:7" ht="12.75" hidden="1">
      <c r="B724" s="702"/>
      <c r="D724" s="686" t="str">
        <f>+F724</f>
        <v>8.10.3.3.2(v)</v>
      </c>
      <c r="E724" s="674">
        <v>5</v>
      </c>
      <c r="F724" s="681" t="s">
        <v>3295</v>
      </c>
      <c r="G724" s="676"/>
    </row>
    <row r="725" spans="2:7" ht="12.75" hidden="1">
      <c r="B725" s="702"/>
      <c r="D725" s="697" t="str">
        <f>+D724</f>
        <v>8.10.3.3.2(v)</v>
      </c>
      <c r="E725" s="674">
        <v>1</v>
      </c>
      <c r="F725" s="698" t="s">
        <v>2970</v>
      </c>
      <c r="G725" s="676" t="str">
        <f>+VLOOKUP(F725,AlterationTestLU[#All],2,FALSE)</f>
        <v>(d) Top-of-Car Clearance [8.10.2.2.3(d)] (Item 3.4)
(d)(1) top car clearance (3.4.5)
(d)(2) car top minimum runby (3.4.2.2)
(d)(3) top-of-car equipment (3.4.7)
(d)(4) clearance above hydraulic jack projecting above the car (3.4.8)</v>
      </c>
    </row>
    <row r="726" spans="2:7" ht="12.75" hidden="1">
      <c r="B726" s="702"/>
      <c r="D726" s="697" t="str">
        <f>+D725</f>
        <v>8.10.3.3.2(v)</v>
      </c>
      <c r="E726" s="674">
        <f>+E725+1</f>
        <v>2</v>
      </c>
      <c r="F726" s="698" t="s">
        <v>2975</v>
      </c>
      <c r="G726" s="676" t="str">
        <f>+VLOOKUP(F726,AlterationTestLU[#All],2,FALSE)</f>
        <v>Normal Terminal Stopping Devices [3.25.1 and 8.10.2.2.3(g)] (Item 3.5)</v>
      </c>
    </row>
    <row r="727" spans="2:7" ht="12.75" hidden="1">
      <c r="B727" s="702"/>
      <c r="D727" s="697" t="str">
        <f>+D726</f>
        <v>8.10.3.3.2(v)</v>
      </c>
      <c r="E727" s="674">
        <f>+E726+1</f>
        <v>3</v>
      </c>
      <c r="F727" s="698" t="s">
        <v>2976</v>
      </c>
      <c r="G727" s="676" t="str">
        <f>+VLOOKUP(F727,AlterationTestLU[#All],2,FALSE)</f>
        <v>Terminal Speed-Reducing Devices (3.25.2) (Item 3.6)</v>
      </c>
    </row>
    <row r="728" spans="2:7" ht="12.75" hidden="1">
      <c r="B728" s="702"/>
      <c r="D728" s="697" t="str">
        <f>+D727</f>
        <v>8.10.3.3.2(v)</v>
      </c>
      <c r="E728" s="674">
        <f>+E727+1</f>
        <v>4</v>
      </c>
      <c r="F728" s="698" t="s">
        <v>2992</v>
      </c>
      <c r="G728" s="676" t="str">
        <f>+VLOOKUP(F728,AlterationTestLU[#All],2,FALSE)</f>
        <v>(t) Guide Rails, Fastenings, and Equipment (Section 3.23) (Item 3.19)
(t)(1) rail (Section 3.23)
(t)(2) bracket spacing
(t)(3) surfaces and lubrication
(t)(4) joints and fishplates
(t)(5) bracket supports
(t)(6) fastenings
(t)(7) guides</v>
      </c>
    </row>
    <row r="729" spans="2:7" ht="12.75" hidden="1">
      <c r="B729" s="702"/>
      <c r="D729" s="697" t="str">
        <f>+D728</f>
        <v>8.10.3.3.2(v)</v>
      </c>
      <c r="E729" s="674">
        <f>+E728+1</f>
        <v>5</v>
      </c>
      <c r="F729" s="698" t="s">
        <v>3039</v>
      </c>
      <c r="G729" s="676" t="str">
        <f>+VLOOKUP(F729,AlterationTestLU[#All],2,FALSE)</f>
        <v>(b) Bottom Clearance, Runby, and Minimum Refuge Space (Item 5.2)
(b)(1) bottom car clearance (3.4.1)
(b)(2) minimum bottom car runby (3.4.2)
(b)(3) maximum bottom car runby (3.4.3)</v>
      </c>
    </row>
    <row r="730" spans="2:7" ht="12.75" hidden="1">
      <c r="B730" s="702"/>
      <c r="D730" s="686" t="str">
        <f>+F730</f>
        <v>8.10.3.3.2(w)</v>
      </c>
      <c r="E730" s="674">
        <v>5</v>
      </c>
      <c r="F730" s="681" t="s">
        <v>3296</v>
      </c>
      <c r="G730" s="676"/>
    </row>
    <row r="731" spans="2:7" ht="12.75" hidden="1">
      <c r="B731" s="702"/>
      <c r="D731" s="697" t="str">
        <f>+D730</f>
        <v>8.10.3.3.2(w)</v>
      </c>
      <c r="E731" s="674">
        <v>1</v>
      </c>
      <c r="F731" s="698" t="s">
        <v>2970</v>
      </c>
      <c r="G731" s="676" t="str">
        <f>+VLOOKUP(F731,AlterationTestLU[#All],2,FALSE)</f>
        <v>(d) Top-of-Car Clearance [8.10.2.2.3(d)] (Item 3.4)
(d)(1) top car clearance (3.4.5)
(d)(2) car top minimum runby (3.4.2.2)
(d)(3) top-of-car equipment (3.4.7)
(d)(4) clearance above hydraulic jack projecting above the car (3.4.8)</v>
      </c>
    </row>
    <row r="732" spans="2:7" ht="12.75" hidden="1">
      <c r="B732" s="702"/>
      <c r="D732" s="697" t="str">
        <f>+D731</f>
        <v>8.10.3.3.2(w)</v>
      </c>
      <c r="E732" s="674">
        <f>+E731+1</f>
        <v>2</v>
      </c>
      <c r="F732" s="698" t="s">
        <v>2975</v>
      </c>
      <c r="G732" s="676" t="str">
        <f>+VLOOKUP(F732,AlterationTestLU[#All],2,FALSE)</f>
        <v>Normal Terminal Stopping Devices [3.25.1 and 8.10.2.2.3(g)] (Item 3.5)</v>
      </c>
    </row>
    <row r="733" spans="2:7" ht="12.75" hidden="1">
      <c r="B733" s="702"/>
      <c r="D733" s="697" t="str">
        <f>+D732</f>
        <v>8.10.3.3.2(w)</v>
      </c>
      <c r="E733" s="674">
        <f>+E732+1</f>
        <v>3</v>
      </c>
      <c r="F733" s="698" t="s">
        <v>2976</v>
      </c>
      <c r="G733" s="676" t="str">
        <f>+VLOOKUP(F733,AlterationTestLU[#All],2,FALSE)</f>
        <v>Terminal Speed-Reducing Devices (3.25.2) (Item 3.6)</v>
      </c>
    </row>
    <row r="734" spans="2:7" ht="12.75" hidden="1">
      <c r="B734" s="702"/>
      <c r="D734" s="697" t="str">
        <f>+D733</f>
        <v>8.10.3.3.2(w)</v>
      </c>
      <c r="E734" s="674">
        <f>+E733+1</f>
        <v>4</v>
      </c>
      <c r="F734" s="698" t="s">
        <v>2992</v>
      </c>
      <c r="G734" s="676" t="str">
        <f>+VLOOKUP(F734,AlterationTestLU[#All],2,FALSE)</f>
        <v>(t) Guide Rails, Fastenings, and Equipment (Section 3.23) (Item 3.19)
(t)(1) rail (Section 3.23)
(t)(2) bracket spacing
(t)(3) surfaces and lubrication
(t)(4) joints and fishplates
(t)(5) bracket supports
(t)(6) fastenings
(t)(7) guides</v>
      </c>
    </row>
    <row r="735" spans="2:7" ht="12.75" hidden="1">
      <c r="B735" s="702"/>
      <c r="D735" s="697" t="str">
        <f>+D734</f>
        <v>8.10.3.3.2(w)</v>
      </c>
      <c r="E735" s="674">
        <f>+E734+1</f>
        <v>5</v>
      </c>
      <c r="F735" s="698" t="s">
        <v>3039</v>
      </c>
      <c r="G735" s="676" t="str">
        <f>+VLOOKUP(F735,AlterationTestLU[#All],2,FALSE)</f>
        <v>(b) Bottom Clearance, Runby, and Minimum Refuge Space (Item 5.2)
(b)(1) bottom car clearance (3.4.1)
(b)(2) minimum bottom car runby (3.4.2)
(b)(3) maximum bottom car runby (3.4.3)</v>
      </c>
    </row>
    <row r="736" spans="2:7" ht="12.75" hidden="1">
      <c r="B736" s="702"/>
      <c r="D736" s="686" t="str">
        <f>+F736</f>
        <v>8.10.3.3.2(x)</v>
      </c>
      <c r="E736" s="674">
        <v>2</v>
      </c>
      <c r="F736" s="681" t="s">
        <v>3272</v>
      </c>
      <c r="G736" s="676"/>
    </row>
    <row r="737" spans="2:7" ht="12.75" hidden="1">
      <c r="B737" s="702"/>
      <c r="D737" s="697" t="str">
        <f>+D736</f>
        <v>8.10.3.3.2(x)</v>
      </c>
      <c r="E737" s="674">
        <v>1</v>
      </c>
      <c r="F737" s="698" t="s">
        <v>2903</v>
      </c>
      <c r="G737" s="676" t="str">
        <f>+VLOOKUP(F737,AlterationTestLU[#All],2,FALSE)</f>
        <v>Headroom [3.7.1 and 8.10.2.2.2(e)] (Item 2.2)</v>
      </c>
    </row>
    <row r="738" spans="2:7" ht="12.75" hidden="1">
      <c r="B738" s="702"/>
      <c r="D738" s="697" t="str">
        <f>+D737</f>
        <v>8.10.3.3.2(x)</v>
      </c>
      <c r="E738" s="674">
        <f>+E737+1</f>
        <v>2</v>
      </c>
      <c r="F738" s="698" t="s">
        <v>2906</v>
      </c>
      <c r="G738" s="676" t="str">
        <f>+VLOOKUP(F738,AlterationTestLU[#All],2,FALSE)</f>
        <v>Lighting and Receptacles [3.7.1, Section 3.8, and 8.10.2.2.2(h)] (Item 2.3)</v>
      </c>
    </row>
    <row r="739" spans="2:7" ht="12.75" hidden="1">
      <c r="B739" s="702"/>
      <c r="D739" s="686" t="str">
        <f>+F739</f>
        <v>8.10.3.3.2(y)</v>
      </c>
      <c r="E739" s="674">
        <v>17</v>
      </c>
      <c r="F739" s="681" t="s">
        <v>3297</v>
      </c>
      <c r="G739" s="676"/>
    </row>
    <row r="740" spans="2:7" ht="12.75" hidden="1">
      <c r="B740" s="702"/>
      <c r="D740" s="697" t="str">
        <f t="shared" ref="D740:D756" si="47">+D739</f>
        <v>8.10.3.3.2(y)</v>
      </c>
      <c r="E740" s="674">
        <v>1</v>
      </c>
      <c r="F740" s="698" t="s">
        <v>2899</v>
      </c>
      <c r="G740" s="676" t="str">
        <f>+VLOOKUP(F740,AlterationTestLU[#All],2,FALSE)</f>
        <v>Location of Rooms/Spaces [3.7.1 and 8.10.2.2.2(a)]</v>
      </c>
    </row>
    <row r="741" spans="2:7" ht="12.75" hidden="1">
      <c r="B741" s="702"/>
      <c r="D741" s="697" t="str">
        <f t="shared" si="47"/>
        <v>8.10.3.3.2(y)</v>
      </c>
      <c r="E741" s="674">
        <f t="shared" ref="E741:E756" si="48">+E740+1</f>
        <v>2</v>
      </c>
      <c r="F741" s="698" t="s">
        <v>2900</v>
      </c>
      <c r="G741" s="676" t="str">
        <f>+VLOOKUP(F741,AlterationTestLU[#All],2,FALSE)</f>
        <v>Location of Equipment [3.7.1 and 8.10.2.2.2(b)]</v>
      </c>
    </row>
    <row r="742" spans="2:7" ht="12.75" hidden="1">
      <c r="B742" s="702"/>
      <c r="D742" s="697" t="str">
        <f t="shared" si="47"/>
        <v>8.10.3.3.2(y)</v>
      </c>
      <c r="E742" s="674">
        <f t="shared" si="48"/>
        <v>3</v>
      </c>
      <c r="F742" s="698" t="s">
        <v>2901</v>
      </c>
      <c r="G742" s="676" t="str">
        <f>+VLOOKUP(F742,AlterationTestLU[#All],2,FALSE)</f>
        <v>Equipment Exposure to Weather [3.7.1 and 8.10.2.2.2(c)]</v>
      </c>
    </row>
    <row r="743" spans="2:7" ht="12.75" hidden="1">
      <c r="B743" s="702"/>
      <c r="D743" s="697" t="str">
        <f t="shared" si="47"/>
        <v>8.10.3.3.2(y)</v>
      </c>
      <c r="E743" s="674">
        <f t="shared" si="48"/>
        <v>4</v>
      </c>
      <c r="F743" s="698" t="s">
        <v>2902</v>
      </c>
      <c r="G743" s="676" t="str">
        <f>+VLOOKUP(F743,AlterationTestLU[#All],2,FALSE)</f>
        <v>Means of Access [3.7.1 and 8.10.2.2.2(d)] (Item 2.1)</v>
      </c>
    </row>
    <row r="744" spans="2:7" ht="12.75" hidden="1">
      <c r="B744" s="702"/>
      <c r="D744" s="697" t="str">
        <f t="shared" si="47"/>
        <v>8.10.3.3.2(y)</v>
      </c>
      <c r="E744" s="674">
        <f t="shared" si="48"/>
        <v>5</v>
      </c>
      <c r="F744" s="698" t="s">
        <v>2903</v>
      </c>
      <c r="G744" s="676" t="str">
        <f>+VLOOKUP(F744,AlterationTestLU[#All],2,FALSE)</f>
        <v>Headroom [3.7.1 and 8.10.2.2.2(e)] (Item 2.2)</v>
      </c>
    </row>
    <row r="745" spans="2:7" ht="12.75" hidden="1">
      <c r="B745" s="702"/>
      <c r="D745" s="697" t="str">
        <f t="shared" si="47"/>
        <v>8.10.3.3.2(y)</v>
      </c>
      <c r="E745" s="674">
        <f t="shared" si="48"/>
        <v>6</v>
      </c>
      <c r="F745" s="698" t="s">
        <v>2904</v>
      </c>
      <c r="G745" s="676" t="str">
        <f>+VLOOKUP(F745,AlterationTestLU[#All],2,FALSE)</f>
        <v>Means Necessary for Tests [3.7.1 and 8.10.2.2.2(f)]</v>
      </c>
    </row>
    <row r="746" spans="2:7" ht="12.75" hidden="1">
      <c r="B746" s="702"/>
      <c r="D746" s="697" t="str">
        <f t="shared" si="47"/>
        <v>8.10.3.3.2(y)</v>
      </c>
      <c r="E746" s="674">
        <f t="shared" si="48"/>
        <v>7</v>
      </c>
      <c r="F746" s="698" t="s">
        <v>2905</v>
      </c>
      <c r="G746" s="676" t="str">
        <f>+VLOOKUP(F746,AlterationTestLU[#All],2,FALSE)</f>
        <v>Inspection and Test Panel [3.7.1 and 8.10.2.2.2(g)]</v>
      </c>
    </row>
    <row r="747" spans="2:7" ht="12.75" hidden="1">
      <c r="B747" s="702"/>
      <c r="D747" s="697" t="str">
        <f t="shared" si="47"/>
        <v>8.10.3.3.2(y)</v>
      </c>
      <c r="E747" s="674">
        <f t="shared" si="48"/>
        <v>8</v>
      </c>
      <c r="F747" s="698" t="s">
        <v>2906</v>
      </c>
      <c r="G747" s="676" t="str">
        <f>+VLOOKUP(F747,AlterationTestLU[#All],2,FALSE)</f>
        <v>Lighting and Receptacles [3.7.1, Section 3.8, and 8.10.2.2.2(h)] (Item 2.3)</v>
      </c>
    </row>
    <row r="748" spans="2:7" ht="12.75" hidden="1">
      <c r="B748" s="702"/>
      <c r="D748" s="697" t="str">
        <f t="shared" si="47"/>
        <v>8.10.3.3.2(y)</v>
      </c>
      <c r="E748" s="674">
        <f t="shared" si="48"/>
        <v>9</v>
      </c>
      <c r="F748" s="698" t="s">
        <v>2907</v>
      </c>
      <c r="G748" s="676" t="str">
        <f>+VLOOKUP(F748,AlterationTestLU[#All],2,FALSE)</f>
        <v>Enclosure of Machine Rooms, Machinery Spaces, and Control Rooms/Spaces [Section 3.1, 3.7.1, and 8.10.2.2.2(i)] (Item 2.4)</v>
      </c>
    </row>
    <row r="749" spans="2:7" ht="12.75" hidden="1">
      <c r="B749" s="702"/>
      <c r="D749" s="697" t="str">
        <f t="shared" si="47"/>
        <v>8.10.3.3.2(y)</v>
      </c>
      <c r="E749" s="674">
        <f t="shared" si="48"/>
        <v>10</v>
      </c>
      <c r="F749" s="698" t="s">
        <v>2908</v>
      </c>
      <c r="G749" s="676" t="str">
        <f>+VLOOKUP(F749,AlterationTestLU[#All],2,FALSE)</f>
        <v>Housekeeping [Section 3.8 and 8.10.2.2.2(j)] (Item 2.5)</v>
      </c>
    </row>
    <row r="750" spans="2:7" ht="12.75" hidden="1">
      <c r="B750" s="702"/>
      <c r="D750" s="697" t="str">
        <f t="shared" si="47"/>
        <v>8.10.3.3.2(y)</v>
      </c>
      <c r="E750" s="674">
        <f t="shared" si="48"/>
        <v>11</v>
      </c>
      <c r="F750" s="698" t="s">
        <v>2909</v>
      </c>
      <c r="G750" s="676" t="str">
        <f>+VLOOKUP(F750,AlterationTestLU[#All],2,FALSE)</f>
        <v>Ventilation and Heating [3.7.1 and 8.10.2.2.2(k)] (Item 2.6)</v>
      </c>
    </row>
    <row r="751" spans="2:7" ht="12.75" hidden="1">
      <c r="D751" s="697" t="str">
        <f t="shared" si="47"/>
        <v>8.10.3.3.2(y)</v>
      </c>
      <c r="E751" s="674">
        <f t="shared" si="48"/>
        <v>12</v>
      </c>
      <c r="F751" s="698" t="s">
        <v>2910</v>
      </c>
      <c r="G751" s="676" t="str">
        <f>+VLOOKUP(F751,AlterationTestLU[#All],2,FALSE)</f>
        <v>Fire Extinguisher [8.6.1.6.5 and 8.10.2.2.2(l)] (Item 2.7)</v>
      </c>
    </row>
    <row r="752" spans="2:7" ht="13.5" hidden="1">
      <c r="C752" s="672"/>
      <c r="D752" s="697" t="str">
        <f t="shared" si="47"/>
        <v>8.10.3.3.2(y)</v>
      </c>
      <c r="E752" s="674">
        <f t="shared" si="48"/>
        <v>13</v>
      </c>
      <c r="F752" s="698" t="s">
        <v>2911</v>
      </c>
      <c r="G752" s="676" t="str">
        <f>+VLOOKUP(F752,AlterationTestLU[#All],2,FALSE)</f>
        <v>Pipes, Wiring, and Ducts [Section 3.8 and 8.10.2.2.2(m)] (Item 2.8)</v>
      </c>
    </row>
    <row r="753" spans="3:7" ht="13.5" hidden="1">
      <c r="C753" s="672"/>
      <c r="D753" s="697" t="str">
        <f t="shared" si="47"/>
        <v>8.10.3.3.2(y)</v>
      </c>
      <c r="E753" s="674">
        <f t="shared" si="48"/>
        <v>14</v>
      </c>
      <c r="F753" s="698" t="s">
        <v>2912</v>
      </c>
      <c r="G753" s="676" t="str">
        <f>+VLOOKUP(F753,AlterationTestLU[#All],2,FALSE)</f>
        <v>Guarding of Exposed Auxiliary Equipment [Section 3.10 and 8.10.2.2.2(n)] (Item 2.9)</v>
      </c>
    </row>
    <row r="754" spans="3:7" ht="13.5" hidden="1">
      <c r="C754" s="672"/>
      <c r="D754" s="697" t="str">
        <f t="shared" si="47"/>
        <v>8.10.3.3.2(y)</v>
      </c>
      <c r="E754" s="674">
        <f t="shared" si="48"/>
        <v>15</v>
      </c>
      <c r="F754" s="698" t="s">
        <v>2913</v>
      </c>
      <c r="G754" s="676" t="str">
        <f>+VLOOKUP(F754,AlterationTestLU[#All],2,FALSE)</f>
        <v>Numbering of Elevators, Machines, and Disconnect Switches [Section 3.29 and 8.10.2.2.2(o)] (Item 2.10)</v>
      </c>
    </row>
    <row r="755" spans="3:7" ht="13.5" hidden="1">
      <c r="C755" s="672"/>
      <c r="D755" s="697" t="str">
        <f t="shared" si="47"/>
        <v>8.10.3.3.2(y)</v>
      </c>
      <c r="E755" s="674">
        <f t="shared" si="48"/>
        <v>16</v>
      </c>
      <c r="F755" s="698" t="s">
        <v>2914</v>
      </c>
      <c r="G755" s="676" t="str">
        <f>+VLOOKUP(F755,AlterationTestLU[#All],2,FALSE)</f>
        <v>Maintenance Path and Maintenance Clearance [3.7.1 and 8.10.2.2.2(p)]</v>
      </c>
    </row>
    <row r="756" spans="3:7" ht="13.5" hidden="1">
      <c r="C756" s="672"/>
      <c r="D756" s="697" t="str">
        <f t="shared" si="47"/>
        <v>8.10.3.3.2(y)</v>
      </c>
      <c r="E756" s="674">
        <f t="shared" si="48"/>
        <v>17</v>
      </c>
      <c r="F756" s="698" t="s">
        <v>2952</v>
      </c>
      <c r="G756" s="676" t="str">
        <f>+VLOOKUP(F756,AlterationTestLU[#All],2,FALSE)</f>
        <v>Pressure Switch (Item 2.37). Where top of cylinder above top of the tank, test conformance with 3.26.8.</v>
      </c>
    </row>
    <row r="757" spans="3:7" ht="13.5" hidden="1">
      <c r="C757" s="672"/>
      <c r="D757" s="686" t="str">
        <f>+F757</f>
        <v>8.10.3.3.2(z)</v>
      </c>
      <c r="E757" s="674">
        <v>2</v>
      </c>
      <c r="F757" s="681" t="s">
        <v>3298</v>
      </c>
      <c r="G757" s="676"/>
    </row>
    <row r="758" spans="3:7" ht="13.5" hidden="1">
      <c r="C758" s="672"/>
      <c r="D758" s="697" t="str">
        <f>+D757</f>
        <v>8.10.3.3.2(z)</v>
      </c>
      <c r="E758" s="674">
        <v>1</v>
      </c>
      <c r="F758" s="698" t="s">
        <v>2915</v>
      </c>
      <c r="G758" s="676" t="str">
        <f>+VLOOKUP(F758,AlterationTestLU[#All],2,FALSE)</f>
        <v>Stop Switch [3.7.1, 3.26.1, and 8.10.2.2.2(q)]</v>
      </c>
    </row>
    <row r="759" spans="3:7" ht="13.5" hidden="1">
      <c r="C759" s="672"/>
      <c r="D759" s="697" t="str">
        <f>+D758</f>
        <v>8.10.3.3.2(z)</v>
      </c>
      <c r="E759" s="674">
        <f>+E758+1</f>
        <v>2</v>
      </c>
      <c r="F759" s="698" t="s">
        <v>2916</v>
      </c>
      <c r="G759" s="676" t="str">
        <f>+VLOOKUP(F759,AlterationTestLU[#All],2,FALSE)</f>
        <v>(r) Disconnecting Means and Control [8.10.2.2.2(r)] (Item 2.11)
(r)(1) general (2.26.4.1, 2.26.4.5, and 3.26.1, and NFPA 70 or CSA C22.1, as applicable)
(r)(2) closed position (3.26.3.1.4)
(r)(3) auxiliary contacts (NFPA 70 or CSA C22.1, as applicable)</v>
      </c>
    </row>
    <row r="760" spans="3:7" ht="13.5" hidden="1">
      <c r="C760" s="672"/>
      <c r="D760" s="703" t="str">
        <f>+F760</f>
        <v xml:space="preserve">8.10.4.2.2(a) </v>
      </c>
      <c r="E760" s="670">
        <v>4</v>
      </c>
      <c r="F760" s="681" t="s">
        <v>3571</v>
      </c>
      <c r="G760" s="676"/>
    </row>
    <row r="761" spans="3:7" ht="13.5" hidden="1">
      <c r="C761" s="672"/>
      <c r="D761" s="703" t="str">
        <f>+D760</f>
        <v xml:space="preserve">8.10.4.2.2(a) </v>
      </c>
      <c r="E761" s="674">
        <v>1</v>
      </c>
      <c r="F761" s="698" t="s">
        <v>3403</v>
      </c>
      <c r="G761" s="676" t="str">
        <f>+VLOOKUP(F761,AlterationTestLU[#All],2,FALSE)</f>
        <v>(b) Geometry (Items 7.2 and 9.2)
(b)(1) angle of inclination (6.1.3.1 or 6.2.3.1)
(b)(2) width and clearances (6.1.3.2 or 6.2.3.2)
(b)(3) interior low deck (6.1.3.3.4 or 6.2.3.3.4)</v>
      </c>
    </row>
    <row r="762" spans="3:7" ht="13.5" hidden="1">
      <c r="C762" s="672"/>
      <c r="D762" s="703" t="str">
        <f>+D761</f>
        <v xml:space="preserve">8.10.4.2.2(a) </v>
      </c>
      <c r="E762" s="670">
        <f>+E761+1</f>
        <v>2</v>
      </c>
      <c r="F762" s="698" t="s">
        <v>3445</v>
      </c>
      <c r="G762" s="676" t="str">
        <f>+VLOOKUP(F762,AlterationTestLU[#All],2,FALSE)</f>
        <v>Speed (Items 7.14 and 9.14). The rated speed shall be tested to determine conformance with 6.1.4.1 for escalators and 6.2.4 for moving walks.</v>
      </c>
    </row>
    <row r="763" spans="3:7" ht="13.5" hidden="1">
      <c r="C763" s="672"/>
      <c r="D763" s="703" t="str">
        <f>+D762</f>
        <v xml:space="preserve">8.10.4.2.2(a) </v>
      </c>
      <c r="E763" s="670">
        <f>+E762+1</f>
        <v>3</v>
      </c>
      <c r="F763" s="698" t="s">
        <v>3446</v>
      </c>
      <c r="G763" s="676" t="str">
        <f>+VLOOKUP(F763,AlterationTestLU[#All],2,FALSE)</f>
        <v>(n) Balustrades (Items 7.15 and 9.15)
(n)(1) construction (6.1.3.3.1 or 6.2.3.3.1)
(n)(2) glass or plastic (6.1.3.3.3 or 6.2.3.3.3)
(n)(3) change in width [6.1.3.3.1(c) or 6.2.3.3.1(c)]</v>
      </c>
    </row>
    <row r="764" spans="3:7" ht="13.5" hidden="1">
      <c r="C764" s="672"/>
      <c r="D764" s="703" t="str">
        <f>+D763</f>
        <v xml:space="preserve">8.10.4.2.2(a) </v>
      </c>
      <c r="E764" s="670">
        <f>+E763+1</f>
        <v>4</v>
      </c>
      <c r="F764" s="704" t="s">
        <v>3685</v>
      </c>
      <c r="G764" s="676" t="str">
        <f>+VLOOKUP(F764,AlterationTestLU[#All],2,FALSE)</f>
        <v>(Items 7.2 and 7.15, or 9.2 and 9.15)</v>
      </c>
    </row>
    <row r="765" spans="3:7" ht="13.5" hidden="1">
      <c r="C765" s="672"/>
      <c r="D765" s="703" t="str">
        <f>+F765</f>
        <v xml:space="preserve">8.10.4.2.2(b) </v>
      </c>
      <c r="E765" s="670">
        <v>3</v>
      </c>
      <c r="F765" s="681" t="s">
        <v>3572</v>
      </c>
      <c r="G765" s="676"/>
    </row>
    <row r="766" spans="3:7" ht="13.5" hidden="1">
      <c r="C766" s="672"/>
      <c r="D766" s="703" t="str">
        <f>+D765</f>
        <v xml:space="preserve">8.10.4.2.2(b) </v>
      </c>
      <c r="E766" s="674">
        <v>1</v>
      </c>
      <c r="F766" s="698" t="s">
        <v>3408</v>
      </c>
      <c r="G766" s="676" t="str">
        <f>+VLOOKUP(F766,AlterationTestLU[#All],2,FALSE)</f>
        <v>Speed (6.1.3.4.1 or 6.2.3.4.1). Running tests shall be performed, in each direction, to determine conformance with 6.1.3.4.1 or 6.2.3.4.1.</v>
      </c>
    </row>
    <row r="767" spans="3:7" ht="13.5" hidden="1">
      <c r="C767" s="672"/>
      <c r="D767" s="703" t="str">
        <f>+D766</f>
        <v xml:space="preserve">8.10.4.2.2(b) </v>
      </c>
      <c r="E767" s="670">
        <f>+E766+1</f>
        <v>2</v>
      </c>
      <c r="F767" s="698" t="s">
        <v>3445</v>
      </c>
      <c r="G767" s="676" t="str">
        <f>+VLOOKUP(F767,AlterationTestLU[#All],2,FALSE)</f>
        <v>Speed (Items 7.14 and 9.14). The rated speed shall be tested to determine conformance with 6.1.4.1 for escalators and 6.2.4 for moving walks.</v>
      </c>
    </row>
    <row r="768" spans="3:7" ht="13.5" hidden="1">
      <c r="C768" s="672"/>
      <c r="D768" s="703" t="str">
        <f>+D767</f>
        <v xml:space="preserve">8.10.4.2.2(b) </v>
      </c>
      <c r="E768" s="670">
        <f>+E767+1</f>
        <v>3</v>
      </c>
      <c r="F768" s="704" t="s">
        <v>3660</v>
      </c>
      <c r="G768" s="676" t="str">
        <f>+VLOOKUP(F768,AlterationTestLU[#All],2,FALSE)</f>
        <v>(Items 7.3 and 8.13, or 9.3 and 10.13)</v>
      </c>
    </row>
    <row r="769" spans="3:7" ht="13.5" hidden="1">
      <c r="C769" s="672"/>
      <c r="D769" s="703" t="str">
        <f>+F769</f>
        <v>8.10.4.2.2(c)</v>
      </c>
      <c r="E769" s="670">
        <v>10</v>
      </c>
      <c r="F769" s="681" t="s">
        <v>3574</v>
      </c>
      <c r="G769" s="676"/>
    </row>
    <row r="770" spans="3:7" ht="13.5" hidden="1">
      <c r="C770" s="672"/>
      <c r="D770" s="703" t="str">
        <f t="shared" ref="D770:D779" si="49">+D769</f>
        <v>8.10.4.2.2(c)</v>
      </c>
      <c r="E770" s="674">
        <v>1</v>
      </c>
      <c r="F770" s="698" t="s">
        <v>3421</v>
      </c>
      <c r="G770" s="676" t="str">
        <f>+VLOOKUP(F770,AlterationTestLU[#All],2,FALSE)</f>
        <v>(g) Combplates (6.1.3.6 and 6.2.3.8.1) (Items 7.7 and 9.7)
(g)(1) design
(g)(2) adjustment
(g)(3) replacement</v>
      </c>
    </row>
    <row r="771" spans="3:7" ht="13.5" hidden="1">
      <c r="C771" s="672"/>
      <c r="D771" s="703" t="str">
        <f t="shared" si="49"/>
        <v>8.10.4.2.2(c)</v>
      </c>
      <c r="E771" s="670">
        <f t="shared" ref="E771:E779" si="50">+E770+1</f>
        <v>2</v>
      </c>
      <c r="F771" s="698" t="s">
        <v>3575</v>
      </c>
      <c r="G771" s="676" t="str">
        <f>+VLOOKUP(F771,AlterationTestLU[#All],2,FALSE)</f>
        <v>(i)(2) treadways
(i)(2)(-a) belt type (6.2.3.6)
(i)(2)(-b) pallet type (6.2.3.5)</v>
      </c>
    </row>
    <row r="772" spans="3:7" ht="13.5" hidden="1">
      <c r="C772" s="672"/>
      <c r="D772" s="703" t="str">
        <f t="shared" si="49"/>
        <v>8.10.4.2.2(c)</v>
      </c>
      <c r="E772" s="670">
        <f t="shared" si="50"/>
        <v>3</v>
      </c>
      <c r="F772" s="698" t="s">
        <v>3451</v>
      </c>
      <c r="G772" s="676" t="str">
        <f>+VLOOKUP(F772,AlterationTestLU[#All],2,FALSE)</f>
        <v>(p) Skirt Panels (Items 7.17 and 9.17)
(p)(1) clearance between skirt and steps [6.1.3.3.5 or 6.2.3.3.5(a), and 6.2.3.3.6(a)]
(p)(2) height above step [6.1.3.3.6(a) or 6.2.3.3.5(b), and 6.2.3.3.6(b)]
(p)(3) deflection [6.1.3.3.6(b) or 6.2.3.3.6(c)]. The person or firm installing the equipment shall provide engineering test documentation [see 8.3(b)(7) and 8.3.15] in the on-site documentation (see 8.6.1.2.2) to verify conformance with the deflection requirements of not more than 1.6 mm (0.0625 in.) under a force of 667 N (150 lb).
(p)(4) smoothness [6.1.3.3.6(c) or 6.2.3.3.6(d)]
(p)(5) Clearance Between Step and Skirt (Loaded Gap)
(p)(5)(-a) Loaded gap measurements shall be taken at intervals not exceeding 300 mm (12 in.) in the transition region (6.1.3.6.5) and before the steps are fully extended. These measurements shall be made independently on each side of the escalator.
(p)(5)(-b) The applied load shall not deviate from 110 N (25 lbf) (6.1.3.3.5) by more than ±11 N (2.5 lbf). The load shall be distributed over a round or square area no less than 1 940 mm2 (3 in.2) and no more than 3 870 mm2 (6 in.2).
(p)(5)(-c) For the loaded gap measurements, the center of the applied load shall be between 25 mm (1 in.) and 100 mm (4 in.) below the nose line of the steps. The center of the applied load shall be not more than 250 mm (10 in.) from the nose of the step. See Figure 8.6.8.15.19.</v>
      </c>
    </row>
    <row r="773" spans="3:7" ht="13.5" hidden="1">
      <c r="C773" s="672"/>
      <c r="D773" s="703" t="str">
        <f t="shared" si="49"/>
        <v>8.10.4.2.2(c)</v>
      </c>
      <c r="E773" s="670">
        <f t="shared" si="50"/>
        <v>4</v>
      </c>
      <c r="F773" s="698" t="s">
        <v>3500</v>
      </c>
      <c r="G773" s="676" t="str">
        <f>+VLOOKUP(F773,AlterationTestLU[#All],2,FALSE)</f>
        <v>Broken Step-Chain or Treadway Device. The broken or slack step chain or treadway device shall be inspected and tested by manual operation (6.1.6.3.3 and 6.2.6.3.3) (Items 8.8 and 10.8).</v>
      </c>
    </row>
    <row r="774" spans="3:7" ht="13.5" hidden="1">
      <c r="C774" s="672"/>
      <c r="D774" s="703" t="str">
        <f t="shared" si="49"/>
        <v>8.10.4.2.2(c)</v>
      </c>
      <c r="E774" s="670">
        <f t="shared" si="50"/>
        <v>5</v>
      </c>
      <c r="F774" s="698" t="s">
        <v>3501</v>
      </c>
      <c r="G774" s="676" t="str">
        <f>+VLOOKUP(F774,AlterationTestLU[#All],2,FALSE)</f>
        <v>Step Upthrust Device. The operation of the step upthrust device shall be tested by manually causing the device to operate (6.1.6.3.9) (Item 8.9).</v>
      </c>
    </row>
    <row r="775" spans="3:7" ht="13.5" hidden="1">
      <c r="C775" s="672"/>
      <c r="D775" s="703" t="str">
        <f t="shared" si="49"/>
        <v>8.10.4.2.2(c)</v>
      </c>
      <c r="E775" s="670">
        <f t="shared" si="50"/>
        <v>6</v>
      </c>
      <c r="F775" s="698" t="s">
        <v>3502</v>
      </c>
      <c r="G775" s="676" t="str">
        <f>+VLOOKUP(F775,AlterationTestLU[#All],2,FALSE)</f>
        <v>Missing Step or Pallet Device. The missing step or pallet device shall be tested by removing a step or pallet and verifying that the device will properly function (6.1.6.5 or 6.2.6.5) (Items 8.10 and 10.10).</v>
      </c>
    </row>
    <row r="776" spans="3:7" ht="13.5" hidden="1">
      <c r="C776" s="672"/>
      <c r="D776" s="703" t="str">
        <f t="shared" si="49"/>
        <v>8.10.4.2.2(c)</v>
      </c>
      <c r="E776" s="670">
        <f t="shared" si="50"/>
        <v>7</v>
      </c>
      <c r="F776" s="698" t="s">
        <v>3503</v>
      </c>
      <c r="G776" s="676" t="str">
        <f>+VLOOKUP(F776,AlterationTestLU[#All],2,FALSE)</f>
        <v>Step or Pallet Level Device. The step or pallet level device shall be tested by simulating an out-of-level step or pallet and verifying that the device functions properly (6.1.6.3.11 or 6.2.6.3.9) (Items 8.11 and 10.11).</v>
      </c>
    </row>
    <row r="777" spans="3:7" ht="13.5" hidden="1">
      <c r="C777" s="672"/>
      <c r="D777" s="703" t="str">
        <f t="shared" si="49"/>
        <v>8.10.4.2.2(c)</v>
      </c>
      <c r="E777" s="670">
        <f t="shared" si="50"/>
        <v>8</v>
      </c>
      <c r="F777" s="698" t="s">
        <v>3504</v>
      </c>
      <c r="G777" s="676" t="str">
        <f>+VLOOKUP(F777,AlterationTestLU[#All],2,FALSE)</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row>
    <row r="778" spans="3:7" ht="13.5" hidden="1">
      <c r="C778" s="672"/>
      <c r="D778" s="703" t="str">
        <f t="shared" si="49"/>
        <v>8.10.4.2.2(c)</v>
      </c>
      <c r="E778" s="670">
        <f t="shared" si="50"/>
        <v>9</v>
      </c>
      <c r="F778" s="698" t="s">
        <v>3518</v>
      </c>
      <c r="G778" s="676" t="str">
        <f>+VLOOKUP(F778,AlterationTestLU[#All],2,FALSE)</f>
        <v>Where a step lateral displacement device is required, it shall be tested for conformance with 6.1.6.3.14.</v>
      </c>
    </row>
    <row r="779" spans="3:7" ht="13.5" hidden="1">
      <c r="C779" s="672"/>
      <c r="D779" s="703" t="str">
        <f t="shared" si="49"/>
        <v>8.10.4.2.2(c)</v>
      </c>
      <c r="E779" s="670">
        <f t="shared" si="50"/>
        <v>10</v>
      </c>
      <c r="F779" s="704" t="s">
        <v>3661</v>
      </c>
      <c r="G779" s="676" t="str">
        <f>+VLOOKUP(F779,AlterationTestLU[#All],2,FALSE)</f>
        <v>(Items 7.9 and 8.12, or 9.9 and 10.12)</v>
      </c>
    </row>
    <row r="780" spans="3:7" ht="13.5" hidden="1">
      <c r="C780" s="672"/>
      <c r="D780" s="703" t="str">
        <f>+F780</f>
        <v xml:space="preserve">8.10.4.2.2(d) </v>
      </c>
      <c r="E780" s="670">
        <v>2</v>
      </c>
      <c r="F780" s="681" t="s">
        <v>3577</v>
      </c>
      <c r="G780" s="676"/>
    </row>
    <row r="781" spans="3:7" ht="13.5" hidden="1">
      <c r="C781" s="672"/>
      <c r="D781" s="703" t="str">
        <f>+D780</f>
        <v xml:space="preserve">8.10.4.2.2(d) </v>
      </c>
      <c r="E781" s="674">
        <v>1</v>
      </c>
      <c r="F781" s="698" t="s">
        <v>3504</v>
      </c>
      <c r="G781" s="676" t="str">
        <f>+VLOOKUP(F781,AlterationTestLU[#All],2,FALSE)</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row>
    <row r="782" spans="3:7" ht="13.5" hidden="1">
      <c r="C782" s="672"/>
      <c r="D782" s="703" t="str">
        <f>+D781</f>
        <v xml:space="preserve">8.10.4.2.2(d) </v>
      </c>
      <c r="E782" s="670">
        <f>+E781+1</f>
        <v>2</v>
      </c>
      <c r="F782" s="704" t="s">
        <v>3664</v>
      </c>
      <c r="G782" s="676" t="str">
        <f>+VLOOKUP(F782,AlterationTestLU[#All],2,FALSE)</f>
        <v>(Item 8.12 or Item 10.12)</v>
      </c>
    </row>
    <row r="783" spans="3:7" ht="13.5" hidden="1">
      <c r="C783" s="672"/>
      <c r="D783" s="703" t="str">
        <f>+F783</f>
        <v xml:space="preserve">8.10.4.2.2(e) </v>
      </c>
      <c r="E783" s="670">
        <v>2</v>
      </c>
      <c r="F783" s="681" t="s">
        <v>3579</v>
      </c>
      <c r="G783" s="676"/>
    </row>
    <row r="784" spans="3:7" ht="13.5" hidden="1">
      <c r="C784" s="672"/>
      <c r="D784" s="703" t="str">
        <f>+D783</f>
        <v xml:space="preserve">8.10.4.2.2(e) </v>
      </c>
      <c r="E784" s="674">
        <v>1</v>
      </c>
      <c r="F784" s="698" t="s">
        <v>3504</v>
      </c>
      <c r="G784" s="676" t="str">
        <f>+VLOOKUP(F784,AlterationTestLU[#All],2,FALSE)</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row>
    <row r="785" spans="3:7" ht="13.5" hidden="1">
      <c r="C785" s="672"/>
      <c r="D785" s="703" t="str">
        <f>+D784</f>
        <v xml:space="preserve">8.10.4.2.2(e) </v>
      </c>
      <c r="E785" s="670">
        <f>+E784+1</f>
        <v>2</v>
      </c>
      <c r="F785" s="704" t="s">
        <v>3662</v>
      </c>
      <c r="G785" s="676" t="str">
        <f>+VLOOKUP(F785,AlterationTestLU[#All],2,FALSE)</f>
        <v>(Items 7.9 and 8.13, or 9.9 and 10.12)</v>
      </c>
    </row>
    <row r="786" spans="3:7" ht="13.5" hidden="1">
      <c r="C786" s="672"/>
      <c r="D786" s="703" t="str">
        <f>+F786</f>
        <v xml:space="preserve">8.10.4.2.2(f) </v>
      </c>
      <c r="E786" s="670">
        <v>3</v>
      </c>
      <c r="F786" s="681" t="s">
        <v>3581</v>
      </c>
      <c r="G786" s="676"/>
    </row>
    <row r="787" spans="3:7" ht="13.5" hidden="1">
      <c r="C787" s="672"/>
      <c r="D787" s="703" t="str">
        <f>+D786</f>
        <v xml:space="preserve">8.10.4.2.2(f) </v>
      </c>
      <c r="E787" s="674">
        <v>1</v>
      </c>
      <c r="F787" s="698" t="s">
        <v>3398</v>
      </c>
      <c r="G787" s="676" t="str">
        <f>+VLOOKUP(F787,AlterationTestLU[#All],2,FALSE)</f>
        <v>External Inspection and Tests  (see all items in this section)</v>
      </c>
    </row>
    <row r="788" spans="3:7" ht="13.5" hidden="1">
      <c r="C788" s="672"/>
      <c r="D788" s="703" t="str">
        <f>+D787</f>
        <v xml:space="preserve">8.10.4.2.2(f) </v>
      </c>
      <c r="E788" s="670">
        <f>+E787+1</f>
        <v>2</v>
      </c>
      <c r="F788" s="698" t="s">
        <v>3399</v>
      </c>
      <c r="G788" s="676" t="s">
        <v>3609</v>
      </c>
    </row>
    <row r="789" spans="3:7" ht="13.5" hidden="1">
      <c r="C789" s="672"/>
      <c r="D789" s="703" t="str">
        <f>+D788</f>
        <v xml:space="preserve">8.10.4.2.2(f) </v>
      </c>
      <c r="E789" s="670">
        <f>+E788+1</f>
        <v>3</v>
      </c>
      <c r="F789" s="704" t="s">
        <v>3663</v>
      </c>
      <c r="G789" s="676" t="str">
        <f>+VLOOKUP(F789,AlterationTestLU[#All],2,FALSE)</f>
        <v>(Items 7.1 through 8.15 and 9.1 through 10.15)</v>
      </c>
    </row>
    <row r="790" spans="3:7" ht="13.5" hidden="1">
      <c r="C790" s="672"/>
      <c r="D790" s="703" t="str">
        <f>+F790</f>
        <v xml:space="preserve">8.10.4.2.2(g) </v>
      </c>
      <c r="E790" s="670">
        <v>5</v>
      </c>
      <c r="F790" s="681" t="s">
        <v>3583</v>
      </c>
      <c r="G790" s="676"/>
    </row>
    <row r="791" spans="3:7" ht="13.5" hidden="1">
      <c r="C791" s="672"/>
      <c r="D791" s="703" t="str">
        <f>+D790</f>
        <v xml:space="preserve">8.10.4.2.2(g) </v>
      </c>
      <c r="E791" s="674">
        <v>1</v>
      </c>
      <c r="F791" s="698" t="s">
        <v>3445</v>
      </c>
      <c r="G791" s="676" t="str">
        <f>+VLOOKUP(F791,AlterationTestLU[#All],2,FALSE)</f>
        <v>Speed (Items 7.14 and 9.14). The rated speed shall be tested to determine conformance with 6.1.4.1 for escalators and 6.2.4 for moving walks.</v>
      </c>
    </row>
    <row r="792" spans="3:7" ht="13.5" hidden="1">
      <c r="C792" s="672"/>
      <c r="D792" s="703" t="str">
        <f>+D791</f>
        <v xml:space="preserve">8.10.4.2.2(g) </v>
      </c>
      <c r="E792" s="670">
        <f>+E791+1</f>
        <v>2</v>
      </c>
      <c r="F792" s="698" t="s">
        <v>3462</v>
      </c>
      <c r="G792" s="676" t="str">
        <f>+VLOOKUP(F792,AlterationTestLU[#All],2,FALSE)</f>
        <v>(s) Verification of Documentation for Type Tests, Certification, and Markings
(s)(1) escalator brake test (6.1.5.3.3) (Items 8.4 and 10.4)
(s)(2) step and pallet fatigue test (6.1.3.5.7 or 6.2.3.5.4) (Items 7.9 and 9.9)</v>
      </c>
    </row>
    <row r="793" spans="3:7" ht="13.5" hidden="1">
      <c r="C793" s="672"/>
      <c r="D793" s="703" t="str">
        <f>+D792</f>
        <v xml:space="preserve">8.10.4.2.2(g) </v>
      </c>
      <c r="E793" s="670">
        <f>+E792+1</f>
        <v>3</v>
      </c>
      <c r="F793" s="698" t="s">
        <v>3488</v>
      </c>
      <c r="G793" s="676" t="str">
        <f>+VLOOKUP(F793,AlterationTestLU[#All],2,FALSE)</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row>
    <row r="794" spans="3:7" ht="13.5" hidden="1">
      <c r="C794" s="672"/>
      <c r="D794" s="703" t="str">
        <f>+D793</f>
        <v xml:space="preserve">8.10.4.2.2(g) </v>
      </c>
      <c r="E794" s="670">
        <f>+E793+1</f>
        <v>4</v>
      </c>
      <c r="F794" s="698" t="s">
        <v>3514</v>
      </c>
      <c r="G794" s="676" t="str">
        <f>+VLOOKUP(F794,AlterationTestLU[#All],2,FALSE)</f>
        <v>Disconnected Motor Safety Device. Operation of the device shall be checked and verified that it is the manual reset type (6.1.6.3.10 or 6.2.6.3.8) (Item 8.6 or Item 10.6).</v>
      </c>
    </row>
    <row r="795" spans="3:7" ht="13.5" hidden="1">
      <c r="C795" s="672"/>
      <c r="D795" s="703" t="str">
        <f>+D794</f>
        <v xml:space="preserve">8.10.4.2.2(g) </v>
      </c>
      <c r="E795" s="670">
        <f>+E794+1</f>
        <v>5</v>
      </c>
      <c r="F795" s="704" t="s">
        <v>3665</v>
      </c>
      <c r="G795" s="676" t="str">
        <f>+VLOOKUP(F795,AlterationTestLU[#All],2,FALSE)</f>
        <v>(Items 7.14, 8.4, 8.6, 9.14, 10.4, and 10.6)</v>
      </c>
    </row>
    <row r="796" spans="3:7" ht="13.5" hidden="1">
      <c r="C796" s="672"/>
      <c r="D796" s="703" t="str">
        <f>+F796</f>
        <v xml:space="preserve">8.10.4.2.2(h) </v>
      </c>
      <c r="E796" s="670">
        <v>15</v>
      </c>
      <c r="F796" s="681" t="s">
        <v>3585</v>
      </c>
      <c r="G796" s="676"/>
    </row>
    <row r="797" spans="3:7" ht="13.5" hidden="1">
      <c r="C797" s="672"/>
      <c r="D797" s="703" t="str">
        <f t="shared" ref="D797:D811" si="51">+D796</f>
        <v xml:space="preserve">8.10.4.2.2(h) </v>
      </c>
      <c r="E797" s="674">
        <v>1</v>
      </c>
      <c r="F797" s="698" t="s">
        <v>3438</v>
      </c>
      <c r="G797" s="676" t="str">
        <f>+VLOOKUP(F797,AlterationTestLU[#All],2,FALSE)</f>
        <v>(j) Operating and Safety Devices (Items 7.10 and 9.10)
(j)(1) starting switches (6.1.6.2 or 6.2.6.2).
(j)(2) emergency stop buttons (6.1.6.3.1 or 6.2.6.3.1).
(j)(3) automatic start and stopping (6.1.6.1.1 or 6.2.6.1.1).
(j)(4) Tandem Operation (6.1.6.6 or 6.2.6.6). When interlocked tandem operation is required, verify that an escalator or moving walk carrying passengers to an intermediate landing will stop when the escalator or moving walk carrying passengers away from that landing stops. Also, verify that the units are interlocked to run in the same direction.</v>
      </c>
    </row>
    <row r="798" spans="3:7" ht="13.5" hidden="1">
      <c r="C798" s="672"/>
      <c r="D798" s="703" t="str">
        <f t="shared" si="51"/>
        <v xml:space="preserve">8.10.4.2.2(h) </v>
      </c>
      <c r="E798" s="670">
        <f t="shared" ref="E798:E811" si="52">+E797+1</f>
        <v>2</v>
      </c>
      <c r="F798" s="698" t="s">
        <v>3443</v>
      </c>
      <c r="G798" s="676" t="str">
        <f>+VLOOKUP(F798,AlterationTestLU[#All],2,FALSE)</f>
        <v>Handrail Entry Device (6.1.6.3.12 or 6.2.6.3.10) (Items 8.13 and 10.13)</v>
      </c>
    </row>
    <row r="799" spans="3:7" ht="13.5" hidden="1">
      <c r="C799" s="672"/>
      <c r="D799" s="703" t="str">
        <f t="shared" si="51"/>
        <v xml:space="preserve">8.10.4.2.2(h) </v>
      </c>
      <c r="E799" s="670">
        <f t="shared" si="52"/>
        <v>3</v>
      </c>
      <c r="F799" s="698" t="s">
        <v>3445</v>
      </c>
      <c r="G799" s="676" t="str">
        <f>+VLOOKUP(F799,AlterationTestLU[#All],2,FALSE)</f>
        <v>Speed (Items 7.14 and 9.14). The rated speed shall be tested to determine conformance with 6.1.4.1 for escalators and 6.2.4 for moving walks.</v>
      </c>
    </row>
    <row r="800" spans="3:7" ht="13.5" hidden="1">
      <c r="C800" s="672"/>
      <c r="D800" s="703" t="str">
        <f t="shared" si="51"/>
        <v xml:space="preserve">8.10.4.2.2(h) </v>
      </c>
      <c r="E800" s="670">
        <f t="shared" si="52"/>
        <v>4</v>
      </c>
      <c r="F800" s="698" t="s">
        <v>3479</v>
      </c>
      <c r="G800" s="676" t="str">
        <f>+VLOOKUP(F800,AlterationTestLU[#All],2,FALSE)</f>
        <v>(c)Controller and Wiring. Controller and wiring shall be inspected (Items 8.3 and 10.3).
(c)(1) wiring (6.1.7.4 or 6.2.7.4)
(c)(2) Control. The person or firm installing the escalator or moving walk shall provide a manufacturer’s written procedure and demonstrate compliance with redundancy and software checking of control and operating circuits (6.1.6.10 and 6.2.6.10). Where there are no test or check requirements, the written checklist shall state “No test or check required.” The documentation shall state the reason no test or check is required. The following shall be documented or demonstrated:
(c)(2)(-a) general (6.1.6.13 and 6.2.6.13)
(c)(2)(-b) redundancy and its checking (6.1.6.10.1, 6.1.6.10.2, 6.2.6.10.1, and 6.2.6.10.2)
(c)(2)(-c) static control (6.1.6.10.3 and 6.2.6.10.3), where applicable
(c)(2)(-d) electrically powered safety devices (6.1.6.11 and 6.2.6.11), where applicable
(c)(2)(-e) installation of capacitors or other devices to make electrical protective devices ineffective (6.1.6.12 and 6.2.6.12)
(c)(2)(-f) contactor and relays for use in critical operating circuits (6.1.6.15 and 6.2.6.15), where applicable</v>
      </c>
    </row>
    <row r="801" spans="3:7" ht="13.5" hidden="1">
      <c r="C801" s="672"/>
      <c r="D801" s="703" t="str">
        <f t="shared" si="51"/>
        <v xml:space="preserve">8.10.4.2.2(h) </v>
      </c>
      <c r="E801" s="670">
        <f t="shared" si="52"/>
        <v>5</v>
      </c>
      <c r="F801" s="698" t="s">
        <v>3497</v>
      </c>
      <c r="G801" s="676" t="str">
        <f>+VLOOKUP(F801,AlterationTestLU[#All],2,FALSE)</f>
        <v>Speed Governor. The mechanical speed governor, if required, shall be tested by manually operating the trip mechanism. Check the tripping speed for compliance with 6.1.6.3.2 or 6.2.6.3.2. The means of adjustment shall be sealed and a tag indicating the date of the governor test, together with the name of the person or firm that performed the test, shall be attached to the governor in a permanent manner (6.1.6.3.2 and 6.2.6.3.2) (Items 8.5 and 10.5).</v>
      </c>
    </row>
    <row r="802" spans="3:7" ht="13.5" hidden="1">
      <c r="C802" s="672"/>
      <c r="D802" s="703" t="str">
        <f t="shared" si="51"/>
        <v xml:space="preserve">8.10.4.2.2(h) </v>
      </c>
      <c r="E802" s="670">
        <f t="shared" si="52"/>
        <v>6</v>
      </c>
      <c r="F802" s="698" t="s">
        <v>3498</v>
      </c>
      <c r="G802" s="676" t="str">
        <f>+VLOOKUP(F802,AlterationTestLU[#All],2,FALSE)</f>
        <v>Broken Drive-Chain Device. Operation of the broken drive-chain device, on the drive chain, shall be tested by manually operating the actuating mechanism (6.1.6.3.4, 6.1.5.3.2, 6.2.6.3.4, 6.2.5.3.2, 6.1.6.3.10, and 6.2.6.3.8) (Items 8.6 and 10.6).</v>
      </c>
    </row>
    <row r="803" spans="3:7" ht="13.5" hidden="1">
      <c r="C803" s="672"/>
      <c r="D803" s="703" t="str">
        <f t="shared" si="51"/>
        <v xml:space="preserve">8.10.4.2.2(h) </v>
      </c>
      <c r="E803" s="670">
        <f t="shared" si="52"/>
        <v>7</v>
      </c>
      <c r="F803" s="698" t="s">
        <v>3499</v>
      </c>
      <c r="G803" s="676" t="str">
        <f>+VLOOKUP(F803,AlterationTestLU[#All],2,FALSE)</f>
        <v>Reversal Stop Switch. The reversal stop switch (to prevent reversal when operating in the ascending direction) shall be tested by manually operating it to determine that it functions properly (6.1.6.3.8 or 6.2.6.3.7 and 6.2.6.3.8) (Items 8.7 and 10.7). If the device cannot be manually operated, the person or firm installing the equipment shall provide a written checkout procedure and demonstrate the device complies with 6.1.6.3.8 or 6.2.6.3.7.</v>
      </c>
    </row>
    <row r="804" spans="3:7" ht="13.5" hidden="1">
      <c r="C804" s="672"/>
      <c r="D804" s="703" t="str">
        <f t="shared" si="51"/>
        <v xml:space="preserve">8.10.4.2.2(h) </v>
      </c>
      <c r="E804" s="670">
        <f t="shared" si="52"/>
        <v>8</v>
      </c>
      <c r="F804" s="698" t="s">
        <v>3500</v>
      </c>
      <c r="G804" s="676" t="str">
        <f>+VLOOKUP(F804,AlterationTestLU[#All],2,FALSE)</f>
        <v>Broken Step-Chain or Treadway Device. The broken or slack step chain or treadway device shall be inspected and tested by manual operation (6.1.6.3.3 and 6.2.6.3.3) (Items 8.8 and 10.8).</v>
      </c>
    </row>
    <row r="805" spans="3:7" ht="13.5" hidden="1">
      <c r="C805" s="672"/>
      <c r="D805" s="703" t="str">
        <f t="shared" si="51"/>
        <v xml:space="preserve">8.10.4.2.2(h) </v>
      </c>
      <c r="E805" s="670">
        <f t="shared" si="52"/>
        <v>9</v>
      </c>
      <c r="F805" s="698" t="s">
        <v>3501</v>
      </c>
      <c r="G805" s="676" t="str">
        <f>+VLOOKUP(F805,AlterationTestLU[#All],2,FALSE)</f>
        <v>Step Upthrust Device. The operation of the step upthrust device shall be tested by manually causing the device to operate (6.1.6.3.9) (Item 8.9).</v>
      </c>
    </row>
    <row r="806" spans="3:7" ht="13.5" hidden="1">
      <c r="C806" s="672"/>
      <c r="D806" s="703" t="str">
        <f t="shared" si="51"/>
        <v xml:space="preserve">8.10.4.2.2(h) </v>
      </c>
      <c r="E806" s="670">
        <f t="shared" si="52"/>
        <v>10</v>
      </c>
      <c r="F806" s="698" t="s">
        <v>3502</v>
      </c>
      <c r="G806" s="676" t="str">
        <f>+VLOOKUP(F806,AlterationTestLU[#All],2,FALSE)</f>
        <v>Missing Step or Pallet Device. The missing step or pallet device shall be tested by removing a step or pallet and verifying that the device will properly function (6.1.6.5 or 6.2.6.5) (Items 8.10 and 10.10).</v>
      </c>
    </row>
    <row r="807" spans="3:7" ht="13.5" hidden="1">
      <c r="C807" s="672"/>
      <c r="D807" s="703" t="str">
        <f t="shared" si="51"/>
        <v xml:space="preserve">8.10.4.2.2(h) </v>
      </c>
      <c r="E807" s="670">
        <f t="shared" si="52"/>
        <v>11</v>
      </c>
      <c r="F807" s="698" t="s">
        <v>3503</v>
      </c>
      <c r="G807" s="676" t="str">
        <f>+VLOOKUP(F807,AlterationTestLU[#All],2,FALSE)</f>
        <v>Step or Pallet Level Device. The step or pallet level device shall be tested by simulating an out-of-level step or pallet and verifying that the device functions properly (6.1.6.3.11 or 6.2.6.3.9) (Items 8.11 and 10.11).</v>
      </c>
    </row>
    <row r="808" spans="3:7" ht="13.5" hidden="1">
      <c r="C808" s="672"/>
      <c r="D808" s="703" t="str">
        <f t="shared" si="51"/>
        <v xml:space="preserve">8.10.4.2.2(h) </v>
      </c>
      <c r="E808" s="670">
        <f t="shared" si="52"/>
        <v>12</v>
      </c>
      <c r="F808" s="698" t="s">
        <v>3513</v>
      </c>
      <c r="G808" s="676" t="str">
        <f>+VLOOKUP(F808,AlterationTestLU[#All],2,FALSE)</f>
        <v>Handrail Speed Monitor. The handrails operating mechanism shall be visually inspected for condition and the handrail speed monitor device shall be tested (6.1.6.4 or 6.2.6.4) (Items 8.13 and 10.13).</v>
      </c>
    </row>
    <row r="809" spans="3:7" ht="13.5" hidden="1">
      <c r="C809" s="672"/>
      <c r="D809" s="703" t="str">
        <f t="shared" si="51"/>
        <v xml:space="preserve">8.10.4.2.2(h) </v>
      </c>
      <c r="E809" s="670">
        <f t="shared" si="52"/>
        <v>13</v>
      </c>
      <c r="F809" s="698" t="s">
        <v>3517</v>
      </c>
      <c r="G809" s="676" t="str">
        <f>+VLOOKUP(F809,AlterationTestLU[#All],2,FALSE)</f>
        <v>Comb-Step or Comb-Pallet Impact Device. The combstep or comb-pallet impact devices shall be tested in both the vertical and horizontal directions by placing a vertical and horizontal force on the comb step or comb pallet to cause operation of the device. The vertical and horizontal tests shall be independent of each other. The horizontal force shall be applied at the front edge center and both sides in the direction of travel. The vertical force shall be applied at the front edge center. Both the vertical and horizontal forces required to operate the device shall be recorded (6.1.6.3.13 and 6.2.6.3.11) (Items 7.7 and 9.7).</v>
      </c>
    </row>
    <row r="810" spans="3:7" ht="13.5" hidden="1">
      <c r="C810" s="672"/>
      <c r="D810" s="703" t="str">
        <f t="shared" si="51"/>
        <v xml:space="preserve">8.10.4.2.2(h) </v>
      </c>
      <c r="E810" s="670">
        <f t="shared" si="52"/>
        <v>14</v>
      </c>
      <c r="F810" s="698" t="s">
        <v>3518</v>
      </c>
      <c r="G810" s="676" t="str">
        <f>+VLOOKUP(F810,AlterationTestLU[#All],2,FALSE)</f>
        <v>Where a step lateral displacement device is required, it shall be tested for conformance with 6.1.6.3.14.</v>
      </c>
    </row>
    <row r="811" spans="3:7" ht="13.5" hidden="1">
      <c r="C811" s="672"/>
      <c r="D811" s="703" t="str">
        <f t="shared" si="51"/>
        <v xml:space="preserve">8.10.4.2.2(h) </v>
      </c>
      <c r="E811" s="670">
        <f t="shared" si="52"/>
        <v>15</v>
      </c>
      <c r="F811" s="704" t="s">
        <v>3666</v>
      </c>
      <c r="G811" s="676" t="str">
        <f>+VLOOKUP(F811,AlterationTestLU[#All],2,FALSE)</f>
        <v>(Items 7.7, 7.9 through 7.13, 8.2, 8.5, 8.7 through 8.11, 8.13, and 8.14 or 9.7, 9.10, 9.12, 9.13, 10.2, 10.5 through 10.8, 10.10, 10.11, 10.13, and 10.15).</v>
      </c>
    </row>
    <row r="812" spans="3:7" ht="13.5" hidden="1">
      <c r="C812" s="672"/>
      <c r="D812" s="703" t="str">
        <f>+F812</f>
        <v xml:space="preserve">8.10.4.2.2(i) </v>
      </c>
      <c r="E812" s="670">
        <v>21</v>
      </c>
      <c r="F812" s="681" t="s">
        <v>3587</v>
      </c>
      <c r="G812" s="676"/>
    </row>
    <row r="813" spans="3:7" ht="13.5" hidden="1">
      <c r="C813" s="672"/>
      <c r="D813" s="703" t="str">
        <f t="shared" ref="D813:D833" si="53">+D812</f>
        <v xml:space="preserve">8.10.4.2.2(i) </v>
      </c>
      <c r="E813" s="674">
        <v>1</v>
      </c>
      <c r="F813" s="698" t="s">
        <v>3438</v>
      </c>
      <c r="G813" s="676" t="str">
        <f>+VLOOKUP(F813,AlterationTestLU[#All],2,FALSE)</f>
        <v>(j) Operating and Safety Devices (Items 7.10 and 9.10)
(j)(1) starting switches (6.1.6.2 or 6.2.6.2).
(j)(2) emergency stop buttons (6.1.6.3.1 or 6.2.6.3.1).
(j)(3) automatic start and stopping (6.1.6.1.1 or 6.2.6.1.1).
(j)(4) Tandem Operation (6.1.6.6 or 6.2.6.6). When interlocked tandem operation is required, verify that an escalator or moving walk carrying passengers to an intermediate landing will stop when the escalator or moving walk carrying passengers away from that landing stops. Also, verify that the units are interlocked to run in the same direction.</v>
      </c>
    </row>
    <row r="814" spans="3:7" ht="13.5" hidden="1">
      <c r="C814" s="672"/>
      <c r="D814" s="703" t="str">
        <f t="shared" si="53"/>
        <v xml:space="preserve">8.10.4.2.2(i) </v>
      </c>
      <c r="E814" s="670">
        <f t="shared" ref="E814:E833" si="54">+E813+1</f>
        <v>2</v>
      </c>
      <c r="F814" s="698" t="s">
        <v>3443</v>
      </c>
      <c r="G814" s="676" t="str">
        <f>+VLOOKUP(F814,AlterationTestLU[#All],2,FALSE)</f>
        <v>Handrail Entry Device (6.1.6.3.12 or 6.2.6.3.10) (Items 8.13 and 10.13)</v>
      </c>
    </row>
    <row r="815" spans="3:7" ht="13.5" hidden="1">
      <c r="C815" s="672"/>
      <c r="D815" s="703" t="str">
        <f t="shared" si="53"/>
        <v xml:space="preserve">8.10.4.2.2(i) </v>
      </c>
      <c r="E815" s="670">
        <f t="shared" si="54"/>
        <v>3</v>
      </c>
      <c r="F815" s="698" t="s">
        <v>3445</v>
      </c>
      <c r="G815" s="676" t="str">
        <f>+VLOOKUP(F815,AlterationTestLU[#All],2,FALSE)</f>
        <v>Speed (Items 7.14 and 9.14). The rated speed shall be tested to determine conformance with 6.1.4.1 for escalators and 6.2.4 for moving walks.</v>
      </c>
    </row>
    <row r="816" spans="3:7" ht="13.5" hidden="1">
      <c r="C816" s="672"/>
      <c r="D816" s="703" t="str">
        <f t="shared" si="53"/>
        <v xml:space="preserve">8.10.4.2.2(i) </v>
      </c>
      <c r="E816" s="670">
        <f t="shared" si="54"/>
        <v>4</v>
      </c>
      <c r="F816" s="698" t="s">
        <v>3472</v>
      </c>
      <c r="G816" s="676" t="str">
        <f>+VLOOKUP(F816,AlterationTestLU[#All],2,FALSE)</f>
        <v>(a) Machinery Space (Items 8.1 and 10.1)
(a)(1) access (6.1.7.3 or 6.2.7.3)
(a)(2) lighting (6.1.7.1.1 or 6.2.7.1.1)
(a)(3) receptacle (6.1.7.1.2 or 6.2.7.1.2) [NFPA 70 Section 620-21(b)]
(a)(4) guards (6.1.7.3.4 or 6.2.7.3.4)
(a)(5) Verify that the connection and restraints between the truss and the building structure comply with seismic risk zone requirements (Items 8.16 and 10.17).)</v>
      </c>
    </row>
    <row r="817" spans="3:7" ht="13.5" hidden="1">
      <c r="C817" s="672"/>
      <c r="D817" s="703" t="str">
        <f t="shared" si="53"/>
        <v xml:space="preserve">8.10.4.2.2(i) </v>
      </c>
      <c r="E817" s="670">
        <f t="shared" si="54"/>
        <v>5</v>
      </c>
      <c r="F817" s="698" t="s">
        <v>3478</v>
      </c>
      <c r="G817" s="676" t="str">
        <f>+VLOOKUP(F817,AlterationTestLU[#All],2,FALSE)</f>
        <v>Stop Switch. The machinery space stop switches shall be tested for conformance with 6.1.6.3.5 or 6.2.6.3.5 (Items 8.2 and 10.2).</v>
      </c>
    </row>
    <row r="818" spans="3:7" ht="13.5" hidden="1">
      <c r="C818" s="672"/>
      <c r="D818" s="703" t="str">
        <f t="shared" si="53"/>
        <v xml:space="preserve">8.10.4.2.2(i) </v>
      </c>
      <c r="E818" s="670">
        <f t="shared" si="54"/>
        <v>6</v>
      </c>
      <c r="F818" s="698" t="s">
        <v>3479</v>
      </c>
      <c r="G818" s="676" t="str">
        <f>+VLOOKUP(F818,AlterationTestLU[#All],2,FALSE)</f>
        <v>(c)Controller and Wiring. Controller and wiring shall be inspected (Items 8.3 and 10.3).
(c)(1) wiring (6.1.7.4 or 6.2.7.4)
(c)(2) Control. The person or firm installing the escalator or moving walk shall provide a manufacturer’s written procedure and demonstrate compliance with redundancy and software checking of control and operating circuits (6.1.6.10 and 6.2.6.10). Where there are no test or check requirements, the written checklist shall state “No test or check required.” The documentation shall state the reason no test or check is required. The following shall be documented or demonstrated:
(c)(2)(-a) general (6.1.6.13 and 6.2.6.13)
(c)(2)(-b) redundancy and its checking (6.1.6.10.1, 6.1.6.10.2, 6.2.6.10.1, and 6.2.6.10.2)
(c)(2)(-c) static control (6.1.6.10.3 and 6.2.6.10.3), where applicable
(c)(2)(-d) electrically powered safety devices (6.1.6.11 and 6.2.6.11), where applicable
(c)(2)(-e) installation of capacitors or other devices to make electrical protective devices ineffective (6.1.6.12 and 6.2.6.12)
(c)(2)(-f) contactor and relays for use in critical operating circuits (6.1.6.15 and 6.2.6.15), where applicable</v>
      </c>
    </row>
    <row r="819" spans="3:7" ht="13.5" hidden="1">
      <c r="C819" s="672"/>
      <c r="D819" s="703" t="str">
        <f t="shared" si="53"/>
        <v xml:space="preserve">8.10.4.2.2(i) </v>
      </c>
      <c r="E819" s="670">
        <f t="shared" si="54"/>
        <v>7</v>
      </c>
      <c r="F819" s="698" t="s">
        <v>3488</v>
      </c>
      <c r="G819" s="676" t="str">
        <f>+VLOOKUP(F819,AlterationTestLU[#All],2,FALSE)</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row>
    <row r="820" spans="3:7" ht="13.5" hidden="1">
      <c r="C820" s="672"/>
      <c r="D820" s="703" t="str">
        <f t="shared" si="53"/>
        <v xml:space="preserve">8.10.4.2.2(i) </v>
      </c>
      <c r="E820" s="670">
        <f t="shared" si="54"/>
        <v>8</v>
      </c>
      <c r="F820" s="698" t="s">
        <v>3497</v>
      </c>
      <c r="G820" s="676" t="str">
        <f>+VLOOKUP(F820,AlterationTestLU[#All],2,FALSE)</f>
        <v>Speed Governor. The mechanical speed governor, if required, shall be tested by manually operating the trip mechanism. Check the tripping speed for compliance with 6.1.6.3.2 or 6.2.6.3.2. The means of adjustment shall be sealed and a tag indicating the date of the governor test, together with the name of the person or firm that performed the test, shall be attached to the governor in a permanent manner (6.1.6.3.2 and 6.2.6.3.2) (Items 8.5 and 10.5).</v>
      </c>
    </row>
    <row r="821" spans="3:7" ht="13.5" hidden="1">
      <c r="C821" s="672"/>
      <c r="D821" s="703" t="str">
        <f t="shared" si="53"/>
        <v xml:space="preserve">8.10.4.2.2(i) </v>
      </c>
      <c r="E821" s="670">
        <f t="shared" si="54"/>
        <v>9</v>
      </c>
      <c r="F821" s="698" t="s">
        <v>3498</v>
      </c>
      <c r="G821" s="676" t="str">
        <f>+VLOOKUP(F821,AlterationTestLU[#All],2,FALSE)</f>
        <v>Broken Drive-Chain Device. Operation of the broken drive-chain device, on the drive chain, shall be tested by manually operating the actuating mechanism (6.1.6.3.4, 6.1.5.3.2, 6.2.6.3.4, 6.2.5.3.2, 6.1.6.3.10, and 6.2.6.3.8) (Items 8.6 and 10.6).</v>
      </c>
    </row>
    <row r="822" spans="3:7" ht="13.5" hidden="1">
      <c r="C822" s="672"/>
      <c r="D822" s="703" t="str">
        <f t="shared" si="53"/>
        <v xml:space="preserve">8.10.4.2.2(i) </v>
      </c>
      <c r="E822" s="670">
        <f t="shared" si="54"/>
        <v>10</v>
      </c>
      <c r="F822" s="698" t="s">
        <v>3499</v>
      </c>
      <c r="G822" s="676" t="str">
        <f>+VLOOKUP(F822,AlterationTestLU[#All],2,FALSE)</f>
        <v>Reversal Stop Switch. The reversal stop switch (to prevent reversal when operating in the ascending direction) shall be tested by manually operating it to determine that it functions properly (6.1.6.3.8 or 6.2.6.3.7 and 6.2.6.3.8) (Items 8.7 and 10.7). If the device cannot be manually operated, the person or firm installing the equipment shall provide a written checkout procedure and demonstrate the device complies with 6.1.6.3.8 or 6.2.6.3.7.</v>
      </c>
    </row>
    <row r="823" spans="3:7" ht="13.5" hidden="1">
      <c r="C823" s="672"/>
      <c r="D823" s="703" t="str">
        <f t="shared" si="53"/>
        <v xml:space="preserve">8.10.4.2.2(i) </v>
      </c>
      <c r="E823" s="670">
        <f t="shared" si="54"/>
        <v>11</v>
      </c>
      <c r="F823" s="698" t="s">
        <v>3500</v>
      </c>
      <c r="G823" s="676" t="str">
        <f>+VLOOKUP(F823,AlterationTestLU[#All],2,FALSE)</f>
        <v>Broken Step-Chain or Treadway Device. The broken or slack step chain or treadway device shall be inspected and tested by manual operation (6.1.6.3.3 and 6.2.6.3.3) (Items 8.8 and 10.8).</v>
      </c>
    </row>
    <row r="824" spans="3:7" ht="13.5" hidden="1">
      <c r="C824" s="672"/>
      <c r="D824" s="703" t="str">
        <f t="shared" si="53"/>
        <v xml:space="preserve">8.10.4.2.2(i) </v>
      </c>
      <c r="E824" s="670">
        <f t="shared" si="54"/>
        <v>12</v>
      </c>
      <c r="F824" s="698" t="s">
        <v>3501</v>
      </c>
      <c r="G824" s="676" t="str">
        <f>+VLOOKUP(F824,AlterationTestLU[#All],2,FALSE)</f>
        <v>Step Upthrust Device. The operation of the step upthrust device shall be tested by manually causing the device to operate (6.1.6.3.9) (Item 8.9).</v>
      </c>
    </row>
    <row r="825" spans="3:7" ht="13.5" hidden="1">
      <c r="C825" s="672"/>
      <c r="D825" s="703" t="str">
        <f t="shared" si="53"/>
        <v xml:space="preserve">8.10.4.2.2(i) </v>
      </c>
      <c r="E825" s="670">
        <f t="shared" si="54"/>
        <v>13</v>
      </c>
      <c r="F825" s="698" t="s">
        <v>3502</v>
      </c>
      <c r="G825" s="676" t="str">
        <f>+VLOOKUP(F825,AlterationTestLU[#All],2,FALSE)</f>
        <v>Missing Step or Pallet Device. The missing step or pallet device shall be tested by removing a step or pallet and verifying that the device will properly function (6.1.6.5 or 6.2.6.5) (Items 8.10 and 10.10).</v>
      </c>
    </row>
    <row r="826" spans="3:7" ht="13.5" hidden="1">
      <c r="C826" s="672"/>
      <c r="D826" s="703" t="str">
        <f t="shared" si="53"/>
        <v xml:space="preserve">8.10.4.2.2(i) </v>
      </c>
      <c r="E826" s="670">
        <f t="shared" si="54"/>
        <v>14</v>
      </c>
      <c r="F826" s="698" t="s">
        <v>3503</v>
      </c>
      <c r="G826" s="676" t="str">
        <f>+VLOOKUP(F826,AlterationTestLU[#All],2,FALSE)</f>
        <v>Step or Pallet Level Device. The step or pallet level device shall be tested by simulating an out-of-level step or pallet and verifying that the device functions properly (6.1.6.3.11 or 6.2.6.3.9) (Items 8.11 and 10.11).</v>
      </c>
    </row>
    <row r="827" spans="3:7" ht="13.5" hidden="1">
      <c r="C827" s="672"/>
      <c r="D827" s="703" t="str">
        <f t="shared" si="53"/>
        <v xml:space="preserve">8.10.4.2.2(i) </v>
      </c>
      <c r="E827" s="670">
        <f t="shared" si="54"/>
        <v>15</v>
      </c>
      <c r="F827" s="698" t="s">
        <v>3513</v>
      </c>
      <c r="G827" s="676" t="str">
        <f>+VLOOKUP(F827,AlterationTestLU[#All],2,FALSE)</f>
        <v>Handrail Speed Monitor. The handrails operating mechanism shall be visually inspected for condition and the handrail speed monitor device shall be tested (6.1.6.4 or 6.2.6.4) (Items 8.13 and 10.13).</v>
      </c>
    </row>
    <row r="828" spans="3:7" ht="13.5" hidden="1">
      <c r="C828" s="672"/>
      <c r="D828" s="703" t="str">
        <f t="shared" si="53"/>
        <v xml:space="preserve">8.10.4.2.2(i) </v>
      </c>
      <c r="E828" s="670">
        <f t="shared" si="54"/>
        <v>16</v>
      </c>
      <c r="F828" s="698" t="s">
        <v>3514</v>
      </c>
      <c r="G828" s="676" t="str">
        <f>+VLOOKUP(F828,AlterationTestLU[#All],2,FALSE)</f>
        <v>Disconnected Motor Safety Device. Operation of the device shall be checked and verified that it is the manual reset type (6.1.6.3.10 or 6.2.6.3.8) (Item 8.6 or Item 10.6).</v>
      </c>
    </row>
    <row r="829" spans="3:7" ht="13.5" hidden="1">
      <c r="C829" s="672"/>
      <c r="D829" s="703" t="str">
        <f t="shared" si="53"/>
        <v xml:space="preserve">8.10.4.2.2(i) </v>
      </c>
      <c r="E829" s="670">
        <f t="shared" si="54"/>
        <v>17</v>
      </c>
      <c r="F829" s="698" t="s">
        <v>3517</v>
      </c>
      <c r="G829" s="676" t="str">
        <f>+VLOOKUP(F829,AlterationTestLU[#All],2,FALSE)</f>
        <v>Comb-Step or Comb-Pallet Impact Device. The combstep or comb-pallet impact devices shall be tested in both the vertical and horizontal directions by placing a vertical and horizontal force on the comb step or comb pallet to cause operation of the device. The vertical and horizontal tests shall be independent of each other. The horizontal force shall be applied at the front edge center and both sides in the direction of travel. The vertical force shall be applied at the front edge center. Both the vertical and horizontal forces required to operate the device shall be recorded (6.1.6.3.13 and 6.2.6.3.11) (Items 7.7 and 9.7).</v>
      </c>
    </row>
    <row r="830" spans="3:7" ht="13.5" hidden="1">
      <c r="C830" s="672"/>
      <c r="D830" s="703" t="str">
        <f t="shared" si="53"/>
        <v xml:space="preserve">8.10.4.2.2(i) </v>
      </c>
      <c r="E830" s="670">
        <f t="shared" si="54"/>
        <v>18</v>
      </c>
      <c r="F830" s="698" t="s">
        <v>3518</v>
      </c>
      <c r="G830" s="676" t="str">
        <f>+VLOOKUP(F830,AlterationTestLU[#All],2,FALSE)</f>
        <v>Where a step lateral displacement device is required, it shall be tested for conformance with 6.1.6.3.14.</v>
      </c>
    </row>
    <row r="831" spans="3:7" ht="13.5" hidden="1">
      <c r="C831" s="672"/>
      <c r="D831" s="703" t="str">
        <f t="shared" si="53"/>
        <v xml:space="preserve">8.10.4.2.2(i) </v>
      </c>
      <c r="E831" s="670">
        <f t="shared" si="54"/>
        <v>19</v>
      </c>
      <c r="F831" s="698" t="s">
        <v>3519</v>
      </c>
      <c r="G831" s="676" t="str">
        <f>+VLOOKUP(F831,AlterationTestLU[#All],2,FALSE)</f>
        <v>Operating and safety devices shall be tested and inspected to determine conformance with 6.1.6 for escalators and 6.2.6 for moving walks.</v>
      </c>
    </row>
    <row r="832" spans="3:7" ht="13.5" hidden="1">
      <c r="C832" s="672"/>
      <c r="D832" s="703" t="str">
        <f t="shared" si="53"/>
        <v xml:space="preserve">8.10.4.2.2(i) </v>
      </c>
      <c r="E832" s="670">
        <f t="shared" si="54"/>
        <v>20</v>
      </c>
      <c r="F832" s="698" t="s">
        <v>3520</v>
      </c>
      <c r="G832" s="676" t="str">
        <f>+VLOOKUP(F832,AlterationTestLU[#All],2,FALSE)</f>
        <v>Skirt Obstruction Devices (Item 7.11). The skirt obstruction devices shall be tested for conformance with 6.1.5.3.1 and 6.1.6.3.6.</v>
      </c>
    </row>
    <row r="833" spans="3:7" ht="13.5" hidden="1">
      <c r="C833" s="672"/>
      <c r="D833" s="703" t="str">
        <f t="shared" si="53"/>
        <v xml:space="preserve">8.10.4.2.2(i) </v>
      </c>
      <c r="E833" s="670">
        <f t="shared" si="54"/>
        <v>21</v>
      </c>
      <c r="F833" s="704" t="s">
        <v>3667</v>
      </c>
      <c r="G833" s="676" t="str">
        <f>+VLOOKUP(F833,AlterationTestLU[#All],2,FALSE)</f>
        <v>All required (8.6.1.1.2) operating and safety devices in 6.1.6 or 6.2.6 shall be tested.</v>
      </c>
    </row>
    <row r="834" spans="3:7" ht="13.5" hidden="1">
      <c r="C834" s="672"/>
      <c r="D834" s="703" t="str">
        <f>+F834</f>
        <v xml:space="preserve">8.10.4.2.2(j) </v>
      </c>
      <c r="E834" s="670">
        <v>1</v>
      </c>
      <c r="F834" s="681" t="s">
        <v>3588</v>
      </c>
      <c r="G834" s="676"/>
    </row>
    <row r="835" spans="3:7" ht="13.5" hidden="1">
      <c r="C835" s="672"/>
      <c r="D835" s="703" t="str">
        <f>+D834</f>
        <v xml:space="preserve">8.10.4.2.2(j) </v>
      </c>
      <c r="E835" s="674">
        <v>1</v>
      </c>
      <c r="F835" s="704" t="s">
        <v>3668</v>
      </c>
      <c r="G835" s="676" t="str">
        <f>+VLOOKUP(F835,AlterationTestLU[#All],2,FALSE)</f>
        <v>inspected and tested for conformance with 6.1.4.1.2 or 6.2.4.1.2, respectively</v>
      </c>
    </row>
    <row r="836" spans="3:7" ht="13.5" hidden="1">
      <c r="C836" s="672"/>
      <c r="D836" s="703" t="str">
        <f>+F836</f>
        <v xml:space="preserve">8.10.4.2.2(k) </v>
      </c>
      <c r="E836" s="670">
        <v>1</v>
      </c>
      <c r="F836" s="681" t="s">
        <v>3589</v>
      </c>
      <c r="G836" s="676"/>
    </row>
    <row r="837" spans="3:7" ht="13.5" hidden="1">
      <c r="C837" s="672"/>
      <c r="D837" s="703" t="str">
        <f>+D836</f>
        <v xml:space="preserve">8.10.4.2.2(k) </v>
      </c>
      <c r="E837" s="674">
        <v>1</v>
      </c>
      <c r="F837" s="698" t="s">
        <v>3454</v>
      </c>
      <c r="G837" s="676" t="str">
        <f>+VLOOKUP(F837,AlterationTestLU[#All],2,FALSE)</f>
        <v>deflection [6.1.3.3.6(b) or 6.2.3.3.6(c)]. The person or firm installing the equipment shall provide engineering test documentation [see 8.3(b)(7) and 8.3.15] in the on-site documentation (see 8.6.1.2.2) to verify conformance with the deflection requirements of not more than 1.6 mm (0.0625 in.) under a force of 667 N (150 lb).</v>
      </c>
    </row>
    <row r="838" spans="3:7" ht="13.5" hidden="1">
      <c r="C838" s="672"/>
      <c r="D838" s="703" t="str">
        <f>+F838</f>
        <v>8.10.4.2.2(l)</v>
      </c>
      <c r="E838" s="670">
        <v>3</v>
      </c>
      <c r="F838" s="681" t="s">
        <v>3590</v>
      </c>
      <c r="G838" s="676"/>
    </row>
    <row r="839" spans="3:7" ht="13.5" hidden="1">
      <c r="C839" s="672"/>
      <c r="D839" s="703" t="str">
        <f>+D838</f>
        <v>8.10.4.2.2(l)</v>
      </c>
      <c r="E839" s="674">
        <v>1</v>
      </c>
      <c r="F839" s="698" t="s">
        <v>3418</v>
      </c>
      <c r="G839" s="676" t="str">
        <f>+VLOOKUP(F839,AlterationTestLU[#All],2,FALSE)</f>
        <v>combplates [6.1.3.6.1(a) or 6.2.3.8.1(a)]</v>
      </c>
    </row>
    <row r="840" spans="3:7" ht="13.5" hidden="1">
      <c r="C840" s="672"/>
      <c r="D840" s="703" t="str">
        <f>+D839</f>
        <v>8.10.4.2.2(l)</v>
      </c>
      <c r="E840" s="670">
        <f>+E839+1</f>
        <v>2</v>
      </c>
      <c r="F840" s="698" t="s">
        <v>3421</v>
      </c>
      <c r="G840" s="676" t="str">
        <f>+VLOOKUP(F840,AlterationTestLU[#All],2,FALSE)</f>
        <v>(g) Combplates (6.1.3.6 and 6.2.3.8.1) (Items 7.7 and 9.7)
(g)(1) design
(g)(2) adjustment
(g)(3) replacement</v>
      </c>
    </row>
    <row r="841" spans="3:7" ht="14.25" hidden="1" thickBot="1">
      <c r="C841" s="672"/>
      <c r="D841" s="722" t="str">
        <f>+D840</f>
        <v>8.10.4.2.2(l)</v>
      </c>
      <c r="E841" s="670">
        <f>+E840+1</f>
        <v>3</v>
      </c>
      <c r="F841" s="725" t="s">
        <v>3517</v>
      </c>
      <c r="G841" s="676" t="str">
        <f>+VLOOKUP(F841,AlterationTestLU[#All],2,FALSE)</f>
        <v>Comb-Step or Comb-Pallet Impact Device. The combstep or comb-pallet impact devices shall be tested in both the vertical and horizontal directions by placing a vertical and horizontal force on the comb step or comb pallet to cause operation of the device. The vertical and horizontal tests shall be independent of each other. The horizontal force shall be applied at the front edge center and both sides in the direction of travel. The vertical force shall be applied at the front edge center. Both the vertical and horizontal forces required to operate the device shall be recorded (6.1.6.3.13 and 6.2.6.3.11) (Items 7.7 and 9.7).</v>
      </c>
    </row>
    <row r="842" spans="3:7" ht="14.25" hidden="1" thickBot="1">
      <c r="C842" s="672"/>
      <c r="D842" s="722" t="str">
        <f>+F842</f>
        <v xml:space="preserve">8.10.4.2.2(m) </v>
      </c>
      <c r="E842" s="670">
        <v>4</v>
      </c>
      <c r="F842" s="726" t="s">
        <v>3591</v>
      </c>
      <c r="G842" s="676"/>
    </row>
    <row r="843" spans="3:7" ht="14.25" hidden="1" thickBot="1">
      <c r="C843" s="672"/>
      <c r="D843" s="722" t="str">
        <f>+D842</f>
        <v xml:space="preserve">8.10.4.2.2(m) </v>
      </c>
      <c r="E843" s="674">
        <v>1</v>
      </c>
      <c r="F843" s="724" t="s">
        <v>3473</v>
      </c>
      <c r="G843" s="676" t="str">
        <f>+VLOOKUP(F843,AlterationTestLU[#All],2,FALSE)</f>
        <v>access (6.1.7.3 or 6.2.7.3)</v>
      </c>
    </row>
    <row r="844" spans="3:7" ht="14.25" hidden="1" thickBot="1">
      <c r="C844" s="672"/>
      <c r="D844" s="722" t="str">
        <f>+D843</f>
        <v xml:space="preserve">8.10.4.2.2(m) </v>
      </c>
      <c r="E844" s="670">
        <f>+E843+1</f>
        <v>2</v>
      </c>
      <c r="F844" s="724" t="s">
        <v>3474</v>
      </c>
      <c r="G844" s="676" t="str">
        <f>+VLOOKUP(F844,AlterationTestLU[#All],2,FALSE)</f>
        <v>lighting (6.1.7.1.1 or 6.2.7.1.1)</v>
      </c>
    </row>
    <row r="845" spans="3:7" ht="14.25" hidden="1" thickBot="1">
      <c r="C845" s="672"/>
      <c r="D845" s="722" t="str">
        <f>+D844</f>
        <v xml:space="preserve">8.10.4.2.2(m) </v>
      </c>
      <c r="E845" s="670">
        <f>+E844+1</f>
        <v>3</v>
      </c>
      <c r="F845" s="724" t="s">
        <v>3475</v>
      </c>
      <c r="G845" s="676" t="str">
        <f>+VLOOKUP(F845,AlterationTestLU[#All],2,FALSE)</f>
        <v>receptacle (6.1.7.1.2 or 6.2.7.1.2) [NFPA 70 Section 620-21(b)]</v>
      </c>
    </row>
    <row r="846" spans="3:7" ht="14.25" hidden="1" thickBot="1">
      <c r="C846" s="672"/>
      <c r="D846" s="722" t="str">
        <f>+D845</f>
        <v xml:space="preserve">8.10.4.2.2(m) </v>
      </c>
      <c r="E846" s="670">
        <f>+E845+1</f>
        <v>4</v>
      </c>
      <c r="F846" s="724" t="s">
        <v>3476</v>
      </c>
      <c r="G846" s="676" t="str">
        <f>+VLOOKUP(F846,AlterationTestLU[#All],2,FALSE)</f>
        <v>guards (6.1.7.3.4 or 6.2.7.3.4)</v>
      </c>
    </row>
    <row r="847" spans="3:7" ht="14.25" hidden="1" thickBot="1">
      <c r="C847" s="672"/>
      <c r="D847" s="722" t="str">
        <f>+F847</f>
        <v xml:space="preserve">8.10.4.2.2(n) </v>
      </c>
      <c r="E847" s="670">
        <v>2</v>
      </c>
      <c r="F847" s="726" t="s">
        <v>3592</v>
      </c>
      <c r="G847" s="676"/>
    </row>
    <row r="848" spans="3:7" ht="14.25" hidden="1" thickBot="1">
      <c r="C848" s="672"/>
      <c r="D848" s="722" t="str">
        <f>+D847</f>
        <v xml:space="preserve">8.10.4.2.2(n) </v>
      </c>
      <c r="E848" s="674">
        <v>1</v>
      </c>
      <c r="F848" s="724" t="s">
        <v>3415</v>
      </c>
      <c r="G848" s="676" t="str">
        <f>+VLOOKUP(F848,AlterationTestLU[#All],2,FALSE)</f>
        <v>(d) Entrance and Egress (Items 7.4 and 9.4)
(d)(1) headroom (6.1.3.12 or 6.2.3.15)
(d)(2) egress and safety zone (6.1.3.6.4, 6.2.3.8.4, and 6.2.6.3.6)
(d)(3) combplates [6.1.3.6.1(a) or 6.2.3.8.1(a)]</v>
      </c>
    </row>
    <row r="849" spans="3:7" ht="14.25" hidden="1" thickBot="1">
      <c r="C849" s="672"/>
      <c r="D849" s="722" t="str">
        <f>+D848</f>
        <v xml:space="preserve">8.10.4.2.2(n) </v>
      </c>
      <c r="E849" s="670">
        <f>+E848+1</f>
        <v>2</v>
      </c>
      <c r="F849" s="724" t="s">
        <v>3444</v>
      </c>
      <c r="G849" s="676" t="str">
        <f>+VLOOKUP(F849,AlterationTestLU[#All],2,FALSE)</f>
        <v>Egress Restriction Device (6.1.6.3.7 or 6.2.6.3.6) (Items 7.13 and 9.13)</v>
      </c>
    </row>
    <row r="850" spans="3:7" ht="14.25" hidden="1" thickBot="1">
      <c r="C850" s="672"/>
      <c r="D850" s="722" t="str">
        <f>+F850</f>
        <v xml:space="preserve">8.10.4.2.2(o) </v>
      </c>
      <c r="E850" s="670">
        <v>1</v>
      </c>
      <c r="F850" s="726" t="s">
        <v>3593</v>
      </c>
      <c r="G850" s="676"/>
    </row>
    <row r="851" spans="3:7" ht="14.25" hidden="1" thickBot="1">
      <c r="C851" s="672"/>
      <c r="D851" s="722" t="str">
        <f>+D850</f>
        <v xml:space="preserve">8.10.4.2.2(o) </v>
      </c>
      <c r="E851" s="674">
        <v>1</v>
      </c>
      <c r="F851" s="724" t="s">
        <v>3445</v>
      </c>
      <c r="G851" s="676" t="str">
        <f>+VLOOKUP(F851,AlterationTestLU[#All],2,FALSE)</f>
        <v>Speed (Items 7.14 and 9.14). The rated speed shall be tested to determine conformance with 6.1.4.1 for escalators and 6.2.4 for moving walks.</v>
      </c>
    </row>
    <row r="852" spans="3:7" ht="13.5">
      <c r="C852" s="672"/>
      <c r="D852" s="702"/>
    </row>
    <row r="853" spans="3:7" ht="13.5">
      <c r="C853" s="672"/>
      <c r="D853" s="702"/>
    </row>
    <row r="854" spans="3:7" ht="13.5">
      <c r="C854" s="672"/>
      <c r="D854" s="702"/>
    </row>
    <row r="855" spans="3:7" ht="13.5">
      <c r="C855" s="672"/>
      <c r="D855" s="702"/>
    </row>
    <row r="856" spans="3:7" ht="13.5">
      <c r="C856" s="672"/>
      <c r="D856" s="702"/>
    </row>
    <row r="857" spans="3:7" ht="13.5">
      <c r="C857" s="672"/>
      <c r="D857" s="702"/>
    </row>
    <row r="858" spans="3:7" ht="13.5">
      <c r="C858" s="672"/>
      <c r="D858" s="702"/>
    </row>
    <row r="859" spans="3:7" ht="13.5">
      <c r="C859" s="672"/>
      <c r="D859" s="702"/>
    </row>
    <row r="860" spans="3:7" ht="13.5">
      <c r="C860" s="672"/>
      <c r="D860" s="702"/>
    </row>
    <row r="861" spans="3:7" ht="13.5">
      <c r="C861" s="672"/>
      <c r="D861" s="702"/>
    </row>
    <row r="862" spans="3:7" ht="13.5">
      <c r="C862" s="672"/>
      <c r="D862" s="702"/>
    </row>
    <row r="863" spans="3:7" ht="13.5">
      <c r="C863" s="672"/>
      <c r="D863" s="702"/>
    </row>
    <row r="864" spans="3:7" ht="13.5">
      <c r="C864" s="672"/>
      <c r="D864" s="702"/>
    </row>
    <row r="865" spans="3:4" ht="13.5">
      <c r="C865" s="672"/>
      <c r="D865" s="702"/>
    </row>
    <row r="866" spans="3:4" ht="13.5">
      <c r="C866" s="672"/>
      <c r="D866" s="702"/>
    </row>
    <row r="867" spans="3:4" ht="13.5">
      <c r="C867" s="672"/>
      <c r="D867" s="702"/>
    </row>
    <row r="868" spans="3:4" ht="13.5">
      <c r="C868" s="672"/>
      <c r="D868" s="702"/>
    </row>
    <row r="869" spans="3:4" ht="13.5">
      <c r="C869" s="672"/>
      <c r="D869" s="702"/>
    </row>
    <row r="870" spans="3:4" ht="13.5">
      <c r="C870" s="672"/>
      <c r="D870" s="702"/>
    </row>
    <row r="871" spans="3:4" ht="13.5">
      <c r="C871" s="672"/>
      <c r="D871" s="702"/>
    </row>
    <row r="872" spans="3:4" ht="13.5">
      <c r="C872" s="672"/>
      <c r="D872" s="702"/>
    </row>
    <row r="873" spans="3:4" ht="13.5">
      <c r="C873" s="672"/>
      <c r="D873" s="702"/>
    </row>
    <row r="874" spans="3:4" ht="13.5">
      <c r="C874" s="672"/>
      <c r="D874" s="702"/>
    </row>
    <row r="875" spans="3:4" ht="13.5">
      <c r="C875" s="672"/>
      <c r="D875" s="702"/>
    </row>
    <row r="876" spans="3:4" ht="13.5">
      <c r="C876" s="672"/>
      <c r="D876" s="702"/>
    </row>
    <row r="877" spans="3:4" ht="13.5">
      <c r="C877" s="672"/>
      <c r="D877" s="702"/>
    </row>
    <row r="878" spans="3:4" ht="13.5">
      <c r="C878" s="672"/>
      <c r="D878" s="702"/>
    </row>
    <row r="879" spans="3:4" ht="13.5">
      <c r="C879" s="672"/>
      <c r="D879" s="702"/>
    </row>
    <row r="880" spans="3:4" ht="13.5">
      <c r="C880" s="672"/>
      <c r="D880" s="702"/>
    </row>
    <row r="881" spans="3:4" ht="13.5">
      <c r="C881" s="672"/>
      <c r="D881" s="702"/>
    </row>
    <row r="882" spans="3:4" ht="13.5">
      <c r="C882" s="672"/>
      <c r="D882" s="702"/>
    </row>
    <row r="883" spans="3:4" ht="13.5">
      <c r="C883" s="672"/>
      <c r="D883" s="702"/>
    </row>
    <row r="884" spans="3:4" ht="13.5">
      <c r="C884" s="672"/>
      <c r="D884" s="702"/>
    </row>
    <row r="885" spans="3:4" ht="12.75">
      <c r="D885" s="702"/>
    </row>
    <row r="886" spans="3:4" ht="12.75">
      <c r="D886" s="702"/>
    </row>
    <row r="887" spans="3:4" ht="12.75">
      <c r="D887" s="681"/>
    </row>
  </sheetData>
  <autoFilter ref="D1:G851" xr:uid="{21A9F947-797C-4FEE-A6C1-BB6D2D44B60E}">
    <filterColumn colId="0">
      <filters>
        <filter val="8.10.3.3.2(jj)"/>
      </filters>
    </filterColumn>
  </autoFilter>
  <sortState xmlns:xlrd2="http://schemas.microsoft.com/office/spreadsheetml/2017/richdata2" ref="L2:M888">
    <sortCondition ref="L2:L888"/>
  </sortState>
  <phoneticPr fontId="2" type="noConversion"/>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5898-40D5-462D-824C-AB3A107FF69A}">
  <sheetPr>
    <tabColor rgb="FFFFC000"/>
  </sheetPr>
  <dimension ref="A1:R4220"/>
  <sheetViews>
    <sheetView zoomScale="130" zoomScaleNormal="130" zoomScaleSheetLayoutView="120" workbookViewId="0">
      <pane ySplit="1935" activePane="bottomLeft"/>
      <selection activeCell="D2" sqref="D2:F4"/>
      <selection pane="bottomLeft"/>
    </sheetView>
  </sheetViews>
  <sheetFormatPr defaultColWidth="9" defaultRowHeight="12" outlineLevelRow="3"/>
  <cols>
    <col min="1" max="1" width="1.28515625" style="194" customWidth="1"/>
    <col min="2" max="2" width="4.5703125" style="163" customWidth="1"/>
    <col min="3" max="3" width="11.42578125" style="138" customWidth="1"/>
    <col min="4" max="4" width="4.85546875" style="21" customWidth="1"/>
    <col min="5" max="5" width="11.28515625" style="21" customWidth="1"/>
    <col min="6" max="6" width="47" style="655" customWidth="1"/>
    <col min="7" max="7" width="7.85546875" style="140" bestFit="1" customWidth="1"/>
    <col min="8" max="8" width="8.5703125" style="140" bestFit="1" customWidth="1"/>
    <col min="9" max="9" width="7" style="140" customWidth="1"/>
    <col min="10" max="10" width="7.42578125" style="140" customWidth="1"/>
    <col min="11" max="11" width="9" style="736"/>
    <col min="12" max="14" width="9" style="729"/>
    <col min="15" max="15" width="9" style="16"/>
    <col min="16" max="16384" width="9" style="21"/>
  </cols>
  <sheetData>
    <row r="1" spans="1:15" s="187" customFormat="1" ht="9" thickBot="1">
      <c r="A1" s="193"/>
      <c r="B1" s="192">
        <v>0</v>
      </c>
      <c r="C1" s="17">
        <v>1</v>
      </c>
      <c r="D1" s="186" t="s">
        <v>835</v>
      </c>
      <c r="E1" s="15" t="s">
        <v>836</v>
      </c>
      <c r="F1" s="578" t="s">
        <v>762</v>
      </c>
      <c r="G1" s="15">
        <v>3</v>
      </c>
      <c r="H1" s="19">
        <v>4</v>
      </c>
      <c r="I1" s="20">
        <v>5</v>
      </c>
      <c r="J1" s="18">
        <v>6</v>
      </c>
      <c r="K1" s="734" t="s">
        <v>3812</v>
      </c>
      <c r="L1" s="187" t="s">
        <v>3741</v>
      </c>
      <c r="M1" s="187" t="s">
        <v>3743</v>
      </c>
      <c r="N1" s="187" t="s">
        <v>3774</v>
      </c>
      <c r="O1" s="187" t="s">
        <v>3799</v>
      </c>
    </row>
    <row r="2" spans="1:15" s="16" customFormat="1" ht="8.25">
      <c r="A2" s="194"/>
      <c r="B2" s="975" t="s">
        <v>128</v>
      </c>
      <c r="C2" s="978" t="s">
        <v>2017</v>
      </c>
      <c r="D2" s="981" t="s">
        <v>3828</v>
      </c>
      <c r="E2" s="982"/>
      <c r="F2" s="983"/>
      <c r="G2" s="987" t="s">
        <v>1521</v>
      </c>
      <c r="H2" s="988"/>
      <c r="I2" s="988"/>
      <c r="J2" s="989"/>
      <c r="K2" s="735" t="s">
        <v>3752</v>
      </c>
      <c r="L2" s="733" t="s">
        <v>3752</v>
      </c>
      <c r="M2" s="733" t="s">
        <v>3752</v>
      </c>
      <c r="N2" s="733" t="s">
        <v>3752</v>
      </c>
      <c r="O2" s="733" t="s">
        <v>3752</v>
      </c>
    </row>
    <row r="3" spans="1:15" s="16" customFormat="1" ht="8.25">
      <c r="A3" s="194"/>
      <c r="B3" s="976"/>
      <c r="C3" s="979"/>
      <c r="D3" s="984"/>
      <c r="E3" s="985"/>
      <c r="F3" s="986"/>
      <c r="G3" s="990" t="s">
        <v>834</v>
      </c>
      <c r="H3" s="991"/>
      <c r="I3" s="990" t="s">
        <v>832</v>
      </c>
      <c r="J3" s="992"/>
      <c r="K3" s="735" t="s">
        <v>3752</v>
      </c>
      <c r="L3" s="733" t="s">
        <v>3752</v>
      </c>
      <c r="M3" s="733" t="s">
        <v>3752</v>
      </c>
      <c r="N3" s="733" t="s">
        <v>3752</v>
      </c>
      <c r="O3" s="733" t="s">
        <v>3752</v>
      </c>
    </row>
    <row r="4" spans="1:15" s="16" customFormat="1" ht="25.5" thickBot="1">
      <c r="A4" s="194"/>
      <c r="B4" s="976"/>
      <c r="C4" s="979"/>
      <c r="D4" s="984"/>
      <c r="E4" s="985"/>
      <c r="F4" s="986"/>
      <c r="G4" s="202" t="s">
        <v>824</v>
      </c>
      <c r="H4" s="203" t="s">
        <v>825</v>
      </c>
      <c r="I4" s="204" t="s">
        <v>337</v>
      </c>
      <c r="J4" s="205" t="s">
        <v>216</v>
      </c>
      <c r="K4" s="735" t="s">
        <v>3752</v>
      </c>
      <c r="L4" s="733" t="s">
        <v>3752</v>
      </c>
      <c r="M4" s="733" t="s">
        <v>3752</v>
      </c>
      <c r="N4" s="733" t="s">
        <v>3752</v>
      </c>
      <c r="O4" s="733" t="s">
        <v>3752</v>
      </c>
    </row>
    <row r="5" spans="1:15" s="16" customFormat="1" thickBot="1">
      <c r="A5" s="194"/>
      <c r="B5" s="977"/>
      <c r="C5" s="980"/>
      <c r="D5" s="993" t="s">
        <v>1230</v>
      </c>
      <c r="E5" s="994"/>
      <c r="F5" s="579"/>
      <c r="G5" s="995" t="s">
        <v>212</v>
      </c>
      <c r="H5" s="996"/>
      <c r="I5" s="995"/>
      <c r="J5" s="997"/>
      <c r="K5" s="735" t="s">
        <v>3752</v>
      </c>
      <c r="L5" s="733" t="s">
        <v>3752</v>
      </c>
      <c r="M5" s="733" t="s">
        <v>3752</v>
      </c>
      <c r="N5" s="733" t="s">
        <v>3752</v>
      </c>
      <c r="O5" s="733" t="s">
        <v>3752</v>
      </c>
    </row>
    <row r="6" spans="1:15" s="16" customFormat="1" ht="11.25" outlineLevel="1">
      <c r="A6" s="194"/>
      <c r="B6" s="75"/>
      <c r="C6" s="230" t="s">
        <v>1361</v>
      </c>
      <c r="D6" s="231" t="s">
        <v>1362</v>
      </c>
      <c r="E6" s="232"/>
      <c r="F6" s="580"/>
      <c r="G6" s="970" t="s">
        <v>2113</v>
      </c>
      <c r="H6" s="971"/>
      <c r="I6" s="206"/>
      <c r="J6" s="489"/>
      <c r="K6" s="736"/>
      <c r="L6" s="729"/>
      <c r="M6" s="729"/>
      <c r="N6" s="729"/>
    </row>
    <row r="7" spans="1:15" s="16" customFormat="1" ht="11.25" outlineLevel="1">
      <c r="A7" s="194"/>
      <c r="B7" s="75"/>
      <c r="C7" s="234"/>
      <c r="D7" s="235"/>
      <c r="E7" s="236">
        <v>1.2</v>
      </c>
      <c r="F7" s="581" t="s">
        <v>1363</v>
      </c>
      <c r="G7" s="207"/>
      <c r="H7" s="208"/>
      <c r="I7" s="845"/>
      <c r="J7" s="846"/>
      <c r="K7" s="736"/>
      <c r="L7" s="729"/>
      <c r="M7" s="729"/>
      <c r="N7" s="729"/>
    </row>
    <row r="8" spans="1:15" s="16" customFormat="1" ht="11.25" outlineLevel="1">
      <c r="A8" s="194"/>
      <c r="B8" s="75"/>
      <c r="C8" s="238" t="s">
        <v>574</v>
      </c>
      <c r="D8" s="239" t="s">
        <v>843</v>
      </c>
      <c r="E8" s="240"/>
      <c r="F8" s="582"/>
      <c r="G8" s="214"/>
      <c r="H8" s="215"/>
      <c r="I8" s="451"/>
      <c r="J8" s="452"/>
      <c r="K8" s="736"/>
      <c r="L8" s="729"/>
      <c r="M8" s="729"/>
      <c r="N8" s="729"/>
    </row>
    <row r="9" spans="1:15" s="16" customFormat="1" ht="11.25" outlineLevel="1">
      <c r="A9" s="194"/>
      <c r="B9" s="75"/>
      <c r="C9" s="234"/>
      <c r="D9" s="235"/>
      <c r="E9" s="236">
        <v>8.8000000000000007</v>
      </c>
      <c r="F9" s="581" t="s">
        <v>843</v>
      </c>
      <c r="G9" s="207"/>
      <c r="H9" s="208"/>
      <c r="I9" s="845"/>
      <c r="J9" s="846"/>
      <c r="K9" s="736"/>
      <c r="L9" s="729"/>
      <c r="M9" s="729"/>
      <c r="N9" s="729"/>
    </row>
    <row r="10" spans="1:15" s="16" customFormat="1" ht="11.25" outlineLevel="1">
      <c r="A10" s="194"/>
      <c r="B10" s="75"/>
      <c r="C10" s="234"/>
      <c r="D10" s="235"/>
      <c r="E10" s="236" t="s">
        <v>1359</v>
      </c>
      <c r="F10" s="581" t="s">
        <v>1360</v>
      </c>
      <c r="G10" s="207"/>
      <c r="H10" s="208"/>
      <c r="I10" s="845"/>
      <c r="J10" s="846"/>
      <c r="K10" s="736"/>
      <c r="L10" s="729"/>
      <c r="M10" s="729"/>
      <c r="N10" s="729"/>
    </row>
    <row r="11" spans="1:15" s="16" customFormat="1" ht="11.25" outlineLevel="1">
      <c r="A11" s="194"/>
      <c r="B11" s="75"/>
      <c r="C11" s="238" t="s">
        <v>1385</v>
      </c>
      <c r="D11" s="239" t="s">
        <v>1386</v>
      </c>
      <c r="E11" s="240"/>
      <c r="F11" s="582"/>
      <c r="G11" s="214"/>
      <c r="H11" s="215"/>
      <c r="I11" s="451"/>
      <c r="J11" s="452"/>
      <c r="K11" s="736"/>
      <c r="L11" s="729"/>
      <c r="M11" s="729"/>
      <c r="N11" s="729"/>
    </row>
    <row r="12" spans="1:15" s="16" customFormat="1" ht="11.25" outlineLevel="1">
      <c r="A12" s="194"/>
      <c r="B12" s="75"/>
      <c r="C12" s="234"/>
      <c r="D12" s="235"/>
      <c r="E12" s="236" t="s">
        <v>1387</v>
      </c>
      <c r="F12" s="581" t="s">
        <v>1388</v>
      </c>
      <c r="G12" s="207"/>
      <c r="H12" s="208"/>
      <c r="I12" s="451"/>
      <c r="J12" s="452"/>
      <c r="K12" s="736"/>
      <c r="L12" s="729"/>
      <c r="M12" s="729"/>
      <c r="N12" s="729"/>
    </row>
    <row r="13" spans="1:15" s="16" customFormat="1" ht="11.25" outlineLevel="1">
      <c r="A13" s="194"/>
      <c r="B13" s="75"/>
      <c r="C13" s="234"/>
      <c r="D13" s="235"/>
      <c r="E13" s="236" t="s">
        <v>1389</v>
      </c>
      <c r="F13" s="581" t="s">
        <v>1390</v>
      </c>
      <c r="G13" s="207"/>
      <c r="H13" s="208"/>
      <c r="I13" s="451"/>
      <c r="J13" s="452"/>
      <c r="K13" s="736"/>
      <c r="L13" s="729"/>
      <c r="M13" s="729"/>
      <c r="N13" s="729"/>
    </row>
    <row r="14" spans="1:15" s="16" customFormat="1" ht="11.25">
      <c r="A14" s="194"/>
      <c r="B14" s="75"/>
      <c r="C14" s="234"/>
      <c r="D14" s="235"/>
      <c r="E14" s="236"/>
      <c r="F14" s="581"/>
      <c r="G14" s="207"/>
      <c r="H14" s="208"/>
      <c r="I14" s="451"/>
      <c r="J14" s="452"/>
      <c r="K14" s="736"/>
      <c r="L14" s="729"/>
      <c r="M14" s="729"/>
      <c r="N14" s="729"/>
    </row>
    <row r="15" spans="1:15" s="16" customFormat="1" ht="11.25">
      <c r="A15" s="194"/>
      <c r="B15" s="75"/>
      <c r="C15" s="305" t="s">
        <v>1632</v>
      </c>
      <c r="D15" s="303" t="s">
        <v>1628</v>
      </c>
      <c r="E15" s="240"/>
      <c r="F15" s="582"/>
      <c r="G15" s="214"/>
      <c r="H15" s="215"/>
      <c r="I15" s="451"/>
      <c r="J15" s="452"/>
      <c r="K15" s="736"/>
      <c r="L15" s="729"/>
      <c r="M15" s="729"/>
      <c r="N15" s="729"/>
    </row>
    <row r="16" spans="1:15" s="16" customFormat="1" ht="11.25">
      <c r="A16" s="194"/>
      <c r="B16" s="75"/>
      <c r="C16" s="234"/>
      <c r="D16" s="235"/>
      <c r="E16" s="304" t="s">
        <v>1629</v>
      </c>
      <c r="F16" s="583" t="s">
        <v>1630</v>
      </c>
      <c r="G16" s="207"/>
      <c r="H16" s="208"/>
      <c r="I16" s="451"/>
      <c r="J16" s="452"/>
      <c r="K16" s="736"/>
      <c r="L16" s="729"/>
      <c r="M16" s="729"/>
      <c r="N16" s="729"/>
    </row>
    <row r="17" spans="1:14" s="16" customFormat="1" ht="11.25">
      <c r="A17" s="194"/>
      <c r="B17" s="75"/>
      <c r="C17" s="234"/>
      <c r="D17" s="235"/>
      <c r="E17" s="236"/>
      <c r="F17" s="583" t="s">
        <v>1631</v>
      </c>
      <c r="G17" s="207"/>
      <c r="H17" s="208"/>
      <c r="I17" s="451"/>
      <c r="J17" s="452"/>
      <c r="K17" s="736"/>
      <c r="L17" s="729"/>
      <c r="M17" s="729"/>
      <c r="N17" s="729"/>
    </row>
    <row r="18" spans="1:14" s="16" customFormat="1" ht="11.25">
      <c r="A18" s="194"/>
      <c r="B18" s="75"/>
      <c r="C18" s="234"/>
      <c r="D18" s="235"/>
      <c r="E18" s="236"/>
      <c r="F18" s="583" t="s">
        <v>2117</v>
      </c>
      <c r="G18" s="207"/>
      <c r="H18" s="208"/>
      <c r="I18" s="451"/>
      <c r="J18" s="452"/>
      <c r="K18" s="736"/>
      <c r="L18" s="729"/>
      <c r="M18" s="729"/>
      <c r="N18" s="729"/>
    </row>
    <row r="19" spans="1:14" s="16" customFormat="1" ht="11.25">
      <c r="A19" s="194"/>
      <c r="B19" s="75"/>
      <c r="C19" s="234"/>
      <c r="D19" s="235"/>
      <c r="E19" s="304">
        <v>8.6999999999999993</v>
      </c>
      <c r="F19" s="583" t="s">
        <v>1633</v>
      </c>
      <c r="G19" s="207"/>
      <c r="H19" s="208"/>
      <c r="I19" s="451"/>
      <c r="J19" s="452"/>
      <c r="K19" s="736"/>
      <c r="L19" s="729"/>
      <c r="M19" s="729"/>
      <c r="N19" s="729"/>
    </row>
    <row r="20" spans="1:14" s="16" customFormat="1" ht="11.25" outlineLevel="1">
      <c r="A20" s="194"/>
      <c r="B20" s="75"/>
      <c r="C20" s="305" t="s">
        <v>1634</v>
      </c>
      <c r="D20" s="303" t="s">
        <v>1635</v>
      </c>
      <c r="E20" s="240"/>
      <c r="F20" s="582"/>
      <c r="G20" s="310" t="s">
        <v>85</v>
      </c>
      <c r="H20" s="306" t="s">
        <v>85</v>
      </c>
      <c r="I20" s="451"/>
      <c r="J20" s="452"/>
      <c r="K20" s="736"/>
      <c r="L20" s="729"/>
      <c r="M20" s="729"/>
      <c r="N20" s="729"/>
    </row>
    <row r="21" spans="1:14" s="16" customFormat="1" ht="11.25" outlineLevel="1">
      <c r="A21" s="194"/>
      <c r="B21" s="75"/>
      <c r="C21" s="234"/>
      <c r="D21" s="235"/>
      <c r="E21" s="304"/>
      <c r="F21" s="583" t="s">
        <v>1636</v>
      </c>
      <c r="G21" s="207"/>
      <c r="H21" s="208"/>
      <c r="I21" s="451"/>
      <c r="J21" s="452"/>
      <c r="K21" s="736"/>
      <c r="L21" s="729"/>
      <c r="M21" s="729"/>
      <c r="N21" s="729"/>
    </row>
    <row r="22" spans="1:14" s="16" customFormat="1" ht="11.25" outlineLevel="1">
      <c r="A22" s="194"/>
      <c r="B22" s="75"/>
      <c r="C22" s="234"/>
      <c r="D22" s="235"/>
      <c r="E22" s="304"/>
      <c r="F22" s="583"/>
      <c r="G22" s="207"/>
      <c r="H22" s="208"/>
      <c r="I22" s="451"/>
      <c r="J22" s="452"/>
      <c r="K22" s="736"/>
      <c r="L22" s="729"/>
      <c r="M22" s="729"/>
      <c r="N22" s="729"/>
    </row>
    <row r="23" spans="1:14" s="16" customFormat="1" ht="11.25" outlineLevel="1">
      <c r="A23" s="194"/>
      <c r="B23" s="748"/>
      <c r="C23" s="305" t="s">
        <v>3800</v>
      </c>
      <c r="D23" s="972" t="s">
        <v>3801</v>
      </c>
      <c r="E23" s="973"/>
      <c r="F23" s="974"/>
      <c r="G23" s="214"/>
      <c r="H23" s="215"/>
      <c r="I23" s="214"/>
      <c r="J23" s="744"/>
      <c r="K23" s="736" t="s">
        <v>3756</v>
      </c>
      <c r="L23" s="729"/>
      <c r="M23" s="729"/>
      <c r="N23" s="729"/>
    </row>
    <row r="24" spans="1:14" s="16" customFormat="1" ht="11.25" outlineLevel="1">
      <c r="A24" s="194"/>
      <c r="B24" s="748"/>
      <c r="C24" s="305"/>
      <c r="D24" s="742"/>
      <c r="E24" s="742"/>
      <c r="F24" s="742" t="s">
        <v>3805</v>
      </c>
      <c r="G24" s="214"/>
      <c r="H24" s="215"/>
      <c r="I24" s="214"/>
      <c r="J24" s="744"/>
      <c r="K24" s="736" t="s">
        <v>3756</v>
      </c>
      <c r="L24" s="729"/>
      <c r="M24" s="729"/>
      <c r="N24" s="729"/>
    </row>
    <row r="25" spans="1:14" s="16" customFormat="1" ht="11.25" outlineLevel="1">
      <c r="A25" s="194"/>
      <c r="B25" s="748"/>
      <c r="C25" s="308"/>
      <c r="D25" s="240"/>
      <c r="E25" s="303"/>
      <c r="F25" s="584" t="s">
        <v>3810</v>
      </c>
      <c r="G25" s="214"/>
      <c r="H25" s="215"/>
      <c r="I25" s="310" t="s">
        <v>1229</v>
      </c>
      <c r="J25" s="747" t="s">
        <v>1229</v>
      </c>
      <c r="K25" s="736" t="s">
        <v>3756</v>
      </c>
      <c r="L25" s="729"/>
      <c r="M25" s="729"/>
      <c r="N25" s="729"/>
    </row>
    <row r="26" spans="1:14" s="16" customFormat="1" ht="11.25" outlineLevel="1">
      <c r="A26" s="194"/>
      <c r="B26" s="748"/>
      <c r="C26" s="234"/>
      <c r="D26" s="235"/>
      <c r="E26" s="304"/>
      <c r="F26" s="583" t="s">
        <v>3804</v>
      </c>
      <c r="G26" s="207"/>
      <c r="H26" s="208"/>
      <c r="I26" s="207"/>
      <c r="J26" s="745"/>
      <c r="K26" s="736" t="s">
        <v>3756</v>
      </c>
      <c r="L26" s="729"/>
      <c r="M26" s="729"/>
      <c r="N26" s="729"/>
    </row>
    <row r="27" spans="1:14" s="16" customFormat="1" ht="11.25" outlineLevel="1">
      <c r="A27" s="194"/>
      <c r="B27" s="75"/>
      <c r="C27" s="234"/>
      <c r="D27" s="235"/>
      <c r="E27" s="304"/>
      <c r="F27" s="583"/>
      <c r="G27" s="207"/>
      <c r="H27" s="208"/>
      <c r="I27" s="207"/>
      <c r="J27" s="745"/>
      <c r="K27" s="736" t="s">
        <v>3756</v>
      </c>
      <c r="L27" s="729"/>
      <c r="M27" s="729"/>
      <c r="N27" s="729"/>
    </row>
    <row r="28" spans="1:14" s="16" customFormat="1" ht="11.25" outlineLevel="1">
      <c r="A28" s="194"/>
      <c r="B28" s="75"/>
      <c r="C28" s="305" t="s">
        <v>1637</v>
      </c>
      <c r="D28" s="972" t="s">
        <v>1638</v>
      </c>
      <c r="E28" s="973"/>
      <c r="F28" s="974"/>
      <c r="G28" s="214"/>
      <c r="H28" s="215"/>
      <c r="I28" s="451"/>
      <c r="J28" s="452"/>
      <c r="K28" s="736" t="s">
        <v>3756</v>
      </c>
      <c r="L28" s="729"/>
      <c r="M28" s="729"/>
      <c r="N28" s="740">
        <v>2.2599999999999998</v>
      </c>
    </row>
    <row r="29" spans="1:14" s="16" customFormat="1" ht="11.25" outlineLevel="1">
      <c r="A29" s="194"/>
      <c r="B29" s="75"/>
      <c r="C29" s="305"/>
      <c r="D29" s="742"/>
      <c r="E29" s="742"/>
      <c r="F29" s="742" t="s">
        <v>3802</v>
      </c>
      <c r="G29" s="214"/>
      <c r="H29" s="215"/>
      <c r="I29" s="451"/>
      <c r="J29" s="452"/>
      <c r="K29" s="736" t="s">
        <v>3756</v>
      </c>
      <c r="L29" s="729"/>
      <c r="M29" s="729"/>
      <c r="N29" s="740"/>
    </row>
    <row r="30" spans="1:14" s="16" customFormat="1" ht="12.75" customHeight="1" outlineLevel="1">
      <c r="A30" s="194"/>
      <c r="B30" s="75"/>
      <c r="C30" s="308"/>
      <c r="D30" s="240"/>
      <c r="E30" s="303"/>
      <c r="F30" s="584" t="s">
        <v>3803</v>
      </c>
      <c r="G30" s="310" t="s">
        <v>85</v>
      </c>
      <c r="H30" s="306" t="s">
        <v>85</v>
      </c>
      <c r="I30" s="451"/>
      <c r="J30" s="452"/>
      <c r="K30" s="736" t="s">
        <v>3756</v>
      </c>
      <c r="L30" s="729"/>
      <c r="M30" s="729"/>
      <c r="N30" s="740">
        <v>2.2599999999999998</v>
      </c>
    </row>
    <row r="31" spans="1:14" s="16" customFormat="1" ht="12" customHeight="1" outlineLevel="1">
      <c r="A31" s="194"/>
      <c r="B31" s="75"/>
      <c r="C31" s="234"/>
      <c r="D31" s="998" t="s">
        <v>3806</v>
      </c>
      <c r="E31" s="304"/>
      <c r="F31" s="583" t="s">
        <v>3775</v>
      </c>
      <c r="G31" s="207"/>
      <c r="H31" s="208"/>
      <c r="I31" s="451"/>
      <c r="J31" s="452"/>
      <c r="K31" s="736" t="s">
        <v>3756</v>
      </c>
      <c r="L31" s="729"/>
      <c r="M31" s="729"/>
      <c r="N31" s="740">
        <v>2.2599999999999998</v>
      </c>
    </row>
    <row r="32" spans="1:14" s="16" customFormat="1" ht="11.25" outlineLevel="1">
      <c r="A32" s="194"/>
      <c r="B32" s="75"/>
      <c r="C32" s="234"/>
      <c r="D32" s="998"/>
      <c r="E32" s="304"/>
      <c r="F32" s="583" t="s">
        <v>3776</v>
      </c>
      <c r="G32" s="207"/>
      <c r="H32" s="208"/>
      <c r="I32" s="451"/>
      <c r="J32" s="452"/>
      <c r="K32" s="736" t="s">
        <v>3756</v>
      </c>
      <c r="L32" s="729"/>
      <c r="M32" s="729"/>
      <c r="N32" s="740">
        <v>2.2599999999999998</v>
      </c>
    </row>
    <row r="33" spans="1:14" s="16" customFormat="1" ht="11.25" outlineLevel="1">
      <c r="A33" s="194"/>
      <c r="B33" s="75"/>
      <c r="C33" s="234"/>
      <c r="D33" s="998"/>
      <c r="E33" s="304"/>
      <c r="F33" s="583" t="s">
        <v>3777</v>
      </c>
      <c r="G33" s="207"/>
      <c r="H33" s="208"/>
      <c r="I33" s="451"/>
      <c r="J33" s="452"/>
      <c r="K33" s="736" t="s">
        <v>3756</v>
      </c>
      <c r="L33" s="729"/>
      <c r="M33" s="729"/>
      <c r="N33" s="740">
        <v>2.2599999999999998</v>
      </c>
    </row>
    <row r="34" spans="1:14" s="16" customFormat="1" ht="11.25" outlineLevel="1">
      <c r="A34" s="194"/>
      <c r="B34" s="75"/>
      <c r="C34" s="234"/>
      <c r="D34" s="998"/>
      <c r="E34" s="304"/>
      <c r="F34" s="583" t="s">
        <v>3778</v>
      </c>
      <c r="G34" s="207"/>
      <c r="H34" s="208"/>
      <c r="I34" s="451"/>
      <c r="J34" s="452"/>
      <c r="K34" s="736" t="s">
        <v>3756</v>
      </c>
      <c r="L34" s="729"/>
      <c r="M34" s="729"/>
      <c r="N34" s="740">
        <v>2.2599999999999998</v>
      </c>
    </row>
    <row r="35" spans="1:14" s="16" customFormat="1" ht="11.25" outlineLevel="1">
      <c r="A35" s="194"/>
      <c r="B35" s="75"/>
      <c r="C35" s="234"/>
      <c r="D35" s="998"/>
      <c r="E35" s="304"/>
      <c r="F35" s="583" t="s">
        <v>3779</v>
      </c>
      <c r="G35" s="207"/>
      <c r="H35" s="208"/>
      <c r="I35" s="451"/>
      <c r="J35" s="452"/>
      <c r="K35" s="736" t="s">
        <v>3756</v>
      </c>
      <c r="L35" s="729"/>
      <c r="M35" s="729"/>
      <c r="N35" s="740">
        <v>2.2599999999999998</v>
      </c>
    </row>
    <row r="36" spans="1:14" s="16" customFormat="1" ht="11.25" outlineLevel="1">
      <c r="A36" s="194"/>
      <c r="B36" s="75"/>
      <c r="C36" s="234"/>
      <c r="D36" s="998"/>
      <c r="E36" s="304"/>
      <c r="F36" s="583" t="s">
        <v>3780</v>
      </c>
      <c r="G36" s="207"/>
      <c r="H36" s="208"/>
      <c r="I36" s="451"/>
      <c r="J36" s="452"/>
      <c r="K36" s="736" t="s">
        <v>3756</v>
      </c>
      <c r="L36" s="729"/>
      <c r="M36" s="729"/>
      <c r="N36" s="740">
        <v>2.2599999999999998</v>
      </c>
    </row>
    <row r="37" spans="1:14" s="16" customFormat="1" ht="11.25" outlineLevel="1">
      <c r="A37" s="194"/>
      <c r="B37" s="75"/>
      <c r="C37" s="234"/>
      <c r="D37" s="998"/>
      <c r="E37" s="304"/>
      <c r="F37" s="583" t="s">
        <v>3787</v>
      </c>
      <c r="G37" s="207"/>
      <c r="H37" s="208"/>
      <c r="I37" s="451"/>
      <c r="J37" s="452"/>
      <c r="K37" s="736" t="s">
        <v>3756</v>
      </c>
      <c r="L37" s="729"/>
      <c r="M37" s="729"/>
      <c r="N37" s="740">
        <v>2.2599999999999998</v>
      </c>
    </row>
    <row r="38" spans="1:14" s="16" customFormat="1" ht="11.25" outlineLevel="1">
      <c r="A38" s="194"/>
      <c r="B38" s="75"/>
      <c r="C38" s="234"/>
      <c r="D38" s="998"/>
      <c r="E38" s="304"/>
      <c r="F38" s="583" t="s">
        <v>3781</v>
      </c>
      <c r="G38" s="207"/>
      <c r="H38" s="208"/>
      <c r="I38" s="451"/>
      <c r="J38" s="452"/>
      <c r="K38" s="736" t="s">
        <v>3756</v>
      </c>
      <c r="L38" s="729"/>
      <c r="M38" s="729"/>
      <c r="N38" s="740">
        <v>2.2599999999999998</v>
      </c>
    </row>
    <row r="39" spans="1:14" s="16" customFormat="1" ht="11.25" outlineLevel="1">
      <c r="A39" s="194"/>
      <c r="B39" s="75"/>
      <c r="C39" s="234"/>
      <c r="D39" s="998"/>
      <c r="E39" s="304"/>
      <c r="F39" s="583" t="s">
        <v>3807</v>
      </c>
      <c r="G39" s="207"/>
      <c r="H39" s="208"/>
      <c r="I39" s="451"/>
      <c r="J39" s="452"/>
      <c r="K39" s="736" t="s">
        <v>3756</v>
      </c>
      <c r="L39" s="729"/>
      <c r="M39" s="729"/>
      <c r="N39" s="740">
        <v>2.2599999999999998</v>
      </c>
    </row>
    <row r="40" spans="1:14" s="16" customFormat="1" ht="11.25" outlineLevel="1">
      <c r="A40" s="194"/>
      <c r="B40" s="75"/>
      <c r="C40" s="234"/>
      <c r="D40" s="998"/>
      <c r="E40" s="304"/>
      <c r="F40" s="583" t="s">
        <v>3783</v>
      </c>
      <c r="G40" s="207"/>
      <c r="H40" s="208"/>
      <c r="I40" s="451"/>
      <c r="J40" s="452"/>
      <c r="K40" s="736" t="s">
        <v>3756</v>
      </c>
      <c r="L40" s="729"/>
      <c r="M40" s="729"/>
      <c r="N40" s="740">
        <v>2.2599999999999998</v>
      </c>
    </row>
    <row r="41" spans="1:14" s="16" customFormat="1" ht="11.25" outlineLevel="1">
      <c r="A41" s="194"/>
      <c r="B41" s="75"/>
      <c r="C41" s="234"/>
      <c r="D41" s="998"/>
      <c r="E41" s="304"/>
      <c r="F41" s="583" t="s">
        <v>3784</v>
      </c>
      <c r="G41" s="207"/>
      <c r="H41" s="208"/>
      <c r="I41" s="451"/>
      <c r="J41" s="452"/>
      <c r="K41" s="736" t="s">
        <v>3756</v>
      </c>
      <c r="L41" s="729"/>
      <c r="M41" s="729"/>
      <c r="N41" s="740">
        <v>2.2599999999999998</v>
      </c>
    </row>
    <row r="42" spans="1:14" s="16" customFormat="1" ht="11.25" outlineLevel="1">
      <c r="A42" s="194"/>
      <c r="B42" s="75"/>
      <c r="C42" s="234"/>
      <c r="D42" s="998"/>
      <c r="E42" s="304"/>
      <c r="F42" s="583" t="s">
        <v>1649</v>
      </c>
      <c r="G42" s="207"/>
      <c r="H42" s="208"/>
      <c r="I42" s="451"/>
      <c r="J42" s="452"/>
      <c r="K42" s="736" t="s">
        <v>3756</v>
      </c>
      <c r="L42" s="729"/>
      <c r="M42" s="729"/>
      <c r="N42" s="740">
        <v>2.2599999999999998</v>
      </c>
    </row>
    <row r="43" spans="1:14" s="16" customFormat="1" ht="11.25" outlineLevel="1">
      <c r="A43" s="194"/>
      <c r="B43" s="75"/>
      <c r="C43" s="234"/>
      <c r="D43" s="998"/>
      <c r="E43" s="304"/>
      <c r="F43" s="583" t="s">
        <v>3785</v>
      </c>
      <c r="G43" s="207"/>
      <c r="H43" s="208"/>
      <c r="I43" s="451"/>
      <c r="J43" s="452"/>
      <c r="K43" s="736" t="s">
        <v>3756</v>
      </c>
      <c r="L43" s="729"/>
      <c r="M43" s="729"/>
      <c r="N43" s="740">
        <v>2.2599999999999998</v>
      </c>
    </row>
    <row r="44" spans="1:14" s="16" customFormat="1" ht="11.25" outlineLevel="1">
      <c r="A44" s="194"/>
      <c r="B44" s="75"/>
      <c r="C44" s="234"/>
      <c r="D44" s="998"/>
      <c r="E44" s="304"/>
      <c r="F44" s="583" t="s">
        <v>3786</v>
      </c>
      <c r="G44" s="207"/>
      <c r="H44" s="208"/>
      <c r="I44" s="451"/>
      <c r="J44" s="452"/>
      <c r="K44" s="736" t="s">
        <v>3756</v>
      </c>
      <c r="L44" s="729"/>
      <c r="M44" s="729"/>
      <c r="N44" s="740">
        <v>2.2599999999999998</v>
      </c>
    </row>
    <row r="45" spans="1:14" s="16" customFormat="1" ht="11.25" outlineLevel="1">
      <c r="A45" s="194"/>
      <c r="B45" s="75"/>
      <c r="C45" s="234"/>
      <c r="D45" s="235"/>
      <c r="E45" s="304"/>
      <c r="F45" s="583"/>
      <c r="G45" s="207"/>
      <c r="H45" s="208"/>
      <c r="I45" s="451"/>
      <c r="J45" s="452"/>
      <c r="K45" s="736"/>
      <c r="L45" s="729"/>
      <c r="M45" s="729"/>
      <c r="N45" s="187"/>
    </row>
    <row r="46" spans="1:14" s="16" customFormat="1" ht="11.25" outlineLevel="1">
      <c r="A46" s="194"/>
      <c r="B46" s="75"/>
      <c r="C46" s="234"/>
      <c r="D46" s="235"/>
      <c r="E46" s="304"/>
      <c r="F46" s="741" t="s">
        <v>3798</v>
      </c>
      <c r="G46" s="207"/>
      <c r="H46" s="208"/>
      <c r="I46" s="451"/>
      <c r="J46" s="452"/>
      <c r="K46" s="736" t="s">
        <v>3756</v>
      </c>
      <c r="L46" s="729"/>
      <c r="M46" s="729"/>
      <c r="N46" s="740">
        <v>2.2599999999999998</v>
      </c>
    </row>
    <row r="47" spans="1:14" s="16" customFormat="1" ht="11.25" outlineLevel="1">
      <c r="A47" s="194"/>
      <c r="B47" s="75"/>
      <c r="C47" s="234"/>
      <c r="D47" s="235"/>
      <c r="E47" s="304"/>
      <c r="F47" s="583" t="s">
        <v>3808</v>
      </c>
      <c r="G47" s="207"/>
      <c r="H47" s="208"/>
      <c r="I47" s="451"/>
      <c r="J47" s="452"/>
      <c r="K47" s="736" t="s">
        <v>3756</v>
      </c>
      <c r="L47" s="729"/>
      <c r="M47" s="729"/>
      <c r="N47" s="740"/>
    </row>
    <row r="48" spans="1:14" s="16" customFormat="1" ht="11.25" outlineLevel="1">
      <c r="A48" s="194"/>
      <c r="B48" s="75"/>
      <c r="C48" s="234"/>
      <c r="D48" s="235"/>
      <c r="E48" s="304"/>
      <c r="F48" s="746" t="s">
        <v>3776</v>
      </c>
      <c r="G48" s="207"/>
      <c r="H48" s="208"/>
      <c r="I48" s="451"/>
      <c r="J48" s="452"/>
      <c r="K48" s="736" t="s">
        <v>3756</v>
      </c>
      <c r="L48" s="729"/>
      <c r="M48" s="729"/>
      <c r="N48" s="740"/>
    </row>
    <row r="49" spans="1:14" s="16" customFormat="1" ht="11.25" outlineLevel="1">
      <c r="A49" s="194"/>
      <c r="B49" s="75"/>
      <c r="C49" s="234"/>
      <c r="D49" s="235"/>
      <c r="E49" s="304"/>
      <c r="F49" s="746" t="s">
        <v>3777</v>
      </c>
      <c r="G49" s="207"/>
      <c r="H49" s="208"/>
      <c r="I49" s="451"/>
      <c r="J49" s="452"/>
      <c r="K49" s="736" t="s">
        <v>3756</v>
      </c>
      <c r="L49" s="729"/>
      <c r="M49" s="729"/>
      <c r="N49" s="740"/>
    </row>
    <row r="50" spans="1:14" s="16" customFormat="1" ht="11.25" outlineLevel="1">
      <c r="A50" s="194"/>
      <c r="B50" s="75"/>
      <c r="C50" s="234"/>
      <c r="D50" s="235"/>
      <c r="E50" s="304"/>
      <c r="F50" s="746" t="s">
        <v>3779</v>
      </c>
      <c r="G50" s="207"/>
      <c r="H50" s="208"/>
      <c r="I50" s="451"/>
      <c r="J50" s="452"/>
      <c r="K50" s="736" t="s">
        <v>3756</v>
      </c>
      <c r="L50" s="729"/>
      <c r="M50" s="729"/>
      <c r="N50" s="740"/>
    </row>
    <row r="51" spans="1:14" s="16" customFormat="1" ht="11.25" outlineLevel="1">
      <c r="A51" s="194"/>
      <c r="B51" s="75"/>
      <c r="C51" s="234"/>
      <c r="D51" s="235"/>
      <c r="E51" s="304"/>
      <c r="F51" s="746" t="s">
        <v>3782</v>
      </c>
      <c r="G51" s="207"/>
      <c r="H51" s="208"/>
      <c r="I51" s="451"/>
      <c r="J51" s="452"/>
      <c r="K51" s="736" t="s">
        <v>3756</v>
      </c>
      <c r="L51" s="729"/>
      <c r="M51" s="729"/>
      <c r="N51" s="740"/>
    </row>
    <row r="52" spans="1:14" s="16" customFormat="1" ht="11.25" outlineLevel="1">
      <c r="A52" s="194"/>
      <c r="B52" s="75"/>
      <c r="C52" s="234"/>
      <c r="D52" s="235"/>
      <c r="E52" s="304"/>
      <c r="F52" s="746" t="s">
        <v>3783</v>
      </c>
      <c r="G52" s="207"/>
      <c r="H52" s="208"/>
      <c r="I52" s="451"/>
      <c r="J52" s="452"/>
      <c r="K52" s="736" t="s">
        <v>3756</v>
      </c>
      <c r="L52" s="729"/>
      <c r="M52" s="729"/>
      <c r="N52" s="740"/>
    </row>
    <row r="53" spans="1:14" s="16" customFormat="1" ht="11.25" outlineLevel="1">
      <c r="A53" s="194"/>
      <c r="B53" s="75"/>
      <c r="C53" s="234"/>
      <c r="D53" s="235"/>
      <c r="E53" s="304"/>
      <c r="F53" s="746" t="s">
        <v>3784</v>
      </c>
      <c r="G53" s="207"/>
      <c r="H53" s="208"/>
      <c r="I53" s="451"/>
      <c r="J53" s="452"/>
      <c r="K53" s="736" t="s">
        <v>3756</v>
      </c>
      <c r="L53" s="729"/>
      <c r="M53" s="729"/>
      <c r="N53" s="740"/>
    </row>
    <row r="54" spans="1:14" s="16" customFormat="1" ht="11.25" outlineLevel="1">
      <c r="A54" s="194"/>
      <c r="B54" s="75"/>
      <c r="C54" s="234"/>
      <c r="D54" s="235"/>
      <c r="E54" s="304"/>
      <c r="F54" s="746" t="s">
        <v>1649</v>
      </c>
      <c r="G54" s="207"/>
      <c r="H54" s="208"/>
      <c r="I54" s="451"/>
      <c r="J54" s="452"/>
      <c r="K54" s="736" t="s">
        <v>3756</v>
      </c>
      <c r="L54" s="729"/>
      <c r="M54" s="729"/>
      <c r="N54" s="740"/>
    </row>
    <row r="55" spans="1:14" s="16" customFormat="1" ht="11.25" outlineLevel="1">
      <c r="A55" s="194"/>
      <c r="B55" s="75"/>
      <c r="C55" s="234"/>
      <c r="D55" s="235"/>
      <c r="E55" s="304"/>
      <c r="F55" s="746" t="s">
        <v>3785</v>
      </c>
      <c r="G55" s="207"/>
      <c r="H55" s="208"/>
      <c r="I55" s="451"/>
      <c r="J55" s="452"/>
      <c r="K55" s="736" t="s">
        <v>3756</v>
      </c>
      <c r="L55" s="729"/>
      <c r="M55" s="729"/>
      <c r="N55" s="740"/>
    </row>
    <row r="56" spans="1:14" s="16" customFormat="1" ht="11.25" outlineLevel="1">
      <c r="A56" s="194"/>
      <c r="B56" s="75"/>
      <c r="C56" s="234"/>
      <c r="D56" s="235"/>
      <c r="E56" s="304"/>
      <c r="F56" s="746" t="s">
        <v>3786</v>
      </c>
      <c r="G56" s="207"/>
      <c r="H56" s="208"/>
      <c r="I56" s="451"/>
      <c r="J56" s="452"/>
      <c r="K56" s="736" t="s">
        <v>3756</v>
      </c>
      <c r="L56" s="729"/>
      <c r="M56" s="729"/>
      <c r="N56" s="740"/>
    </row>
    <row r="57" spans="1:14" s="16" customFormat="1" ht="11.25" outlineLevel="1">
      <c r="A57" s="194"/>
      <c r="B57" s="75"/>
      <c r="C57" s="234"/>
      <c r="D57" s="235"/>
      <c r="E57" s="304"/>
      <c r="F57" s="583" t="s">
        <v>3788</v>
      </c>
      <c r="G57" s="207"/>
      <c r="H57" s="208"/>
      <c r="I57" s="451"/>
      <c r="J57" s="452"/>
      <c r="K57" s="736" t="s">
        <v>3756</v>
      </c>
      <c r="L57" s="729"/>
      <c r="M57" s="729"/>
      <c r="N57" s="740">
        <v>2.2599999999999998</v>
      </c>
    </row>
    <row r="58" spans="1:14" s="16" customFormat="1" ht="11.25" outlineLevel="1">
      <c r="A58" s="194"/>
      <c r="B58" s="75"/>
      <c r="C58" s="234"/>
      <c r="D58" s="235"/>
      <c r="E58" s="304"/>
      <c r="F58" s="583" t="s">
        <v>3809</v>
      </c>
      <c r="G58" s="207"/>
      <c r="H58" s="208"/>
      <c r="I58" s="451"/>
      <c r="J58" s="452"/>
      <c r="K58" s="736" t="s">
        <v>3756</v>
      </c>
      <c r="L58" s="729"/>
      <c r="M58" s="729"/>
      <c r="N58" s="740">
        <v>2.2599999999999998</v>
      </c>
    </row>
    <row r="59" spans="1:14" s="16" customFormat="1" ht="11.25" outlineLevel="1">
      <c r="A59" s="194"/>
      <c r="B59" s="75"/>
      <c r="C59" s="234"/>
      <c r="D59" s="235"/>
      <c r="E59" s="304"/>
      <c r="F59" s="583" t="s">
        <v>3789</v>
      </c>
      <c r="G59" s="207"/>
      <c r="H59" s="208"/>
      <c r="I59" s="451"/>
      <c r="J59" s="452"/>
      <c r="K59" s="736" t="s">
        <v>3756</v>
      </c>
      <c r="L59" s="729"/>
      <c r="M59" s="729"/>
      <c r="N59" s="740">
        <v>2.2599999999999998</v>
      </c>
    </row>
    <row r="60" spans="1:14" s="16" customFormat="1" ht="11.25" outlineLevel="1">
      <c r="A60" s="194"/>
      <c r="B60" s="75"/>
      <c r="C60" s="234"/>
      <c r="D60" s="235"/>
      <c r="E60" s="304"/>
      <c r="F60" s="583" t="s">
        <v>3790</v>
      </c>
      <c r="G60" s="207"/>
      <c r="H60" s="208"/>
      <c r="I60" s="451"/>
      <c r="J60" s="452"/>
      <c r="K60" s="736" t="s">
        <v>3756</v>
      </c>
      <c r="L60" s="729"/>
      <c r="M60" s="729"/>
      <c r="N60" s="740">
        <v>2.2599999999999998</v>
      </c>
    </row>
    <row r="61" spans="1:14" s="16" customFormat="1" ht="11.25" outlineLevel="1">
      <c r="A61" s="194"/>
      <c r="B61" s="75"/>
      <c r="C61" s="234"/>
      <c r="D61" s="235"/>
      <c r="E61" s="304"/>
      <c r="F61" s="583" t="s">
        <v>3791</v>
      </c>
      <c r="G61" s="207"/>
      <c r="H61" s="208"/>
      <c r="I61" s="451"/>
      <c r="J61" s="452"/>
      <c r="K61" s="736" t="s">
        <v>3756</v>
      </c>
      <c r="L61" s="729"/>
      <c r="M61" s="729"/>
      <c r="N61" s="740">
        <v>2.2599999999999998</v>
      </c>
    </row>
    <row r="62" spans="1:14" s="16" customFormat="1" ht="11.25" outlineLevel="1">
      <c r="A62" s="194"/>
      <c r="B62" s="75"/>
      <c r="C62" s="234"/>
      <c r="D62" s="235"/>
      <c r="E62" s="304"/>
      <c r="F62" s="583" t="s">
        <v>3792</v>
      </c>
      <c r="G62" s="207"/>
      <c r="H62" s="208"/>
      <c r="I62" s="451"/>
      <c r="J62" s="452"/>
      <c r="K62" s="736" t="s">
        <v>3756</v>
      </c>
      <c r="L62" s="729"/>
      <c r="M62" s="729"/>
      <c r="N62" s="740">
        <v>2.2599999999999998</v>
      </c>
    </row>
    <row r="63" spans="1:14" s="16" customFormat="1" ht="11.25" outlineLevel="1">
      <c r="A63" s="194"/>
      <c r="B63" s="75"/>
      <c r="C63" s="234"/>
      <c r="D63" s="235"/>
      <c r="E63" s="304"/>
      <c r="F63" s="583" t="s">
        <v>3793</v>
      </c>
      <c r="G63" s="207"/>
      <c r="H63" s="208"/>
      <c r="I63" s="451"/>
      <c r="J63" s="452"/>
      <c r="K63" s="736" t="s">
        <v>3756</v>
      </c>
      <c r="L63" s="729"/>
      <c r="M63" s="729"/>
      <c r="N63" s="740">
        <v>2.2599999999999998</v>
      </c>
    </row>
    <row r="64" spans="1:14" s="16" customFormat="1" ht="11.25" outlineLevel="1">
      <c r="A64" s="194"/>
      <c r="B64" s="75"/>
      <c r="C64" s="234"/>
      <c r="D64" s="235"/>
      <c r="E64" s="304"/>
      <c r="F64" s="583" t="s">
        <v>3794</v>
      </c>
      <c r="G64" s="207"/>
      <c r="H64" s="208"/>
      <c r="I64" s="451"/>
      <c r="J64" s="452"/>
      <c r="K64" s="736" t="s">
        <v>3756</v>
      </c>
      <c r="L64" s="729"/>
      <c r="M64" s="729"/>
      <c r="N64" s="740">
        <v>2.2599999999999998</v>
      </c>
    </row>
    <row r="65" spans="1:15" s="16" customFormat="1" ht="11.25" outlineLevel="1">
      <c r="A65" s="194"/>
      <c r="B65" s="75"/>
      <c r="C65" s="234"/>
      <c r="D65" s="235"/>
      <c r="E65" s="304"/>
      <c r="F65" s="583" t="s">
        <v>3795</v>
      </c>
      <c r="G65" s="207"/>
      <c r="H65" s="208"/>
      <c r="I65" s="451"/>
      <c r="J65" s="452"/>
      <c r="K65" s="736" t="s">
        <v>3756</v>
      </c>
      <c r="L65" s="729"/>
      <c r="M65" s="729"/>
      <c r="N65" s="740">
        <v>2.2599999999999998</v>
      </c>
    </row>
    <row r="66" spans="1:15" s="16" customFormat="1" ht="11.25" outlineLevel="1">
      <c r="A66" s="194"/>
      <c r="B66" s="75"/>
      <c r="C66" s="234"/>
      <c r="D66" s="235"/>
      <c r="E66" s="304"/>
      <c r="F66" s="583" t="s">
        <v>3796</v>
      </c>
      <c r="G66" s="207"/>
      <c r="H66" s="208"/>
      <c r="I66" s="451"/>
      <c r="J66" s="452"/>
      <c r="K66" s="736" t="s">
        <v>3756</v>
      </c>
      <c r="L66" s="729"/>
      <c r="M66" s="729"/>
      <c r="N66" s="740">
        <v>2.2599999999999998</v>
      </c>
    </row>
    <row r="67" spans="1:15" s="16" customFormat="1" ht="11.25" outlineLevel="1">
      <c r="A67" s="194"/>
      <c r="B67" s="75"/>
      <c r="C67" s="234"/>
      <c r="D67" s="235"/>
      <c r="E67" s="304"/>
      <c r="F67" s="583" t="s">
        <v>3797</v>
      </c>
      <c r="G67" s="207"/>
      <c r="H67" s="208"/>
      <c r="I67" s="451"/>
      <c r="J67" s="452"/>
      <c r="K67" s="736" t="s">
        <v>3756</v>
      </c>
      <c r="L67" s="729"/>
      <c r="M67" s="729"/>
      <c r="N67" s="740">
        <v>2.2599999999999998</v>
      </c>
    </row>
    <row r="68" spans="1:15" s="16" customFormat="1" ht="11.25" outlineLevel="1">
      <c r="A68" s="194"/>
      <c r="B68" s="75"/>
      <c r="C68" s="234"/>
      <c r="D68" s="235"/>
      <c r="E68" s="304"/>
      <c r="F68" s="583"/>
      <c r="G68" s="207"/>
      <c r="H68" s="208"/>
      <c r="I68" s="451"/>
      <c r="J68" s="452"/>
      <c r="K68" s="736" t="s">
        <v>3756</v>
      </c>
      <c r="L68" s="729"/>
      <c r="M68" s="729"/>
      <c r="N68" s="187"/>
    </row>
    <row r="69" spans="1:15" s="16" customFormat="1" ht="11.25" outlineLevel="1">
      <c r="A69" s="194"/>
      <c r="B69" s="75"/>
      <c r="C69" s="234"/>
      <c r="D69" s="235"/>
      <c r="E69" s="304"/>
      <c r="F69" s="583" t="s">
        <v>2001</v>
      </c>
      <c r="G69" s="207"/>
      <c r="H69" s="208"/>
      <c r="I69" s="451"/>
      <c r="J69" s="452"/>
      <c r="K69" s="736" t="s">
        <v>3756</v>
      </c>
      <c r="L69" s="729"/>
      <c r="M69" s="729"/>
      <c r="N69" s="740">
        <v>2.2599999999999998</v>
      </c>
    </row>
    <row r="70" spans="1:15" s="16" customFormat="1" outlineLevel="1" thickBot="1">
      <c r="A70" s="194"/>
      <c r="B70" s="75"/>
      <c r="C70" s="209"/>
      <c r="D70" s="210"/>
      <c r="E70" s="210"/>
      <c r="F70" s="585"/>
      <c r="G70" s="212"/>
      <c r="H70" s="213"/>
      <c r="I70" s="845"/>
      <c r="J70" s="846"/>
      <c r="K70" s="736"/>
      <c r="L70" s="729"/>
      <c r="M70" s="729"/>
      <c r="N70" s="729"/>
    </row>
    <row r="71" spans="1:15" ht="12.75">
      <c r="B71" s="75"/>
      <c r="C71" s="22" t="s">
        <v>960</v>
      </c>
      <c r="D71" s="23" t="s">
        <v>961</v>
      </c>
      <c r="E71" s="24"/>
      <c r="F71" s="586"/>
      <c r="G71" s="26"/>
      <c r="H71" s="26"/>
      <c r="I71" s="454"/>
      <c r="J71" s="455"/>
      <c r="O71" s="21"/>
    </row>
    <row r="72" spans="1:15" ht="11.25">
      <c r="B72" s="75"/>
      <c r="C72" s="27" t="s">
        <v>962</v>
      </c>
      <c r="D72" s="28" t="s">
        <v>963</v>
      </c>
      <c r="E72" s="28"/>
      <c r="F72" s="587"/>
      <c r="G72" s="30" t="s">
        <v>83</v>
      </c>
      <c r="H72" s="31" t="s">
        <v>83</v>
      </c>
      <c r="I72" s="845"/>
      <c r="J72" s="846"/>
      <c r="O72" s="21"/>
    </row>
    <row r="73" spans="1:15" ht="11.25" outlineLevel="1">
      <c r="B73" s="75"/>
      <c r="C73" s="14" t="s">
        <v>964</v>
      </c>
      <c r="D73" s="9" t="s">
        <v>965</v>
      </c>
      <c r="E73" s="9"/>
      <c r="F73" s="588"/>
      <c r="G73" s="350" t="s">
        <v>83</v>
      </c>
      <c r="H73" s="350" t="s">
        <v>83</v>
      </c>
      <c r="I73" s="845"/>
      <c r="J73" s="846"/>
      <c r="O73" s="21"/>
    </row>
    <row r="74" spans="1:15" ht="11.25" outlineLevel="1">
      <c r="B74" s="75"/>
      <c r="C74" s="11"/>
      <c r="D74" s="1"/>
      <c r="E74" s="1" t="s">
        <v>235</v>
      </c>
      <c r="F74" s="141" t="s">
        <v>963</v>
      </c>
      <c r="G74" s="32"/>
      <c r="H74" s="32"/>
      <c r="I74" s="845"/>
      <c r="J74" s="846"/>
      <c r="O74" s="21"/>
    </row>
    <row r="75" spans="1:15" ht="11.25" outlineLevel="1">
      <c r="B75" s="75"/>
      <c r="C75" s="11"/>
      <c r="D75" s="1"/>
      <c r="E75" s="1" t="s">
        <v>236</v>
      </c>
      <c r="F75" s="141" t="s">
        <v>993</v>
      </c>
      <c r="G75" s="32"/>
      <c r="H75" s="32"/>
      <c r="I75" s="845"/>
      <c r="J75" s="846"/>
      <c r="O75" s="21"/>
    </row>
    <row r="76" spans="1:15" ht="11.25" outlineLevel="1">
      <c r="B76" s="75"/>
      <c r="C76" s="11"/>
      <c r="D76" s="1"/>
      <c r="E76" s="1" t="s">
        <v>237</v>
      </c>
      <c r="F76" s="141" t="s">
        <v>288</v>
      </c>
      <c r="G76" s="32"/>
      <c r="H76" s="32"/>
      <c r="I76" s="845"/>
      <c r="J76" s="846"/>
      <c r="O76" s="21"/>
    </row>
    <row r="77" spans="1:15" ht="11.25" outlineLevel="1">
      <c r="B77" s="75"/>
      <c r="C77" s="11"/>
      <c r="D77" s="1"/>
      <c r="E77" s="1" t="s">
        <v>238</v>
      </c>
      <c r="F77" s="141" t="s">
        <v>980</v>
      </c>
      <c r="G77" s="32"/>
      <c r="H77" s="32"/>
      <c r="I77" s="845"/>
      <c r="J77" s="846"/>
      <c r="O77" s="21"/>
    </row>
    <row r="78" spans="1:15" ht="11.25" outlineLevel="1">
      <c r="B78" s="75"/>
      <c r="C78" s="11"/>
      <c r="D78" s="1"/>
      <c r="E78" s="1" t="s">
        <v>1364</v>
      </c>
      <c r="F78" s="141" t="s">
        <v>989</v>
      </c>
      <c r="G78" s="32"/>
      <c r="H78" s="32"/>
      <c r="I78" s="845"/>
      <c r="J78" s="846"/>
      <c r="O78" s="21"/>
    </row>
    <row r="79" spans="1:15" ht="11.25" outlineLevel="1">
      <c r="B79" s="75"/>
      <c r="C79" s="11"/>
      <c r="D79" s="74" t="s">
        <v>1218</v>
      </c>
      <c r="E79" s="1" t="s">
        <v>1365</v>
      </c>
      <c r="F79" s="141" t="s">
        <v>989</v>
      </c>
      <c r="G79" s="32"/>
      <c r="H79" s="32"/>
      <c r="I79" s="451"/>
      <c r="J79" s="452"/>
      <c r="O79" s="21"/>
    </row>
    <row r="80" spans="1:15" ht="11.25" outlineLevel="1">
      <c r="B80" s="75"/>
      <c r="C80" s="11"/>
      <c r="D80" s="1"/>
      <c r="E80" s="1" t="s">
        <v>240</v>
      </c>
      <c r="F80" s="141" t="s">
        <v>1999</v>
      </c>
      <c r="G80" s="32"/>
      <c r="H80" s="32"/>
      <c r="I80" s="845"/>
      <c r="J80" s="846"/>
      <c r="O80" s="21"/>
    </row>
    <row r="81" spans="2:15" ht="11.25" outlineLevel="1">
      <c r="B81" s="75"/>
      <c r="C81" s="11"/>
      <c r="D81" s="1"/>
      <c r="E81" s="142" t="s">
        <v>241</v>
      </c>
      <c r="F81" s="141" t="s">
        <v>1367</v>
      </c>
      <c r="G81" s="32"/>
      <c r="H81" s="32"/>
      <c r="I81" s="845"/>
      <c r="J81" s="846"/>
      <c r="O81" s="21"/>
    </row>
    <row r="82" spans="2:15" ht="11.25" outlineLevel="1">
      <c r="B82" s="75"/>
      <c r="C82" s="11"/>
      <c r="D82" s="1"/>
      <c r="E82" s="1" t="s">
        <v>242</v>
      </c>
      <c r="F82" s="141" t="s">
        <v>1368</v>
      </c>
      <c r="G82" s="32"/>
      <c r="H82" s="32"/>
      <c r="I82" s="845"/>
      <c r="J82" s="846"/>
      <c r="O82" s="21"/>
    </row>
    <row r="83" spans="2:15" ht="11.25" outlineLevel="1">
      <c r="B83" s="75"/>
      <c r="C83" s="14" t="s">
        <v>966</v>
      </c>
      <c r="D83" s="9" t="s">
        <v>967</v>
      </c>
      <c r="E83" s="9"/>
      <c r="F83" s="588"/>
      <c r="G83" s="350" t="s">
        <v>82</v>
      </c>
      <c r="H83" s="350" t="s">
        <v>234</v>
      </c>
      <c r="I83" s="845"/>
      <c r="J83" s="846"/>
      <c r="O83" s="21"/>
    </row>
    <row r="84" spans="2:15" ht="11.25" outlineLevel="1">
      <c r="B84" s="75"/>
      <c r="C84" s="11"/>
      <c r="D84" s="1"/>
      <c r="E84" s="216" t="s">
        <v>1651</v>
      </c>
      <c r="F84" s="141" t="s">
        <v>1366</v>
      </c>
      <c r="G84" s="32"/>
      <c r="H84" s="32"/>
      <c r="I84" s="845"/>
      <c r="J84" s="846"/>
      <c r="O84" s="21"/>
    </row>
    <row r="85" spans="2:15" ht="11.25" outlineLevel="1">
      <c r="B85" s="75"/>
      <c r="C85" s="11"/>
      <c r="D85" s="1"/>
      <c r="E85" s="1" t="s">
        <v>238</v>
      </c>
      <c r="F85" s="141" t="s">
        <v>980</v>
      </c>
      <c r="G85" s="32"/>
      <c r="H85" s="32"/>
      <c r="I85" s="451"/>
      <c r="J85" s="452"/>
      <c r="O85" s="21"/>
    </row>
    <row r="86" spans="2:15" ht="11.25" outlineLevel="1">
      <c r="B86" s="75"/>
      <c r="C86" s="14" t="s">
        <v>968</v>
      </c>
      <c r="D86" s="9" t="s">
        <v>969</v>
      </c>
      <c r="E86" s="9"/>
      <c r="F86" s="588"/>
      <c r="G86" s="350" t="s">
        <v>83</v>
      </c>
      <c r="H86" s="350" t="s">
        <v>83</v>
      </c>
      <c r="I86" s="845"/>
      <c r="J86" s="846"/>
      <c r="O86" s="21"/>
    </row>
    <row r="87" spans="2:15" ht="11.25" outlineLevel="1">
      <c r="B87" s="75"/>
      <c r="C87" s="11"/>
      <c r="D87" s="1"/>
      <c r="E87" s="1" t="s">
        <v>243</v>
      </c>
      <c r="F87" s="141" t="s">
        <v>252</v>
      </c>
      <c r="G87" s="32"/>
      <c r="H87" s="32"/>
      <c r="I87" s="845"/>
      <c r="J87" s="846"/>
      <c r="O87" s="21"/>
    </row>
    <row r="88" spans="2:15" ht="11.25" outlineLevel="1">
      <c r="B88" s="75"/>
      <c r="C88" s="11"/>
      <c r="D88" s="1"/>
      <c r="E88" s="1" t="s">
        <v>245</v>
      </c>
      <c r="F88" s="141" t="s">
        <v>665</v>
      </c>
      <c r="G88" s="32"/>
      <c r="H88" s="32"/>
      <c r="I88" s="845"/>
      <c r="J88" s="846"/>
      <c r="O88" s="21"/>
    </row>
    <row r="89" spans="2:15" ht="11.25" outlineLevel="1">
      <c r="B89" s="75"/>
      <c r="C89" s="11"/>
      <c r="D89" s="1"/>
      <c r="E89" s="142" t="s">
        <v>246</v>
      </c>
      <c r="F89" s="141" t="s">
        <v>675</v>
      </c>
      <c r="G89" s="32"/>
      <c r="H89" s="32"/>
      <c r="I89" s="845"/>
      <c r="J89" s="846"/>
      <c r="O89" s="21"/>
    </row>
    <row r="90" spans="2:15" ht="11.25" outlineLevel="1">
      <c r="B90" s="75"/>
      <c r="C90" s="14" t="s">
        <v>970</v>
      </c>
      <c r="D90" s="9" t="s">
        <v>971</v>
      </c>
      <c r="E90" s="9"/>
      <c r="F90" s="588"/>
      <c r="G90" s="350" t="s">
        <v>83</v>
      </c>
      <c r="H90" s="350" t="s">
        <v>83</v>
      </c>
      <c r="I90" s="845"/>
      <c r="J90" s="846"/>
      <c r="O90" s="21"/>
    </row>
    <row r="91" spans="2:15" ht="11.25" outlineLevel="1">
      <c r="B91" s="75"/>
      <c r="C91" s="11"/>
      <c r="D91" s="1"/>
      <c r="E91" s="1" t="s">
        <v>244</v>
      </c>
      <c r="F91" s="141" t="s">
        <v>253</v>
      </c>
      <c r="G91" s="32"/>
      <c r="H91" s="32"/>
      <c r="I91" s="845"/>
      <c r="J91" s="846"/>
      <c r="O91" s="21"/>
    </row>
    <row r="92" spans="2:15" ht="11.25" outlineLevel="1">
      <c r="B92" s="75"/>
      <c r="C92" s="11"/>
      <c r="D92" s="1"/>
      <c r="E92" s="1" t="s">
        <v>247</v>
      </c>
      <c r="F92" s="141" t="s">
        <v>250</v>
      </c>
      <c r="G92" s="32"/>
      <c r="H92" s="32"/>
      <c r="I92" s="451"/>
      <c r="J92" s="452"/>
      <c r="O92" s="21"/>
    </row>
    <row r="93" spans="2:15" ht="11.25" outlineLevel="1">
      <c r="B93" s="75"/>
      <c r="C93" s="11"/>
      <c r="D93" s="1"/>
      <c r="E93" s="1" t="s">
        <v>248</v>
      </c>
      <c r="F93" s="141" t="s">
        <v>975</v>
      </c>
      <c r="G93" s="32"/>
      <c r="H93" s="32"/>
      <c r="I93" s="845"/>
      <c r="J93" s="846"/>
      <c r="O93" s="21"/>
    </row>
    <row r="94" spans="2:15" ht="11.25" outlineLevel="1">
      <c r="B94" s="75"/>
      <c r="C94" s="11"/>
      <c r="D94" s="1"/>
      <c r="E94" s="142" t="s">
        <v>246</v>
      </c>
      <c r="F94" s="141" t="s">
        <v>675</v>
      </c>
      <c r="G94" s="32"/>
      <c r="H94" s="32"/>
      <c r="I94" s="845"/>
      <c r="J94" s="846"/>
      <c r="O94" s="21"/>
    </row>
    <row r="95" spans="2:15" ht="11.25" outlineLevel="1">
      <c r="B95" s="75"/>
      <c r="C95" s="14" t="s">
        <v>972</v>
      </c>
      <c r="D95" s="9" t="s">
        <v>973</v>
      </c>
      <c r="E95" s="9"/>
      <c r="F95" s="588"/>
      <c r="G95" s="350" t="s">
        <v>83</v>
      </c>
      <c r="H95" s="350" t="s">
        <v>83</v>
      </c>
      <c r="I95" s="845"/>
      <c r="J95" s="846"/>
      <c r="O95" s="21"/>
    </row>
    <row r="96" spans="2:15" ht="11.25" outlineLevel="1">
      <c r="B96" s="75"/>
      <c r="C96" s="11"/>
      <c r="D96" s="1"/>
      <c r="E96" s="1" t="s">
        <v>249</v>
      </c>
      <c r="F96" s="141" t="s">
        <v>973</v>
      </c>
      <c r="G96" s="32"/>
      <c r="H96" s="32"/>
      <c r="I96" s="845"/>
      <c r="J96" s="846"/>
      <c r="O96" s="21"/>
    </row>
    <row r="97" spans="2:15" ht="11.25">
      <c r="B97" s="75"/>
      <c r="C97" s="27" t="s">
        <v>974</v>
      </c>
      <c r="D97" s="2" t="s">
        <v>975</v>
      </c>
      <c r="E97" s="2" t="s">
        <v>660</v>
      </c>
      <c r="F97" s="587"/>
      <c r="G97" s="31" t="s">
        <v>83</v>
      </c>
      <c r="H97" s="31" t="s">
        <v>82</v>
      </c>
      <c r="I97" s="845"/>
      <c r="J97" s="846"/>
      <c r="O97" s="21"/>
    </row>
    <row r="98" spans="2:15" ht="11.25" outlineLevel="1">
      <c r="B98" s="706"/>
      <c r="C98" s="320"/>
      <c r="D98" s="540"/>
      <c r="E98" s="312" t="s">
        <v>1652</v>
      </c>
      <c r="F98" s="589"/>
      <c r="G98" s="319"/>
      <c r="H98" s="319"/>
      <c r="I98" s="451"/>
      <c r="J98" s="452"/>
      <c r="O98" s="21"/>
    </row>
    <row r="99" spans="2:15" ht="11.25" outlineLevel="2">
      <c r="B99" s="706"/>
      <c r="C99" s="320"/>
      <c r="D99" s="311"/>
      <c r="E99" s="533" t="str">
        <f>TRIM(RIGHT(SUBSTITUTE(E98," ",REPT(" ",100)),100))</f>
        <v>8.10.2.3.2(x)</v>
      </c>
      <c r="F99" s="590">
        <f>+VLOOKUP(E99,clause_count,2,FALSE)</f>
        <v>2</v>
      </c>
      <c r="G99" s="319"/>
      <c r="H99" s="319"/>
      <c r="I99" s="451"/>
      <c r="J99" s="452"/>
      <c r="O99" s="21"/>
    </row>
    <row r="100" spans="2:15" ht="140.25" outlineLevel="2">
      <c r="B100" s="706"/>
      <c r="C100" s="320"/>
      <c r="D100" s="539">
        <v>1</v>
      </c>
      <c r="E100" s="538" t="s">
        <v>2680</v>
      </c>
      <c r="F100" s="577" t="str">
        <f>+VLOOKUP(E100,AlterationTestLU[],2,)</f>
        <v>(a) General (Item 5.1)
(a)(1) pit floor (2.2.2.2)
(a)(2) drains, sumps, and pumps (2.2.2.3 through 2.2.2.5)
(a)(3) guards between pits (2.3.2 and 2.2.3)
(a)(4) counterweight guards (2.3.2)
(a)(5) access to pit (2.2.4)
(a)(6) access to underside of car (2.2.8)
(a)(7) illumination (2.2.5)
(a)(8) stop switch (2.2.6 and 2.26.2.7)
(a)(9) pit depth (2.2.7)
(a)(10) wiring, pipes, and ducts (Section 2.8)</v>
      </c>
      <c r="G100" s="319"/>
      <c r="H100" s="319"/>
      <c r="I100" s="451"/>
      <c r="J100" s="452"/>
      <c r="O100" s="21"/>
    </row>
    <row r="101" spans="2:15" ht="76.5" outlineLevel="2">
      <c r="B101" s="706"/>
      <c r="C101" s="320"/>
      <c r="D101" s="539">
        <v>2</v>
      </c>
      <c r="E101" s="538" t="s">
        <v>2691</v>
      </c>
      <c r="F101" s="577" t="str">
        <f>+VLOOKUP(E101,AlterationTestLU[],2,)</f>
        <v>(b) Bottom Clearance and Runby (Item 5.2)
(b)(1) car bottom clearances (2.4.1)
(b)(2) refuge space and marking (2.4.1.3, 2.4.1.4, and 2.4.1.6)
(b)(3) car and counterweight runbys (2.4.2 and 2.4.4)
(b)(4) warning signs [2.4.4(b)]
(b)(5) horizontal pit clearances (2.5.1.2 and 2.5.1.6)</v>
      </c>
      <c r="G101" s="319"/>
      <c r="H101" s="319"/>
      <c r="I101" s="451"/>
      <c r="J101" s="452"/>
      <c r="O101" s="21"/>
    </row>
    <row r="102" spans="2:15" ht="11.25" outlineLevel="1">
      <c r="B102" s="75"/>
      <c r="C102" s="33" t="s">
        <v>3740</v>
      </c>
      <c r="D102" s="9" t="s">
        <v>1654</v>
      </c>
      <c r="E102" s="9"/>
      <c r="F102" s="588"/>
      <c r="G102" s="319"/>
      <c r="H102" s="319"/>
      <c r="I102" s="451"/>
      <c r="J102" s="452"/>
      <c r="O102" s="21"/>
    </row>
    <row r="103" spans="2:15" ht="11.25" outlineLevel="1">
      <c r="B103" s="75"/>
      <c r="C103" s="11"/>
      <c r="D103" s="1"/>
      <c r="E103" s="1" t="s">
        <v>248</v>
      </c>
      <c r="F103" s="141" t="s">
        <v>975</v>
      </c>
      <c r="G103" s="32"/>
      <c r="H103" s="32"/>
      <c r="I103" s="845"/>
      <c r="J103" s="846"/>
      <c r="O103" s="21"/>
    </row>
    <row r="104" spans="2:15" ht="11.25" outlineLevel="1">
      <c r="B104" s="75"/>
      <c r="C104" s="11"/>
      <c r="D104" s="1"/>
      <c r="E104" s="1" t="s">
        <v>247</v>
      </c>
      <c r="F104" s="141" t="s">
        <v>250</v>
      </c>
      <c r="G104" s="32"/>
      <c r="H104" s="32"/>
      <c r="I104" s="845"/>
      <c r="J104" s="846"/>
      <c r="O104" s="21"/>
    </row>
    <row r="105" spans="2:15" ht="11.25" outlineLevel="1">
      <c r="B105" s="75"/>
      <c r="C105" s="11"/>
      <c r="D105" s="1"/>
      <c r="E105" s="142" t="s">
        <v>246</v>
      </c>
      <c r="F105" s="141" t="s">
        <v>675</v>
      </c>
      <c r="G105" s="32"/>
      <c r="H105" s="32"/>
      <c r="I105" s="845"/>
      <c r="J105" s="846"/>
      <c r="O105" s="21"/>
    </row>
    <row r="106" spans="2:15" ht="11.25" outlineLevel="1">
      <c r="B106" s="75"/>
      <c r="C106" s="33" t="s">
        <v>3740</v>
      </c>
      <c r="D106" s="9" t="s">
        <v>552</v>
      </c>
      <c r="E106" s="9"/>
      <c r="F106" s="588"/>
      <c r="G106" s="350" t="s">
        <v>84</v>
      </c>
      <c r="H106" s="350" t="s">
        <v>84</v>
      </c>
      <c r="I106" s="845"/>
      <c r="J106" s="846"/>
      <c r="O106" s="21"/>
    </row>
    <row r="107" spans="2:15" ht="11.25" outlineLevel="1">
      <c r="B107" s="75"/>
      <c r="C107" s="11"/>
      <c r="D107" s="1"/>
      <c r="E107" s="1" t="s">
        <v>283</v>
      </c>
      <c r="F107" s="141" t="s">
        <v>282</v>
      </c>
      <c r="G107" s="32"/>
      <c r="H107" s="32"/>
      <c r="I107" s="845"/>
      <c r="J107" s="846"/>
      <c r="O107" s="21"/>
    </row>
    <row r="108" spans="2:15" ht="11.25" outlineLevel="1">
      <c r="B108" s="75"/>
      <c r="C108" s="33" t="s">
        <v>3740</v>
      </c>
      <c r="D108" s="9" t="s">
        <v>553</v>
      </c>
      <c r="E108" s="9"/>
      <c r="F108" s="588"/>
      <c r="G108" s="350" t="s">
        <v>84</v>
      </c>
      <c r="H108" s="350" t="s">
        <v>85</v>
      </c>
      <c r="I108" s="845"/>
      <c r="J108" s="846"/>
      <c r="O108" s="21"/>
    </row>
    <row r="109" spans="2:15" ht="11.25" outlineLevel="1">
      <c r="B109" s="75"/>
      <c r="C109" s="11"/>
      <c r="D109" s="1"/>
      <c r="E109" s="1" t="s">
        <v>255</v>
      </c>
      <c r="F109" s="141" t="s">
        <v>256</v>
      </c>
      <c r="G109" s="32"/>
      <c r="H109" s="32"/>
      <c r="I109" s="845"/>
      <c r="J109" s="846"/>
      <c r="O109" s="21"/>
    </row>
    <row r="110" spans="2:15" ht="11.25" outlineLevel="1">
      <c r="B110" s="75"/>
      <c r="C110" s="33" t="s">
        <v>3740</v>
      </c>
      <c r="D110" s="9" t="s">
        <v>858</v>
      </c>
      <c r="E110" s="9"/>
      <c r="F110" s="588"/>
      <c r="G110" s="350" t="s">
        <v>84</v>
      </c>
      <c r="H110" s="350" t="s">
        <v>85</v>
      </c>
      <c r="I110" s="451"/>
      <c r="J110" s="452"/>
      <c r="O110" s="21"/>
    </row>
    <row r="111" spans="2:15" ht="11.25" outlineLevel="1">
      <c r="B111" s="75"/>
      <c r="C111" s="11"/>
      <c r="D111" s="1"/>
      <c r="E111" s="1" t="s">
        <v>375</v>
      </c>
      <c r="F111" s="141" t="s">
        <v>858</v>
      </c>
      <c r="G111" s="32"/>
      <c r="H111" s="32"/>
      <c r="I111" s="451"/>
      <c r="J111" s="452"/>
      <c r="O111" s="21"/>
    </row>
    <row r="112" spans="2:15" ht="11.25" outlineLevel="1">
      <c r="B112" s="75"/>
      <c r="C112" s="33" t="s">
        <v>3740</v>
      </c>
      <c r="D112" s="9" t="s">
        <v>554</v>
      </c>
      <c r="E112" s="9"/>
      <c r="F112" s="588"/>
      <c r="G112" s="350" t="s">
        <v>84</v>
      </c>
      <c r="H112" s="350" t="s">
        <v>84</v>
      </c>
      <c r="I112" s="845"/>
      <c r="J112" s="846"/>
      <c r="O112" s="21"/>
    </row>
    <row r="113" spans="2:15" ht="11.25" outlineLevel="1">
      <c r="B113" s="75"/>
      <c r="C113" s="11"/>
      <c r="D113" s="1"/>
      <c r="E113" s="1" t="s">
        <v>254</v>
      </c>
      <c r="F113" s="141" t="s">
        <v>257</v>
      </c>
      <c r="G113" s="32"/>
      <c r="H113" s="32"/>
      <c r="I113" s="845"/>
      <c r="J113" s="846"/>
      <c r="O113" s="21"/>
    </row>
    <row r="114" spans="2:15" ht="11.25" outlineLevel="1">
      <c r="B114" s="75"/>
      <c r="C114" s="33" t="s">
        <v>3740</v>
      </c>
      <c r="D114" s="9" t="s">
        <v>555</v>
      </c>
      <c r="E114" s="9"/>
      <c r="F114" s="588"/>
      <c r="G114" s="350" t="s">
        <v>84</v>
      </c>
      <c r="H114" s="350" t="s">
        <v>85</v>
      </c>
      <c r="I114" s="845"/>
      <c r="J114" s="846"/>
      <c r="O114" s="21"/>
    </row>
    <row r="115" spans="2:15" ht="11.25" outlineLevel="1">
      <c r="B115" s="75"/>
      <c r="C115" s="11"/>
      <c r="D115" s="1"/>
      <c r="E115" s="1" t="s">
        <v>259</v>
      </c>
      <c r="F115" s="141" t="s">
        <v>258</v>
      </c>
      <c r="G115" s="32"/>
      <c r="H115" s="32"/>
      <c r="I115" s="845"/>
      <c r="J115" s="846"/>
      <c r="O115" s="21"/>
    </row>
    <row r="116" spans="2:15" ht="11.25" outlineLevel="1">
      <c r="B116" s="75"/>
      <c r="C116" s="33" t="s">
        <v>3740</v>
      </c>
      <c r="D116" s="9" t="s">
        <v>863</v>
      </c>
      <c r="E116" s="9"/>
      <c r="F116" s="588"/>
      <c r="G116" s="350" t="s">
        <v>84</v>
      </c>
      <c r="H116" s="350" t="s">
        <v>85</v>
      </c>
      <c r="I116" s="451"/>
      <c r="J116" s="452"/>
      <c r="O116" s="21"/>
    </row>
    <row r="117" spans="2:15" ht="11.25" outlineLevel="1">
      <c r="B117" s="75"/>
      <c r="C117" s="11"/>
      <c r="D117" s="1"/>
      <c r="E117" s="1" t="s">
        <v>859</v>
      </c>
      <c r="F117" s="141" t="s">
        <v>861</v>
      </c>
      <c r="G117" s="32"/>
      <c r="H117" s="32"/>
      <c r="I117" s="451"/>
      <c r="J117" s="452"/>
      <c r="O117" s="21"/>
    </row>
    <row r="118" spans="2:15" ht="11.25" outlineLevel="1">
      <c r="B118" s="75"/>
      <c r="C118" s="33" t="s">
        <v>3740</v>
      </c>
      <c r="D118" s="9" t="s">
        <v>862</v>
      </c>
      <c r="E118" s="9"/>
      <c r="F118" s="588"/>
      <c r="G118" s="350" t="s">
        <v>84</v>
      </c>
      <c r="H118" s="350" t="s">
        <v>85</v>
      </c>
      <c r="I118" s="451"/>
      <c r="J118" s="452"/>
      <c r="O118" s="21"/>
    </row>
    <row r="119" spans="2:15" ht="11.25" outlineLevel="1">
      <c r="B119" s="75"/>
      <c r="C119" s="11"/>
      <c r="D119" s="1"/>
      <c r="E119" s="1" t="s">
        <v>860</v>
      </c>
      <c r="F119" s="141" t="s">
        <v>862</v>
      </c>
      <c r="G119" s="32"/>
      <c r="H119" s="32"/>
      <c r="I119" s="451"/>
      <c r="J119" s="452"/>
      <c r="O119" s="21"/>
    </row>
    <row r="120" spans="2:15" ht="11.25" outlineLevel="1">
      <c r="B120" s="75"/>
      <c r="C120" s="313" t="s">
        <v>1655</v>
      </c>
      <c r="D120" s="314" t="s">
        <v>1656</v>
      </c>
      <c r="E120" s="314"/>
      <c r="F120" s="591"/>
      <c r="G120" s="295" t="s">
        <v>82</v>
      </c>
      <c r="H120" s="294" t="s">
        <v>84</v>
      </c>
      <c r="I120" s="451"/>
      <c r="J120" s="452"/>
      <c r="O120" s="21"/>
    </row>
    <row r="121" spans="2:15" ht="11.25" outlineLevel="1">
      <c r="B121" s="75"/>
      <c r="C121" s="228"/>
      <c r="D121" s="216"/>
      <c r="E121" s="216" t="s">
        <v>1657</v>
      </c>
      <c r="F121" s="444" t="s">
        <v>1658</v>
      </c>
      <c r="G121" s="227"/>
      <c r="H121" s="227"/>
      <c r="I121" s="451"/>
      <c r="J121" s="452"/>
      <c r="O121" s="21"/>
    </row>
    <row r="122" spans="2:15" ht="11.25" outlineLevel="1">
      <c r="B122" s="75"/>
      <c r="C122" s="228"/>
      <c r="D122" s="216"/>
      <c r="E122" s="216"/>
      <c r="F122" s="444" t="s">
        <v>1659</v>
      </c>
      <c r="G122" s="227"/>
      <c r="H122" s="227"/>
      <c r="I122" s="451"/>
      <c r="J122" s="452"/>
      <c r="O122" s="21"/>
    </row>
    <row r="123" spans="2:15" ht="11.25" outlineLevel="1">
      <c r="B123" s="75"/>
      <c r="C123" s="228"/>
      <c r="D123" s="216"/>
      <c r="E123" s="216" t="s">
        <v>1660</v>
      </c>
      <c r="F123" s="444" t="s">
        <v>2120</v>
      </c>
      <c r="G123" s="227"/>
      <c r="H123" s="227"/>
      <c r="I123" s="451"/>
      <c r="J123" s="452"/>
      <c r="O123" s="21"/>
    </row>
    <row r="124" spans="2:15" ht="11.25" outlineLevel="1">
      <c r="B124" s="75"/>
      <c r="C124" s="228"/>
      <c r="D124" s="216"/>
      <c r="E124" s="216" t="s">
        <v>1661</v>
      </c>
      <c r="F124" s="444" t="s">
        <v>2063</v>
      </c>
      <c r="G124" s="227"/>
      <c r="H124" s="227"/>
      <c r="I124" s="451"/>
      <c r="J124" s="452"/>
      <c r="O124" s="21"/>
    </row>
    <row r="125" spans="2:15" ht="11.25" outlineLevel="1">
      <c r="B125" s="75"/>
      <c r="C125" s="228"/>
      <c r="D125" s="216"/>
      <c r="E125" s="216"/>
      <c r="F125" s="444"/>
      <c r="G125" s="227"/>
      <c r="H125" s="227"/>
      <c r="I125" s="451"/>
      <c r="J125" s="452"/>
      <c r="O125" s="21"/>
    </row>
    <row r="126" spans="2:15" ht="11.25">
      <c r="B126" s="75"/>
      <c r="C126" s="27" t="s">
        <v>976</v>
      </c>
      <c r="D126" s="2" t="s">
        <v>977</v>
      </c>
      <c r="E126" s="2"/>
      <c r="F126" s="587"/>
      <c r="G126" s="31" t="s">
        <v>83</v>
      </c>
      <c r="H126" s="31" t="s">
        <v>83</v>
      </c>
      <c r="I126" s="845"/>
      <c r="J126" s="846"/>
      <c r="O126" s="727" t="s">
        <v>2438</v>
      </c>
    </row>
    <row r="127" spans="2:15" ht="11.25" outlineLevel="1">
      <c r="B127" s="706"/>
      <c r="C127" s="321"/>
      <c r="D127" s="315"/>
      <c r="E127" s="316" t="s">
        <v>1783</v>
      </c>
      <c r="F127" s="592"/>
      <c r="G127" s="322"/>
      <c r="H127" s="323"/>
      <c r="I127" s="451"/>
      <c r="J127" s="452"/>
      <c r="O127" s="727" t="s">
        <v>2438</v>
      </c>
    </row>
    <row r="128" spans="2:15" ht="11.25" outlineLevel="2">
      <c r="B128" s="706"/>
      <c r="C128" s="320"/>
      <c r="D128" s="311"/>
      <c r="E128" s="533" t="str">
        <f>TRIM(RIGHT(SUBSTITUTE(E127," ",REPT(" ",100)),100))</f>
        <v>8.10.2.3.2(b)</v>
      </c>
      <c r="F128" s="590">
        <f>+VLOOKUP(E128,clause_count,2,FALSE)</f>
        <v>6</v>
      </c>
      <c r="G128" s="319"/>
      <c r="H128" s="555"/>
      <c r="I128" s="451"/>
      <c r="J128" s="452"/>
      <c r="O128" s="21"/>
    </row>
    <row r="129" spans="2:15" ht="12.75" outlineLevel="2">
      <c r="B129" s="706"/>
      <c r="C129" s="320"/>
      <c r="D129" s="539">
        <v>1</v>
      </c>
      <c r="E129" s="538" t="s">
        <v>2775</v>
      </c>
      <c r="F129" s="577" t="str">
        <f>+VLOOKUP(E129,AlterationTestLU[],2,)</f>
        <v>Car Ride (Section 2.23, 2.23.6, and 2.15.2) (Item 1.19)</v>
      </c>
      <c r="G129" s="319"/>
      <c r="H129" s="555"/>
      <c r="I129" s="451"/>
      <c r="J129" s="452"/>
      <c r="O129" s="21"/>
    </row>
    <row r="130" spans="2:15" ht="382.5" outlineLevel="2">
      <c r="B130" s="706"/>
      <c r="C130" s="320"/>
      <c r="D130" s="539">
        <v>2</v>
      </c>
      <c r="E130" s="538" t="s">
        <v>2438</v>
      </c>
      <c r="F130" s="577" t="str">
        <f>+VLOOKUP(E130,AlterationTestLU[],2,)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30" s="319"/>
      <c r="H130" s="555"/>
      <c r="I130" s="451"/>
      <c r="J130" s="452"/>
      <c r="O130" s="727" t="s">
        <v>2438</v>
      </c>
    </row>
    <row r="131" spans="2:15" ht="63.75" outlineLevel="2">
      <c r="B131" s="706"/>
      <c r="C131" s="320"/>
      <c r="D131" s="539">
        <v>3</v>
      </c>
      <c r="E131" s="538" t="s">
        <v>2457</v>
      </c>
      <c r="F131" s="577" t="str">
        <f>+VLOOKUP(E131,AlterationTestLU[],2,)</f>
        <v>(jj) Ascending Car Overspeed, and Unintended Car Motion Protection
(jj)(1) Ascending Car Overspeed Protection. Means inspected/tested,  no load conformance with 2.19.1.2.
(jj)(2) Unintended Car Motion. means inspected / tested to verify conformance with 2.19.2.2.</v>
      </c>
      <c r="G131" s="319"/>
      <c r="H131" s="555"/>
      <c r="I131" s="451"/>
      <c r="J131" s="452"/>
      <c r="O131" s="21"/>
    </row>
    <row r="132" spans="2:15" ht="12.75" outlineLevel="2">
      <c r="B132" s="706"/>
      <c r="C132" s="320"/>
      <c r="D132" s="539">
        <v>4</v>
      </c>
      <c r="E132" s="538" t="s">
        <v>2555</v>
      </c>
      <c r="F132" s="577" t="str">
        <f>+VLOOKUP(E132,AlterationTestLU[],2,)</f>
        <v>Hoistway Clearances (Sections 2.4 and 2.5) (Item 3.14)</v>
      </c>
      <c r="G132" s="319"/>
      <c r="H132" s="555"/>
      <c r="I132" s="451"/>
      <c r="J132" s="452"/>
      <c r="O132" s="21"/>
    </row>
    <row r="133" spans="2:15" ht="12.75" outlineLevel="2">
      <c r="B133" s="706"/>
      <c r="C133" s="320"/>
      <c r="D133" s="539">
        <v>5</v>
      </c>
      <c r="E133" s="538" t="s">
        <v>2566</v>
      </c>
      <c r="F133" s="577" t="str">
        <f>+VLOOKUP(E133,AlterationTestLU[],2,)</f>
        <v>Car Frame, Counterweight Guides, and Stiles (Section 2.15) (Item 3.18)</v>
      </c>
      <c r="G133" s="319"/>
      <c r="H133" s="555"/>
      <c r="I133" s="451"/>
      <c r="J133" s="452"/>
      <c r="O133" s="21"/>
    </row>
    <row r="134" spans="2:15" ht="89.25" outlineLevel="2">
      <c r="B134" s="706"/>
      <c r="C134" s="320"/>
      <c r="D134" s="539">
        <v>6</v>
      </c>
      <c r="E134" s="538" t="s">
        <v>2567</v>
      </c>
      <c r="F134" s="577" t="str">
        <f>+VLOOKUP(E134,AlterationTestLU[],2,)</f>
        <v>(y) Guide Rails and Equipment (Section 2.23) (Item 3.19)
(y)(1) rail section (2.23.3)
(y)(2) bracket spacing (2.23.4)
(y)(3) surfaces and lubrication (2.23.6 and 2.17.16)
(y)(4) joints and fish plates (2.23.7)
(y)(5) bracket supports (2.23.9)
(y)(6) fastenings (2.23.10)</v>
      </c>
      <c r="G134" s="319"/>
      <c r="H134" s="555"/>
      <c r="I134" s="451"/>
      <c r="J134" s="452"/>
      <c r="O134" s="21"/>
    </row>
    <row r="135" spans="2:15" ht="11.25" outlineLevel="1">
      <c r="B135" s="75"/>
      <c r="C135" s="11"/>
      <c r="D135" s="1"/>
      <c r="E135" s="1" t="s">
        <v>262</v>
      </c>
      <c r="F135" s="141" t="s">
        <v>977</v>
      </c>
      <c r="G135" s="32"/>
      <c r="H135" s="450"/>
      <c r="I135" s="845"/>
      <c r="J135" s="846"/>
      <c r="O135" s="727" t="s">
        <v>2438</v>
      </c>
    </row>
    <row r="136" spans="2:15" ht="11.25" outlineLevel="1">
      <c r="B136" s="75"/>
      <c r="C136" s="11"/>
      <c r="D136" s="1"/>
      <c r="E136" s="1" t="s">
        <v>263</v>
      </c>
      <c r="F136" s="141" t="s">
        <v>676</v>
      </c>
      <c r="G136" s="32"/>
      <c r="H136" s="32"/>
      <c r="I136" s="845"/>
      <c r="J136" s="846"/>
      <c r="O136" s="727" t="s">
        <v>2438</v>
      </c>
    </row>
    <row r="137" spans="2:15" ht="11.25" outlineLevel="1">
      <c r="B137" s="75"/>
      <c r="C137" s="11"/>
      <c r="D137" s="1"/>
      <c r="E137" s="1" t="s">
        <v>264</v>
      </c>
      <c r="F137" s="141" t="s">
        <v>677</v>
      </c>
      <c r="G137" s="32"/>
      <c r="H137" s="450"/>
      <c r="I137" s="845"/>
      <c r="J137" s="846"/>
      <c r="O137" s="727" t="s">
        <v>2438</v>
      </c>
    </row>
    <row r="138" spans="2:15" ht="11.25">
      <c r="B138" s="75"/>
      <c r="C138" s="27" t="s">
        <v>978</v>
      </c>
      <c r="D138" s="2" t="s">
        <v>1404</v>
      </c>
      <c r="E138" s="2"/>
      <c r="F138" s="587"/>
      <c r="G138" s="31" t="s">
        <v>83</v>
      </c>
      <c r="H138" s="31" t="s">
        <v>82</v>
      </c>
      <c r="I138" s="845"/>
      <c r="J138" s="846"/>
      <c r="O138" s="21"/>
    </row>
    <row r="139" spans="2:15" ht="11.25" outlineLevel="1">
      <c r="B139" s="706"/>
      <c r="C139" s="321"/>
      <c r="D139" s="315"/>
      <c r="E139" s="316" t="s">
        <v>1869</v>
      </c>
      <c r="F139" s="592"/>
      <c r="G139" s="322"/>
      <c r="H139" s="323"/>
      <c r="I139" s="845"/>
      <c r="J139" s="846"/>
      <c r="O139" s="21"/>
    </row>
    <row r="140" spans="2:15" ht="11.25" outlineLevel="2">
      <c r="B140" s="706"/>
      <c r="C140" s="320"/>
      <c r="D140" s="311"/>
      <c r="E140" s="533" t="str">
        <f>TRIM(RIGHT(SUBSTITUTE(E139," ",REPT(" ",100)),100))</f>
        <v>8.10.2.3.2(y)</v>
      </c>
      <c r="F140" s="590">
        <f>+VLOOKUP(E140,clause_count,2,FALSE)</f>
        <v>5</v>
      </c>
      <c r="G140" s="319"/>
      <c r="H140" s="555"/>
      <c r="I140" s="451"/>
      <c r="J140" s="452"/>
      <c r="O140" s="21"/>
    </row>
    <row r="141" spans="2:15" ht="51" outlineLevel="2">
      <c r="B141" s="706"/>
      <c r="C141" s="320"/>
      <c r="D141" s="539">
        <v>1</v>
      </c>
      <c r="E141" s="538" t="s">
        <v>2536</v>
      </c>
      <c r="F141" s="577" t="str">
        <f>+VLOOKUP(E141,AlterationTestLU[],2,)</f>
        <v>(d) Top-of-Car Clearance (Item 3.4)
(d)(1) top-of-car clearance (2.4.6 through 2.4.8)
(d)(2) low-clearance signage and marking of car top equipment (2.4.7.2)
(d)(3) guardrails (2.14.1.7.1)</v>
      </c>
      <c r="G141" s="319"/>
      <c r="H141" s="555"/>
      <c r="I141" s="451"/>
      <c r="J141" s="452"/>
      <c r="O141" s="21"/>
    </row>
    <row r="142" spans="2:15" ht="12.75" outlineLevel="2">
      <c r="B142" s="706"/>
      <c r="C142" s="320"/>
      <c r="D142" s="539">
        <v>2</v>
      </c>
      <c r="E142" s="538" t="s">
        <v>2540</v>
      </c>
      <c r="F142" s="577" t="str">
        <f>+VLOOKUP(E142,AlterationTestLU[],2,)</f>
        <v>Top Counterweight Clearance (2.4.9) (Item 3.24)</v>
      </c>
      <c r="G142" s="319"/>
      <c r="H142" s="555"/>
      <c r="I142" s="451"/>
      <c r="J142" s="452"/>
      <c r="O142" s="21"/>
    </row>
    <row r="143" spans="2:15" ht="12.75" outlineLevel="2">
      <c r="B143" s="706"/>
      <c r="C143" s="320"/>
      <c r="D143" s="539">
        <v>3</v>
      </c>
      <c r="E143" s="538" t="s">
        <v>2541</v>
      </c>
      <c r="F143" s="577" t="str">
        <f>+VLOOKUP(E143,AlterationTestLU[],2,)</f>
        <v>Car, Overhead, and Deflector Sheaves (2.24.2) (Item 3.25)</v>
      </c>
      <c r="G143" s="319"/>
      <c r="H143" s="555"/>
      <c r="I143" s="451"/>
      <c r="J143" s="452"/>
      <c r="O143" s="21"/>
    </row>
    <row r="144" spans="2:15" ht="12.75" outlineLevel="2">
      <c r="B144" s="706"/>
      <c r="C144" s="320"/>
      <c r="D144" s="539">
        <v>4</v>
      </c>
      <c r="E144" s="538" t="s">
        <v>2555</v>
      </c>
      <c r="F144" s="577" t="str">
        <f>+VLOOKUP(E144,AlterationTestLU[],2,)</f>
        <v>Hoistway Clearances (Sections 2.4 and 2.5) (Item 3.14)</v>
      </c>
      <c r="G144" s="319"/>
      <c r="H144" s="555"/>
      <c r="I144" s="451"/>
      <c r="J144" s="452"/>
      <c r="O144" s="21"/>
    </row>
    <row r="145" spans="2:15" ht="76.5" outlineLevel="2">
      <c r="B145" s="706"/>
      <c r="C145" s="320"/>
      <c r="D145" s="539">
        <v>5</v>
      </c>
      <c r="E145" s="538" t="s">
        <v>2691</v>
      </c>
      <c r="F145" s="577" t="str">
        <f>+VLOOKUP(E145,AlterationTestLU[],2,)</f>
        <v>(b) Bottom Clearance and Runby (Item 5.2)
(b)(1) car bottom clearances (2.4.1)
(b)(2) refuge space and marking (2.4.1.3, 2.4.1.4, and 2.4.1.6)
(b)(3) car and counterweight runbys (2.4.2 and 2.4.4)
(b)(4) warning signs [2.4.4(b)]
(b)(5) horizontal pit clearances (2.5.1.2 and 2.5.1.6)</v>
      </c>
      <c r="G145" s="319"/>
      <c r="H145" s="555"/>
      <c r="I145" s="451"/>
      <c r="J145" s="452"/>
      <c r="O145" s="21"/>
    </row>
    <row r="146" spans="2:15" ht="11.25" outlineLevel="1">
      <c r="B146" s="75"/>
      <c r="C146" s="11"/>
      <c r="D146" s="1"/>
      <c r="E146" s="1" t="s">
        <v>265</v>
      </c>
      <c r="F146" s="141" t="s">
        <v>678</v>
      </c>
      <c r="G146" s="32"/>
      <c r="H146" s="450"/>
      <c r="I146" s="451"/>
      <c r="J146" s="452"/>
      <c r="O146" s="21"/>
    </row>
    <row r="147" spans="2:15" ht="11.25" outlineLevel="1">
      <c r="B147" s="75"/>
      <c r="C147" s="11"/>
      <c r="D147" s="1"/>
      <c r="E147" s="142" t="s">
        <v>791</v>
      </c>
      <c r="F147" s="141" t="s">
        <v>864</v>
      </c>
      <c r="G147" s="32"/>
      <c r="H147" s="450"/>
      <c r="I147" s="451"/>
      <c r="J147" s="452"/>
      <c r="O147" s="21"/>
    </row>
    <row r="148" spans="2:15" ht="11.25" outlineLevel="1">
      <c r="B148" s="75"/>
      <c r="C148" s="11"/>
      <c r="D148" s="1"/>
      <c r="E148" s="142" t="s">
        <v>792</v>
      </c>
      <c r="F148" s="141" t="s">
        <v>1038</v>
      </c>
      <c r="G148" s="32"/>
      <c r="H148" s="450"/>
      <c r="I148" s="451"/>
      <c r="J148" s="452"/>
      <c r="O148" s="21"/>
    </row>
    <row r="149" spans="2:15" ht="11.25" outlineLevel="1">
      <c r="B149" s="75"/>
      <c r="C149" s="11"/>
      <c r="D149" s="1"/>
      <c r="E149" s="142" t="s">
        <v>655</v>
      </c>
      <c r="F149" s="141" t="s">
        <v>865</v>
      </c>
      <c r="G149" s="32"/>
      <c r="H149" s="450"/>
      <c r="I149" s="451"/>
      <c r="J149" s="452"/>
      <c r="O149" s="21"/>
    </row>
    <row r="150" spans="2:15" ht="11.25">
      <c r="B150" s="75"/>
      <c r="C150" s="27" t="s">
        <v>979</v>
      </c>
      <c r="D150" s="2" t="s">
        <v>1405</v>
      </c>
      <c r="E150" s="2"/>
      <c r="F150" s="587"/>
      <c r="G150" s="31" t="s">
        <v>83</v>
      </c>
      <c r="H150" s="31" t="s">
        <v>82</v>
      </c>
      <c r="I150" s="845"/>
      <c r="J150" s="846"/>
      <c r="O150" s="21"/>
    </row>
    <row r="151" spans="2:15" ht="11.25" outlineLevel="1">
      <c r="B151" s="706"/>
      <c r="C151" s="321"/>
      <c r="D151" s="315"/>
      <c r="E151" s="316" t="s">
        <v>1873</v>
      </c>
      <c r="F151" s="592"/>
      <c r="G151" s="322"/>
      <c r="H151" s="323"/>
      <c r="I151" s="845"/>
      <c r="J151" s="846"/>
      <c r="O151" s="21"/>
    </row>
    <row r="152" spans="2:15" ht="11.25" outlineLevel="2">
      <c r="B152" s="706"/>
      <c r="C152" s="320"/>
      <c r="D152" s="311"/>
      <c r="E152" s="533" t="str">
        <f>TRIM(RIGHT(SUBSTITUTE(E151," ",REPT(" ",100)),100))</f>
        <v>8.10.2.3.2(z)</v>
      </c>
      <c r="F152" s="590">
        <f>+VLOOKUP(E152,clause_count,2,FALSE)</f>
        <v>5</v>
      </c>
      <c r="G152" s="319"/>
      <c r="H152" s="555"/>
      <c r="I152" s="451"/>
      <c r="J152" s="452"/>
      <c r="O152" s="21"/>
    </row>
    <row r="153" spans="2:15" ht="51" outlineLevel="2">
      <c r="B153" s="706"/>
      <c r="C153" s="320"/>
      <c r="D153" s="539">
        <v>1</v>
      </c>
      <c r="E153" s="538" t="s">
        <v>2536</v>
      </c>
      <c r="F153" s="577" t="str">
        <f>+VLOOKUP(E153,AlterationTestLU[],2,)</f>
        <v>(d) Top-of-Car Clearance (Item 3.4)
(d)(1) top-of-car clearance (2.4.6 through 2.4.8)
(d)(2) low-clearance signage and marking of car top equipment (2.4.7.2)
(d)(3) guardrails (2.14.1.7.1)</v>
      </c>
      <c r="G153" s="319"/>
      <c r="H153" s="555"/>
      <c r="I153" s="451"/>
      <c r="J153" s="452"/>
      <c r="O153" s="21"/>
    </row>
    <row r="154" spans="2:15" ht="12.75" outlineLevel="2">
      <c r="B154" s="706"/>
      <c r="C154" s="320"/>
      <c r="D154" s="539">
        <v>2</v>
      </c>
      <c r="E154" s="538" t="s">
        <v>2540</v>
      </c>
      <c r="F154" s="577" t="str">
        <f>+VLOOKUP(E154,AlterationTestLU[],2,)</f>
        <v>Top Counterweight Clearance (2.4.9) (Item 3.24)</v>
      </c>
      <c r="G154" s="319"/>
      <c r="H154" s="555"/>
      <c r="I154" s="451"/>
      <c r="J154" s="452"/>
      <c r="O154" s="21"/>
    </row>
    <row r="155" spans="2:15" ht="12.75" outlineLevel="2">
      <c r="B155" s="706"/>
      <c r="C155" s="320"/>
      <c r="D155" s="539">
        <v>3</v>
      </c>
      <c r="E155" s="538" t="s">
        <v>2541</v>
      </c>
      <c r="F155" s="577" t="str">
        <f>+VLOOKUP(E155,AlterationTestLU[],2,)</f>
        <v>Car, Overhead, and Deflector Sheaves (2.24.2) (Item 3.25)</v>
      </c>
      <c r="G155" s="319"/>
      <c r="H155" s="555"/>
      <c r="I155" s="451"/>
      <c r="J155" s="452"/>
      <c r="O155" s="21"/>
    </row>
    <row r="156" spans="2:15" ht="12.75" outlineLevel="2">
      <c r="B156" s="706"/>
      <c r="C156" s="320"/>
      <c r="D156" s="539">
        <v>4</v>
      </c>
      <c r="E156" s="538" t="s">
        <v>2555</v>
      </c>
      <c r="F156" s="577" t="str">
        <f>+VLOOKUP(E156,AlterationTestLU[],2,)</f>
        <v>Hoistway Clearances (Sections 2.4 and 2.5) (Item 3.14)</v>
      </c>
      <c r="G156" s="319"/>
      <c r="H156" s="555"/>
      <c r="I156" s="451"/>
      <c r="J156" s="452"/>
      <c r="O156" s="21"/>
    </row>
    <row r="157" spans="2:15" ht="76.5" outlineLevel="2">
      <c r="B157" s="706"/>
      <c r="C157" s="320"/>
      <c r="D157" s="539">
        <v>5</v>
      </c>
      <c r="E157" s="538" t="s">
        <v>2691</v>
      </c>
      <c r="F157" s="577" t="str">
        <f>+VLOOKUP(E157,AlterationTestLU[],2,)</f>
        <v>(b) Bottom Clearance and Runby (Item 5.2)
(b)(1) car bottom clearances (2.4.1)
(b)(2) refuge space and marking (2.4.1.3, 2.4.1.4, and 2.4.1.6)
(b)(3) car and counterweight runbys (2.4.2 and 2.4.4)
(b)(4) warning signs [2.4.4(b)]
(b)(5) horizontal pit clearances (2.5.1.2 and 2.5.1.6)</v>
      </c>
      <c r="G157" s="319"/>
      <c r="H157" s="555"/>
      <c r="I157" s="451"/>
      <c r="J157" s="452"/>
      <c r="O157" s="21"/>
    </row>
    <row r="158" spans="2:15" ht="11.25" outlineLevel="1">
      <c r="B158" s="75"/>
      <c r="C158" s="11"/>
      <c r="D158" s="1"/>
      <c r="E158" s="1" t="s">
        <v>238</v>
      </c>
      <c r="F158" s="141" t="s">
        <v>980</v>
      </c>
      <c r="G158" s="32"/>
      <c r="H158" s="450"/>
      <c r="I158" s="451"/>
      <c r="J158" s="452"/>
      <c r="O158" s="21"/>
    </row>
    <row r="159" spans="2:15" ht="11.25" outlineLevel="1">
      <c r="B159" s="75"/>
      <c r="C159" s="11"/>
      <c r="D159" s="1"/>
      <c r="E159" s="142" t="s">
        <v>792</v>
      </c>
      <c r="F159" s="141" t="s">
        <v>1038</v>
      </c>
      <c r="G159" s="32"/>
      <c r="H159" s="450"/>
      <c r="I159" s="451"/>
      <c r="J159" s="452"/>
      <c r="O159" s="21"/>
    </row>
    <row r="160" spans="2:15" ht="11.25">
      <c r="B160" s="75"/>
      <c r="C160" s="27" t="s">
        <v>981</v>
      </c>
      <c r="D160" s="2" t="s">
        <v>982</v>
      </c>
      <c r="E160" s="2"/>
      <c r="F160" s="587"/>
      <c r="G160" s="31" t="s">
        <v>84</v>
      </c>
      <c r="H160" s="31" t="s">
        <v>83</v>
      </c>
      <c r="I160" s="845"/>
      <c r="J160" s="846"/>
      <c r="O160" s="21"/>
    </row>
    <row r="161" spans="2:15" ht="11.25" outlineLevel="1">
      <c r="B161" s="706"/>
      <c r="C161" s="321"/>
      <c r="D161" s="315"/>
      <c r="E161" s="316" t="s">
        <v>1875</v>
      </c>
      <c r="F161" s="592"/>
      <c r="G161" s="322"/>
      <c r="H161" s="323"/>
      <c r="I161" s="451"/>
      <c r="J161" s="452"/>
      <c r="O161" s="21"/>
    </row>
    <row r="162" spans="2:15" ht="11.25" outlineLevel="2">
      <c r="B162" s="706"/>
      <c r="C162" s="320"/>
      <c r="D162" s="311"/>
      <c r="E162" s="533" t="str">
        <f>TRIM(RIGHT(SUBSTITUTE(E161," ",REPT(" ",100)),100))</f>
        <v>8.10.2.3.2(aa)</v>
      </c>
      <c r="F162" s="590">
        <f>+VLOOKUP(E162,clause_count,2,FALSE)</f>
        <v>2</v>
      </c>
      <c r="G162" s="319"/>
      <c r="H162" s="555"/>
      <c r="I162" s="451"/>
      <c r="J162" s="452"/>
      <c r="O162" s="21"/>
    </row>
    <row r="163" spans="2:15" ht="38.25" outlineLevel="2">
      <c r="B163" s="706"/>
      <c r="C163" s="320"/>
      <c r="D163" s="539">
        <v>1</v>
      </c>
      <c r="E163" s="538" t="s">
        <v>2620</v>
      </c>
      <c r="F163" s="577" t="str">
        <f>+VLOOKUP(E163,AlterationTestLU[],2,)</f>
        <v>(e) Access to Hoistway (Item 4.5)
(e)(1) access for maintenance (2.12.6 and 2.12.7)
(e)(2) access for emergency (2.12.6)</v>
      </c>
      <c r="G163" s="319"/>
      <c r="H163" s="319"/>
      <c r="I163" s="451"/>
      <c r="J163" s="452"/>
      <c r="O163" s="21"/>
    </row>
    <row r="164" spans="2:15" ht="12.75" outlineLevel="2">
      <c r="B164" s="706"/>
      <c r="C164" s="320"/>
      <c r="D164" s="539">
        <v>2</v>
      </c>
      <c r="E164" s="538" t="s">
        <v>2625</v>
      </c>
      <c r="F164" s="577" t="str">
        <f>+VLOOKUP(E164,AlterationTestLU[],2,)</f>
        <v>Hoistway Enclosure (2.1.1) (Item 4.8)</v>
      </c>
      <c r="G164" s="319"/>
      <c r="H164" s="319"/>
      <c r="I164" s="451"/>
      <c r="J164" s="452"/>
      <c r="O164" s="21"/>
    </row>
    <row r="165" spans="2:15" ht="11.25" outlineLevel="1">
      <c r="B165" s="75"/>
      <c r="C165" s="11"/>
      <c r="D165" s="1"/>
      <c r="E165" s="1" t="s">
        <v>264</v>
      </c>
      <c r="F165" s="141" t="s">
        <v>677</v>
      </c>
      <c r="G165" s="32"/>
      <c r="H165" s="32"/>
      <c r="I165" s="845"/>
      <c r="J165" s="846"/>
      <c r="O165" s="21"/>
    </row>
    <row r="166" spans="2:15" ht="11.25">
      <c r="B166" s="75"/>
      <c r="C166" s="27" t="s">
        <v>983</v>
      </c>
      <c r="D166" s="2" t="s">
        <v>1369</v>
      </c>
      <c r="E166" s="2"/>
      <c r="F166" s="587"/>
      <c r="G166" s="924" t="s">
        <v>150</v>
      </c>
      <c r="H166" s="925"/>
      <c r="I166" s="925"/>
      <c r="J166" s="926"/>
      <c r="O166" s="21"/>
    </row>
    <row r="167" spans="2:15" ht="11.25" outlineLevel="1">
      <c r="B167" s="706"/>
      <c r="C167" s="321"/>
      <c r="D167" s="315"/>
      <c r="E167" s="316" t="s">
        <v>1874</v>
      </c>
      <c r="F167" s="592"/>
      <c r="G167" s="322"/>
      <c r="H167" s="323"/>
      <c r="I167" s="845"/>
      <c r="J167" s="846"/>
      <c r="O167" s="21"/>
    </row>
    <row r="168" spans="2:15" ht="11.25" outlineLevel="2">
      <c r="B168" s="706"/>
      <c r="C168" s="320"/>
      <c r="D168" s="311"/>
      <c r="E168" s="533" t="str">
        <f>TRIM(RIGHT(SUBSTITUTE(E167," ",REPT(" ",100)),100))</f>
        <v>8.10.2.3.2(bb)</v>
      </c>
      <c r="F168" s="590">
        <f>+VLOOKUP(E168,clause_count,2,FALSE)</f>
        <v>16</v>
      </c>
      <c r="G168" s="319"/>
      <c r="H168" s="319"/>
      <c r="I168" s="451"/>
      <c r="J168" s="452"/>
      <c r="O168" s="21"/>
    </row>
    <row r="169" spans="2:15" ht="12.75" outlineLevel="2">
      <c r="B169" s="706"/>
      <c r="C169" s="320"/>
      <c r="D169" s="539">
        <v>1</v>
      </c>
      <c r="E169" s="538" t="s">
        <v>2358</v>
      </c>
      <c r="F169" s="577" t="str">
        <f>+VLOOKUP(E169,AlterationTestLU[],2,)</f>
        <v>Location of Rooms/Spaces (2.7.6.1 and 2.7.6.2)</v>
      </c>
      <c r="G169" s="319"/>
      <c r="H169" s="319"/>
      <c r="I169" s="451"/>
      <c r="J169" s="452"/>
      <c r="O169" s="21"/>
    </row>
    <row r="170" spans="2:15" ht="12.75" outlineLevel="2">
      <c r="B170" s="706"/>
      <c r="C170" s="320"/>
      <c r="D170" s="539">
        <v>2</v>
      </c>
      <c r="E170" s="538" t="s">
        <v>2359</v>
      </c>
      <c r="F170" s="577" t="str">
        <f>+VLOOKUP(E170,AlterationTestLU[],2,)</f>
        <v>Location of Equipment (2.7.6.3)</v>
      </c>
      <c r="G170" s="319"/>
      <c r="H170" s="319"/>
      <c r="I170" s="451"/>
      <c r="J170" s="452"/>
      <c r="O170" s="21"/>
    </row>
    <row r="171" spans="2:15" ht="12.75" outlineLevel="2">
      <c r="B171" s="706"/>
      <c r="C171" s="320"/>
      <c r="D171" s="539">
        <v>3</v>
      </c>
      <c r="E171" s="538" t="s">
        <v>2360</v>
      </c>
      <c r="F171" s="577" t="str">
        <f>+VLOOKUP(E171,AlterationTestLU[],2,)</f>
        <v>Equipment Exposure to Weather (2.7.6.6)</v>
      </c>
      <c r="G171" s="319"/>
      <c r="H171" s="319"/>
      <c r="I171" s="451"/>
      <c r="J171" s="452"/>
      <c r="O171" s="21"/>
    </row>
    <row r="172" spans="2:15" ht="38.25" outlineLevel="2">
      <c r="B172" s="706"/>
      <c r="C172" s="320"/>
      <c r="D172" s="539">
        <v>4</v>
      </c>
      <c r="E172" s="538" t="s">
        <v>2361</v>
      </c>
      <c r="F172" s="577" t="str">
        <f>+VLOOKUP(E172,AlterationTestLU[],2,)</f>
        <v>(d) Means of Access (Item 2.1)
(d)(1) access (2.7.3.1 through 2.7.3.4)
(d)(2) door fire-protection rating (2.7.1.1)</v>
      </c>
      <c r="G172" s="319"/>
      <c r="H172" s="319"/>
      <c r="I172" s="451"/>
      <c r="J172" s="452"/>
      <c r="O172" s="21"/>
    </row>
    <row r="173" spans="2:15" ht="12.75" outlineLevel="2">
      <c r="B173" s="706"/>
      <c r="C173" s="320"/>
      <c r="D173" s="539">
        <v>5</v>
      </c>
      <c r="E173" s="538" t="s">
        <v>2364</v>
      </c>
      <c r="F173" s="577" t="str">
        <f>+VLOOKUP(E173,AlterationTestLU[],2,)</f>
        <v>Headroom (2.7.4) (Item 2.2)</v>
      </c>
      <c r="G173" s="319"/>
      <c r="H173" s="319"/>
      <c r="I173" s="451"/>
      <c r="J173" s="452"/>
      <c r="O173" s="21"/>
    </row>
    <row r="174" spans="2:15" ht="12.75" outlineLevel="2">
      <c r="B174" s="706"/>
      <c r="C174" s="320"/>
      <c r="D174" s="539">
        <v>6</v>
      </c>
      <c r="E174" s="538" t="s">
        <v>2365</v>
      </c>
      <c r="F174" s="577" t="str">
        <f>+VLOOKUP(E174,AlterationTestLU[],2,)</f>
        <v>Means Necessary for Tests (2.7.6.4)</v>
      </c>
      <c r="G174" s="319"/>
      <c r="H174" s="319"/>
      <c r="I174" s="451"/>
      <c r="J174" s="452"/>
      <c r="O174" s="21"/>
    </row>
    <row r="175" spans="2:15" ht="12.75" outlineLevel="2">
      <c r="B175" s="706"/>
      <c r="C175" s="320"/>
      <c r="D175" s="539">
        <v>7</v>
      </c>
      <c r="E175" s="538" t="s">
        <v>2366</v>
      </c>
      <c r="F175" s="577" t="str">
        <f>+VLOOKUP(E175,AlterationTestLU[],2,)</f>
        <v>Inspection and Test Panel (2.7.6.5)</v>
      </c>
      <c r="G175" s="319"/>
      <c r="H175" s="319"/>
      <c r="I175" s="451"/>
      <c r="J175" s="452"/>
      <c r="O175" s="21"/>
    </row>
    <row r="176" spans="2:15" ht="38.25" outlineLevel="2">
      <c r="B176" s="706"/>
      <c r="C176" s="320"/>
      <c r="D176" s="539">
        <v>8</v>
      </c>
      <c r="E176" s="538" t="s">
        <v>2367</v>
      </c>
      <c r="F176" s="577" t="str">
        <f>+VLOOKUP(E176,AlterationTestLU[],2,)</f>
        <v>(h) Lighting and Receptacles (Item 2.3)
(h)(1) lighting (2.7.9.1)
(h)(2) receptacles (NFPA 70 or CSA C22.1, as applicable)</v>
      </c>
      <c r="G176" s="319"/>
      <c r="H176" s="319"/>
      <c r="I176" s="451"/>
      <c r="J176" s="452"/>
      <c r="O176" s="21"/>
    </row>
    <row r="177" spans="2:15" ht="51" outlineLevel="2">
      <c r="B177" s="706"/>
      <c r="C177" s="320"/>
      <c r="D177" s="539">
        <v>9</v>
      </c>
      <c r="E177" s="538" t="s">
        <v>2370</v>
      </c>
      <c r="F177" s="577" t="str">
        <f>+VLOOKUP(E177,AlterationTestLU[],2,)</f>
        <v>(i) Enclosure of Machine Room, Machinery Spaces, and Control Rooms/Spaces (Item 2.4)
(i)(1) floors (2.1.3 and 2.7.1.3)
(i)(2) enclosure (2.7.1 and 2.8.1)</v>
      </c>
      <c r="G177" s="319"/>
      <c r="H177" s="319"/>
      <c r="I177" s="451"/>
      <c r="J177" s="452"/>
      <c r="O177" s="21"/>
    </row>
    <row r="178" spans="2:15" ht="12.75" outlineLevel="2">
      <c r="B178" s="706"/>
      <c r="C178" s="320"/>
      <c r="D178" s="539">
        <v>10</v>
      </c>
      <c r="E178" s="538" t="s">
        <v>2373</v>
      </c>
      <c r="F178" s="577" t="str">
        <f>+VLOOKUP(E178,AlterationTestLU[],2,)</f>
        <v>Housekeeping (2.8.1) (Item 2.5)</v>
      </c>
      <c r="G178" s="319"/>
      <c r="H178" s="319"/>
      <c r="I178" s="451"/>
      <c r="J178" s="452"/>
      <c r="O178" s="21"/>
    </row>
    <row r="179" spans="2:15" ht="12.75" outlineLevel="2">
      <c r="B179" s="706"/>
      <c r="C179" s="320"/>
      <c r="D179" s="539">
        <v>11</v>
      </c>
      <c r="E179" s="538" t="s">
        <v>2374</v>
      </c>
      <c r="F179" s="577" t="str">
        <f>+VLOOKUP(E179,AlterationTestLU[],2,)</f>
        <v>Ventilation and Heating (2.7.9.2) (Item 2.6)</v>
      </c>
      <c r="G179" s="319"/>
      <c r="H179" s="319"/>
      <c r="I179" s="451"/>
      <c r="J179" s="452"/>
      <c r="O179" s="21"/>
    </row>
    <row r="180" spans="2:15" ht="12.75" outlineLevel="2">
      <c r="B180" s="706"/>
      <c r="C180" s="320"/>
      <c r="D180" s="539">
        <v>12</v>
      </c>
      <c r="E180" s="538" t="s">
        <v>2375</v>
      </c>
      <c r="F180" s="577" t="str">
        <f>+VLOOKUP(E180,AlterationTestLU[],2,)</f>
        <v>Fire Extinguisher (8.6.1.6.5) (Item 2.7)</v>
      </c>
      <c r="G180" s="319"/>
      <c r="H180" s="319"/>
      <c r="I180" s="451"/>
      <c r="J180" s="452"/>
      <c r="O180" s="21"/>
    </row>
    <row r="181" spans="2:15" ht="12.75" outlineLevel="2">
      <c r="B181" s="706"/>
      <c r="C181" s="320"/>
      <c r="D181" s="539">
        <v>13</v>
      </c>
      <c r="E181" s="538" t="s">
        <v>2376</v>
      </c>
      <c r="F181" s="577" t="str">
        <f>+VLOOKUP(E181,AlterationTestLU[],2,)</f>
        <v>Pipes, Wiring, and Ducts (Section 2.8) (Item 2.8)</v>
      </c>
      <c r="G181" s="319"/>
      <c r="H181" s="319"/>
      <c r="I181" s="451"/>
      <c r="J181" s="452"/>
      <c r="O181" s="21"/>
    </row>
    <row r="182" spans="2:15" ht="12.75" outlineLevel="2">
      <c r="B182" s="706"/>
      <c r="C182" s="320"/>
      <c r="D182" s="539">
        <v>14</v>
      </c>
      <c r="E182" s="538" t="s">
        <v>2377</v>
      </c>
      <c r="F182" s="577" t="str">
        <f>+VLOOKUP(E182,AlterationTestLU[],2,)</f>
        <v>Guarding of Exposed Auxiliary Equipment (2.10.1) (Item 2.9)</v>
      </c>
      <c r="G182" s="319"/>
      <c r="H182" s="319"/>
      <c r="I182" s="451"/>
      <c r="J182" s="452"/>
      <c r="O182" s="21"/>
    </row>
    <row r="183" spans="2:15" ht="25.5" outlineLevel="2">
      <c r="B183" s="706"/>
      <c r="C183" s="320"/>
      <c r="D183" s="539">
        <v>15</v>
      </c>
      <c r="E183" s="538" t="s">
        <v>2378</v>
      </c>
      <c r="F183" s="577" t="str">
        <f>+VLOOKUP(E183,AlterationTestLU[],2,)</f>
        <v>Numbering of Elevators, Machines, and Disconnect Switches [2.29.1.1 through 2.29.1.3] (Item 2.10)</v>
      </c>
      <c r="G183" s="319"/>
      <c r="H183" s="319"/>
      <c r="I183" s="451"/>
      <c r="J183" s="452"/>
      <c r="O183" s="21"/>
    </row>
    <row r="184" spans="2:15" ht="12.75" outlineLevel="2">
      <c r="B184" s="706"/>
      <c r="C184" s="320"/>
      <c r="D184" s="539">
        <v>16</v>
      </c>
      <c r="E184" s="538" t="s">
        <v>2379</v>
      </c>
      <c r="F184" s="577" t="str">
        <f>+VLOOKUP(E184,AlterationTestLU[],2,)</f>
        <v>Maintenance Path and Maintenance Clearance (2.7.2)</v>
      </c>
      <c r="G184" s="319"/>
      <c r="H184" s="319"/>
      <c r="I184" s="451"/>
      <c r="J184" s="452"/>
      <c r="O184" s="21"/>
    </row>
    <row r="185" spans="2:15" ht="11.25" outlineLevel="1">
      <c r="B185" s="75"/>
      <c r="C185" s="14" t="s">
        <v>985</v>
      </c>
      <c r="D185" s="9" t="s">
        <v>308</v>
      </c>
      <c r="E185" s="9"/>
      <c r="F185" s="588"/>
      <c r="G185" s="350"/>
      <c r="H185" s="350"/>
      <c r="I185" s="845"/>
      <c r="J185" s="846"/>
      <c r="O185" s="21"/>
    </row>
    <row r="186" spans="2:15" ht="25.5" outlineLevel="1">
      <c r="B186" s="75"/>
      <c r="C186" s="11"/>
      <c r="D186" s="1"/>
      <c r="E186" s="1" t="s">
        <v>661</v>
      </c>
      <c r="F186" s="141" t="s">
        <v>1370</v>
      </c>
      <c r="G186" s="44" t="s">
        <v>82</v>
      </c>
      <c r="H186" s="32" t="s">
        <v>83</v>
      </c>
      <c r="I186" s="845"/>
      <c r="J186" s="846"/>
      <c r="O186" s="21"/>
    </row>
    <row r="187" spans="2:15" ht="25.5" outlineLevel="1">
      <c r="B187" s="75"/>
      <c r="C187" s="11"/>
      <c r="D187" s="1"/>
      <c r="E187" s="1" t="s">
        <v>661</v>
      </c>
      <c r="F187" s="141" t="s">
        <v>1371</v>
      </c>
      <c r="G187" s="32" t="s">
        <v>85</v>
      </c>
      <c r="H187" s="44" t="s">
        <v>82</v>
      </c>
      <c r="I187" s="875"/>
      <c r="J187" s="876"/>
      <c r="O187" s="21"/>
    </row>
    <row r="188" spans="2:15" ht="11.25" outlineLevel="1">
      <c r="B188" s="75"/>
      <c r="C188" s="11"/>
      <c r="D188" s="1"/>
      <c r="E188" s="1" t="s">
        <v>1553</v>
      </c>
      <c r="F188" s="141" t="s">
        <v>307</v>
      </c>
      <c r="G188" s="32" t="s">
        <v>84</v>
      </c>
      <c r="H188" s="44" t="s">
        <v>82</v>
      </c>
      <c r="I188" s="875"/>
      <c r="J188" s="876"/>
      <c r="O188" s="21"/>
    </row>
    <row r="189" spans="2:15" ht="11.25" outlineLevel="1">
      <c r="B189" s="75"/>
      <c r="C189" s="14" t="s">
        <v>986</v>
      </c>
      <c r="D189" s="9" t="s">
        <v>987</v>
      </c>
      <c r="E189" s="9"/>
      <c r="F189" s="588"/>
      <c r="G189" s="350" t="s">
        <v>84</v>
      </c>
      <c r="H189" s="350" t="s">
        <v>82</v>
      </c>
      <c r="I189" s="845"/>
      <c r="J189" s="846"/>
      <c r="O189" s="21"/>
    </row>
    <row r="190" spans="2:15" ht="11.25" outlineLevel="1">
      <c r="B190" s="75"/>
      <c r="C190" s="11"/>
      <c r="D190" s="1"/>
      <c r="E190" s="1" t="s">
        <v>266</v>
      </c>
      <c r="F190" s="141" t="s">
        <v>1002</v>
      </c>
      <c r="G190" s="32"/>
      <c r="H190" s="32"/>
      <c r="I190" s="845"/>
      <c r="J190" s="846"/>
      <c r="O190" s="21"/>
    </row>
    <row r="191" spans="2:15" ht="11.25" outlineLevel="1">
      <c r="B191" s="75"/>
      <c r="C191" s="11"/>
      <c r="D191" s="1"/>
      <c r="E191" s="1" t="s">
        <v>267</v>
      </c>
      <c r="F191" s="141" t="s">
        <v>269</v>
      </c>
      <c r="G191" s="32"/>
      <c r="H191" s="32"/>
      <c r="I191" s="845"/>
      <c r="J191" s="846"/>
      <c r="O191" s="21"/>
    </row>
    <row r="192" spans="2:15" ht="11.25" outlineLevel="1">
      <c r="B192" s="75"/>
      <c r="C192" s="11"/>
      <c r="D192" s="1"/>
      <c r="E192" s="1" t="s">
        <v>268</v>
      </c>
      <c r="F192" s="141" t="s">
        <v>987</v>
      </c>
      <c r="G192" s="32"/>
      <c r="H192" s="32"/>
      <c r="I192" s="845"/>
      <c r="J192" s="846"/>
      <c r="O192" s="21"/>
    </row>
    <row r="193" spans="2:15" ht="11.25" outlineLevel="1">
      <c r="B193" s="75"/>
      <c r="C193" s="14" t="s">
        <v>988</v>
      </c>
      <c r="D193" s="9" t="s">
        <v>989</v>
      </c>
      <c r="E193" s="9"/>
      <c r="F193" s="588"/>
      <c r="G193" s="350" t="s">
        <v>84</v>
      </c>
      <c r="H193" s="547" t="s">
        <v>84</v>
      </c>
      <c r="I193" s="895" t="s">
        <v>1229</v>
      </c>
      <c r="J193" s="896"/>
      <c r="O193" s="21"/>
    </row>
    <row r="194" spans="2:15" ht="11.25" outlineLevel="1">
      <c r="B194" s="75"/>
      <c r="C194" s="11"/>
      <c r="D194" s="1"/>
      <c r="E194" s="1" t="s">
        <v>270</v>
      </c>
      <c r="F194" s="141" t="s">
        <v>989</v>
      </c>
      <c r="G194" s="32"/>
      <c r="H194" s="32"/>
      <c r="I194" s="845"/>
      <c r="J194" s="846"/>
      <c r="O194" s="21"/>
    </row>
    <row r="195" spans="2:15" ht="11.25" outlineLevel="1">
      <c r="B195" s="75"/>
      <c r="C195" s="11"/>
      <c r="D195" s="1"/>
      <c r="E195" s="1" t="s">
        <v>271</v>
      </c>
      <c r="F195" s="141" t="s">
        <v>866</v>
      </c>
      <c r="G195" s="32"/>
      <c r="H195" s="32"/>
      <c r="I195" s="845"/>
      <c r="J195" s="846"/>
      <c r="O195" s="21"/>
    </row>
    <row r="196" spans="2:15" ht="11.25" outlineLevel="1">
      <c r="B196" s="75"/>
      <c r="C196" s="14" t="s">
        <v>990</v>
      </c>
      <c r="D196" s="9" t="s">
        <v>1372</v>
      </c>
      <c r="E196" s="9"/>
      <c r="F196" s="588"/>
      <c r="G196" s="350" t="s">
        <v>84</v>
      </c>
      <c r="H196" s="350" t="s">
        <v>84</v>
      </c>
      <c r="I196" s="845"/>
      <c r="J196" s="846"/>
      <c r="O196" s="21"/>
    </row>
    <row r="197" spans="2:15" ht="11.25" outlineLevel="1">
      <c r="B197" s="75"/>
      <c r="C197" s="11"/>
      <c r="D197" s="1"/>
      <c r="E197" s="1" t="s">
        <v>260</v>
      </c>
      <c r="F197" s="141" t="s">
        <v>1373</v>
      </c>
      <c r="G197" s="32"/>
      <c r="H197" s="32"/>
      <c r="I197" s="845"/>
      <c r="J197" s="846"/>
      <c r="O197" s="21"/>
    </row>
    <row r="198" spans="2:15" ht="11.25" outlineLevel="1">
      <c r="B198" s="75"/>
      <c r="C198" s="14" t="s">
        <v>992</v>
      </c>
      <c r="D198" s="9" t="s">
        <v>993</v>
      </c>
      <c r="E198" s="9"/>
      <c r="F198" s="588"/>
      <c r="G198" s="350" t="s">
        <v>84</v>
      </c>
      <c r="H198" s="350" t="s">
        <v>84</v>
      </c>
      <c r="I198" s="845"/>
      <c r="J198" s="846"/>
      <c r="O198" s="21"/>
    </row>
    <row r="199" spans="2:15" ht="11.25" outlineLevel="1">
      <c r="B199" s="75"/>
      <c r="C199" s="11"/>
      <c r="D199" s="1"/>
      <c r="E199" s="1" t="s">
        <v>236</v>
      </c>
      <c r="F199" s="141" t="s">
        <v>993</v>
      </c>
      <c r="G199" s="32"/>
      <c r="H199" s="32"/>
      <c r="I199" s="451"/>
      <c r="J199" s="452"/>
      <c r="O199" s="21"/>
    </row>
    <row r="200" spans="2:15" ht="11.25" outlineLevel="1">
      <c r="B200" s="75"/>
      <c r="C200" s="14" t="s">
        <v>946</v>
      </c>
      <c r="D200" s="9" t="s">
        <v>1374</v>
      </c>
      <c r="E200" s="9"/>
      <c r="F200" s="588"/>
      <c r="G200" s="350" t="s">
        <v>84</v>
      </c>
      <c r="H200" s="350" t="s">
        <v>85</v>
      </c>
      <c r="I200" s="845"/>
      <c r="J200" s="846"/>
      <c r="O200" s="21"/>
    </row>
    <row r="201" spans="2:15" ht="11.25" outlineLevel="1">
      <c r="B201" s="75"/>
      <c r="C201" s="11"/>
      <c r="D201" s="1"/>
      <c r="E201" s="1" t="s">
        <v>1375</v>
      </c>
      <c r="F201" s="141" t="s">
        <v>994</v>
      </c>
      <c r="G201" s="32"/>
      <c r="H201" s="32"/>
      <c r="I201" s="845"/>
      <c r="J201" s="846"/>
      <c r="O201" s="21"/>
    </row>
    <row r="202" spans="2:15" ht="11.25" outlineLevel="1">
      <c r="B202" s="75"/>
      <c r="C202" s="14" t="s">
        <v>995</v>
      </c>
      <c r="D202" s="9" t="s">
        <v>996</v>
      </c>
      <c r="E202" s="9"/>
      <c r="F202" s="588"/>
      <c r="G202" s="350" t="s">
        <v>84</v>
      </c>
      <c r="H202" s="350" t="s">
        <v>84</v>
      </c>
      <c r="I202" s="845"/>
      <c r="J202" s="846"/>
      <c r="O202" s="21"/>
    </row>
    <row r="203" spans="2:15" ht="11.25" outlineLevel="1">
      <c r="B203" s="75"/>
      <c r="C203" s="11"/>
      <c r="D203" s="1"/>
      <c r="E203" s="1" t="s">
        <v>339</v>
      </c>
      <c r="F203" s="141" t="s">
        <v>261</v>
      </c>
      <c r="G203" s="32"/>
      <c r="H203" s="32"/>
      <c r="I203" s="845"/>
      <c r="J203" s="846"/>
      <c r="O203" s="21"/>
    </row>
    <row r="204" spans="2:15" ht="11.25" outlineLevel="1">
      <c r="B204" s="523"/>
      <c r="C204" s="273" t="s">
        <v>2136</v>
      </c>
      <c r="D204" s="165" t="s">
        <v>1434</v>
      </c>
      <c r="E204" s="165"/>
      <c r="F204" s="593"/>
      <c r="G204" s="350" t="s">
        <v>85</v>
      </c>
      <c r="H204" s="226" t="s">
        <v>85</v>
      </c>
      <c r="I204" s="546" t="s">
        <v>1229</v>
      </c>
      <c r="J204" s="547" t="s">
        <v>1229</v>
      </c>
      <c r="O204" s="21"/>
    </row>
    <row r="205" spans="2:15" ht="11.25" outlineLevel="1">
      <c r="B205" s="75"/>
      <c r="C205" s="76"/>
      <c r="D205" s="1" t="s">
        <v>1231</v>
      </c>
      <c r="E205" s="1" t="s">
        <v>1089</v>
      </c>
      <c r="F205" s="141" t="s">
        <v>1090</v>
      </c>
      <c r="G205" s="32"/>
      <c r="H205" s="32"/>
      <c r="I205" s="353"/>
      <c r="J205" s="450"/>
      <c r="O205" s="21"/>
    </row>
    <row r="206" spans="2:15" ht="11.25" outlineLevel="1">
      <c r="B206" s="75"/>
      <c r="C206" s="76"/>
      <c r="D206" s="1" t="s">
        <v>1232</v>
      </c>
      <c r="E206" s="1" t="s">
        <v>239</v>
      </c>
      <c r="F206" s="141" t="s">
        <v>1435</v>
      </c>
      <c r="G206" s="32"/>
      <c r="H206" s="32"/>
      <c r="I206" s="353"/>
      <c r="J206" s="450"/>
      <c r="O206" s="21"/>
    </row>
    <row r="207" spans="2:15" ht="11.25" outlineLevel="1">
      <c r="B207" s="75"/>
      <c r="C207" s="76"/>
      <c r="D207" s="1" t="s">
        <v>1234</v>
      </c>
      <c r="E207" s="1" t="s">
        <v>409</v>
      </c>
      <c r="F207" s="141" t="s">
        <v>727</v>
      </c>
      <c r="G207" s="32"/>
      <c r="H207" s="32"/>
      <c r="I207" s="353"/>
      <c r="J207" s="450"/>
      <c r="O207" s="21"/>
    </row>
    <row r="208" spans="2:15" ht="11.25" outlineLevel="1">
      <c r="B208" s="75"/>
      <c r="C208" s="76"/>
      <c r="D208" s="1" t="s">
        <v>1235</v>
      </c>
      <c r="E208" s="1"/>
      <c r="F208" s="141" t="s">
        <v>1436</v>
      </c>
      <c r="G208" s="32"/>
      <c r="H208" s="32"/>
      <c r="I208" s="353"/>
      <c r="J208" s="450"/>
      <c r="O208" s="21"/>
    </row>
    <row r="209" spans="2:15" ht="11.25" outlineLevel="1">
      <c r="B209" s="75"/>
      <c r="C209" s="76"/>
      <c r="D209" s="1" t="s">
        <v>1236</v>
      </c>
      <c r="E209" s="1"/>
      <c r="F209" s="141" t="s">
        <v>1437</v>
      </c>
      <c r="G209" s="32"/>
      <c r="H209" s="32"/>
      <c r="I209" s="353"/>
      <c r="J209" s="450"/>
      <c r="O209" s="21"/>
    </row>
    <row r="210" spans="2:15" ht="11.25" outlineLevel="1">
      <c r="B210" s="75"/>
      <c r="C210" s="76"/>
      <c r="D210" s="1" t="s">
        <v>1572</v>
      </c>
      <c r="E210" s="1"/>
      <c r="F210" s="141" t="s">
        <v>1438</v>
      </c>
      <c r="G210" s="32"/>
      <c r="H210" s="32"/>
      <c r="I210" s="353"/>
      <c r="J210" s="450"/>
      <c r="O210" s="21"/>
    </row>
    <row r="211" spans="2:15" ht="11.25" outlineLevel="1">
      <c r="B211" s="75"/>
      <c r="C211" s="76"/>
      <c r="D211" s="1"/>
      <c r="E211" s="1"/>
      <c r="F211" s="141" t="s">
        <v>1570</v>
      </c>
      <c r="G211" s="32"/>
      <c r="H211" s="32"/>
      <c r="I211" s="353"/>
      <c r="J211" s="450"/>
      <c r="O211" s="21"/>
    </row>
    <row r="212" spans="2:15" ht="11.25" outlineLevel="1">
      <c r="B212" s="75"/>
      <c r="C212" s="76"/>
      <c r="D212" s="1" t="s">
        <v>1573</v>
      </c>
      <c r="E212" s="1"/>
      <c r="F212" s="141" t="s">
        <v>1571</v>
      </c>
      <c r="G212" s="32"/>
      <c r="H212" s="32"/>
      <c r="I212" s="353"/>
      <c r="J212" s="450"/>
      <c r="O212" s="21"/>
    </row>
    <row r="213" spans="2:15" ht="11.25" outlineLevel="1">
      <c r="B213" s="75"/>
      <c r="C213" s="76"/>
      <c r="D213" s="1"/>
      <c r="E213" s="1"/>
      <c r="F213" s="141" t="s">
        <v>1574</v>
      </c>
      <c r="G213" s="32"/>
      <c r="H213" s="32"/>
      <c r="I213" s="353"/>
      <c r="J213" s="450"/>
      <c r="O213" s="21"/>
    </row>
    <row r="214" spans="2:15" ht="11.25" outlineLevel="1">
      <c r="B214" s="75"/>
      <c r="C214" s="11"/>
      <c r="D214" s="1" t="s">
        <v>1575</v>
      </c>
      <c r="E214" s="1"/>
      <c r="F214" s="141" t="s">
        <v>1439</v>
      </c>
      <c r="G214" s="32"/>
      <c r="H214" s="32"/>
      <c r="I214" s="353"/>
      <c r="J214" s="450"/>
      <c r="O214" s="21"/>
    </row>
    <row r="215" spans="2:15" ht="11.25" outlineLevel="1">
      <c r="B215" s="75"/>
      <c r="C215" s="11"/>
      <c r="D215" s="1" t="s">
        <v>1576</v>
      </c>
      <c r="E215" s="1"/>
      <c r="F215" s="141" t="s">
        <v>1577</v>
      </c>
      <c r="G215" s="32"/>
      <c r="H215" s="32"/>
      <c r="I215" s="353"/>
      <c r="J215" s="450"/>
      <c r="O215" s="21"/>
    </row>
    <row r="216" spans="2:15" ht="11.25">
      <c r="B216" s="75"/>
      <c r="C216" s="27" t="s">
        <v>997</v>
      </c>
      <c r="D216" s="2" t="s">
        <v>289</v>
      </c>
      <c r="E216" s="2"/>
      <c r="F216" s="587"/>
      <c r="G216" s="31" t="s">
        <v>84</v>
      </c>
      <c r="H216" s="31" t="s">
        <v>84</v>
      </c>
      <c r="I216" s="31" t="s">
        <v>1229</v>
      </c>
      <c r="J216" s="356" t="s">
        <v>84</v>
      </c>
      <c r="O216" s="21"/>
    </row>
    <row r="217" spans="2:15" ht="11.25" outlineLevel="1">
      <c r="B217" s="706"/>
      <c r="C217" s="321"/>
      <c r="D217" s="315"/>
      <c r="E217" s="316" t="s">
        <v>1662</v>
      </c>
      <c r="F217" s="592"/>
      <c r="G217" s="322"/>
      <c r="H217" s="323"/>
      <c r="I217" s="32"/>
      <c r="J217" s="450"/>
      <c r="O217" s="21"/>
    </row>
    <row r="218" spans="2:15" ht="11.25" outlineLevel="2">
      <c r="B218" s="706"/>
      <c r="C218" s="320"/>
      <c r="D218" s="311"/>
      <c r="E218" s="533" t="str">
        <f>TRIM(RIGHT(SUBSTITUTE(E217," ",REPT(" ",100)),100))</f>
        <v>8.10.2.3.2(cc)</v>
      </c>
      <c r="F218" s="590">
        <f>+VLOOKUP(E218,clause_count,2,FALSE)</f>
        <v>2</v>
      </c>
      <c r="G218" s="319"/>
      <c r="H218" s="555"/>
      <c r="I218" s="32"/>
      <c r="J218" s="450"/>
      <c r="O218" s="21"/>
    </row>
    <row r="219" spans="2:15" ht="12.75" outlineLevel="2">
      <c r="B219" s="706"/>
      <c r="C219" s="320"/>
      <c r="D219" s="539">
        <v>1</v>
      </c>
      <c r="E219" s="538" t="s">
        <v>2380</v>
      </c>
      <c r="F219" s="577" t="str">
        <f>+VLOOKUP(E219,AlterationTestLU[],2,)</f>
        <v>Stop Switch (2.7.3.5 and 2.26.2.24)</v>
      </c>
      <c r="G219" s="319"/>
      <c r="H219" s="555"/>
      <c r="I219" s="32"/>
      <c r="J219" s="450"/>
      <c r="O219" s="21"/>
    </row>
    <row r="220" spans="2:15" ht="25.5" outlineLevel="2">
      <c r="B220" s="706"/>
      <c r="C220" s="320"/>
      <c r="D220" s="539">
        <v>2</v>
      </c>
      <c r="E220" s="538" t="s">
        <v>2381</v>
      </c>
      <c r="F220" s="577" t="str">
        <f>+VLOOKUP(E220,AlterationTestLU[],2,)</f>
        <v>Disconnecting Means and Control (2.26.4.1 and NFPA 70 or CSA C22.1, as applicable) (Item 2.11)</v>
      </c>
      <c r="G220" s="319"/>
      <c r="H220" s="555"/>
      <c r="I220" s="32"/>
      <c r="J220" s="450"/>
      <c r="O220" s="21"/>
    </row>
    <row r="221" spans="2:15" ht="11.25" outlineLevel="1">
      <c r="B221" s="75"/>
      <c r="C221" s="146"/>
      <c r="D221" s="9" t="s">
        <v>1376</v>
      </c>
      <c r="E221" s="9"/>
      <c r="F221" s="588"/>
      <c r="G221" s="73" t="s">
        <v>82</v>
      </c>
      <c r="H221" s="547" t="s">
        <v>84</v>
      </c>
      <c r="I221" s="32"/>
      <c r="J221" s="450"/>
      <c r="O221" s="21"/>
    </row>
    <row r="222" spans="2:15" ht="11.25" outlineLevel="1">
      <c r="B222" s="75"/>
      <c r="C222" s="146"/>
      <c r="D222" s="9"/>
      <c r="E222" s="9" t="s">
        <v>797</v>
      </c>
      <c r="F222" s="588"/>
      <c r="G222" s="73"/>
      <c r="H222" s="547"/>
      <c r="I222" s="32"/>
      <c r="J222" s="450"/>
      <c r="O222" s="21"/>
    </row>
    <row r="223" spans="2:15" ht="11.25" outlineLevel="1">
      <c r="B223" s="75"/>
      <c r="C223" s="11"/>
      <c r="D223" s="47"/>
      <c r="E223" s="1" t="s">
        <v>240</v>
      </c>
      <c r="F223" s="141" t="s">
        <v>1999</v>
      </c>
      <c r="G223" s="32"/>
      <c r="H223" s="450"/>
      <c r="I223" s="32"/>
      <c r="J223" s="450"/>
      <c r="O223" s="21"/>
    </row>
    <row r="224" spans="2:15" ht="11.25" outlineLevel="1">
      <c r="B224" s="75"/>
      <c r="C224" s="11"/>
      <c r="D224" s="47"/>
      <c r="E224" s="1"/>
      <c r="F224" s="141" t="s">
        <v>780</v>
      </c>
      <c r="G224" s="32"/>
      <c r="H224" s="450"/>
      <c r="I224" s="32"/>
      <c r="J224" s="450"/>
      <c r="O224" s="21"/>
    </row>
    <row r="225" spans="2:15" ht="11.25" outlineLevel="1">
      <c r="B225" s="75"/>
      <c r="C225" s="11"/>
      <c r="D225" s="47"/>
      <c r="E225" s="1"/>
      <c r="F225" s="141" t="s">
        <v>1555</v>
      </c>
      <c r="G225" s="32"/>
      <c r="H225" s="450"/>
      <c r="I225" s="32"/>
      <c r="J225" s="450"/>
      <c r="O225" s="21"/>
    </row>
    <row r="226" spans="2:15" ht="11.25" outlineLevel="1">
      <c r="B226" s="75"/>
      <c r="C226" s="146"/>
      <c r="D226" s="9" t="s">
        <v>1377</v>
      </c>
      <c r="E226" s="9"/>
      <c r="F226" s="588"/>
      <c r="G226" s="350" t="s">
        <v>84</v>
      </c>
      <c r="H226" s="550" t="s">
        <v>82</v>
      </c>
      <c r="I226" s="32"/>
      <c r="J226" s="450"/>
      <c r="O226" s="21"/>
    </row>
    <row r="227" spans="2:15" ht="11.25" outlineLevel="1">
      <c r="B227" s="75"/>
      <c r="C227" s="11"/>
      <c r="D227" s="1"/>
      <c r="E227" s="1" t="s">
        <v>240</v>
      </c>
      <c r="F227" s="141" t="s">
        <v>1999</v>
      </c>
      <c r="G227" s="32"/>
      <c r="H227" s="450"/>
      <c r="I227" s="353"/>
      <c r="J227" s="450"/>
      <c r="O227" s="21"/>
    </row>
    <row r="228" spans="2:15" ht="11.25" outlineLevel="1">
      <c r="B228" s="75"/>
      <c r="C228" s="11"/>
      <c r="D228" s="1"/>
      <c r="E228" s="1"/>
      <c r="F228" s="141"/>
      <c r="G228" s="32"/>
      <c r="H228" s="450"/>
      <c r="I228" s="353"/>
      <c r="J228" s="450"/>
      <c r="O228" s="21"/>
    </row>
    <row r="229" spans="2:15" ht="11.25" outlineLevel="1">
      <c r="B229" s="523"/>
      <c r="C229" s="707" t="s">
        <v>3742</v>
      </c>
      <c r="D229" s="480"/>
      <c r="E229" s="480" t="s">
        <v>2114</v>
      </c>
      <c r="F229" s="594"/>
      <c r="G229" s="483"/>
      <c r="H229" s="484" t="s">
        <v>82</v>
      </c>
      <c r="I229" s="481" t="s">
        <v>1229</v>
      </c>
      <c r="J229" s="482" t="s">
        <v>84</v>
      </c>
      <c r="O229" s="21"/>
    </row>
    <row r="230" spans="2:15" ht="11.25" outlineLevel="1">
      <c r="B230" s="75"/>
      <c r="C230" s="11"/>
      <c r="D230" s="216"/>
      <c r="E230" s="1" t="s">
        <v>240</v>
      </c>
      <c r="F230" s="141" t="s">
        <v>1999</v>
      </c>
      <c r="G230" s="32"/>
      <c r="H230" s="450"/>
      <c r="I230" s="353"/>
      <c r="J230" s="450"/>
      <c r="O230" s="21"/>
    </row>
    <row r="231" spans="2:15" ht="11.25" outlineLevel="1">
      <c r="B231" s="75"/>
      <c r="C231" s="11"/>
      <c r="D231" s="216"/>
      <c r="E231" s="216"/>
      <c r="F231" s="444" t="s">
        <v>2106</v>
      </c>
      <c r="G231" s="32"/>
      <c r="H231" s="450"/>
      <c r="I231" s="353"/>
      <c r="J231" s="450"/>
      <c r="O231" s="21"/>
    </row>
    <row r="232" spans="2:15" ht="11.25" outlineLevel="1">
      <c r="B232" s="75"/>
      <c r="C232" s="11"/>
      <c r="D232" s="216"/>
      <c r="E232" s="216"/>
      <c r="F232" s="444" t="s">
        <v>2107</v>
      </c>
      <c r="G232" s="32"/>
      <c r="H232" s="450"/>
      <c r="I232" s="353"/>
      <c r="J232" s="450"/>
      <c r="O232" s="21"/>
    </row>
    <row r="233" spans="2:15" ht="11.25" outlineLevel="1">
      <c r="B233" s="75"/>
      <c r="C233" s="11"/>
      <c r="D233" s="216"/>
      <c r="E233" s="216"/>
      <c r="F233" s="444" t="s">
        <v>2110</v>
      </c>
      <c r="G233" s="32"/>
      <c r="H233" s="450"/>
      <c r="I233" s="353"/>
      <c r="J233" s="450"/>
      <c r="O233" s="21"/>
    </row>
    <row r="234" spans="2:15" ht="11.25" outlineLevel="1">
      <c r="B234" s="75"/>
      <c r="C234" s="11"/>
      <c r="D234" s="216"/>
      <c r="E234" s="216"/>
      <c r="F234" s="444" t="s">
        <v>2111</v>
      </c>
      <c r="G234" s="32"/>
      <c r="H234" s="450"/>
      <c r="I234" s="353"/>
      <c r="J234" s="450"/>
      <c r="O234" s="21"/>
    </row>
    <row r="235" spans="2:15" ht="11.25" outlineLevel="1">
      <c r="B235" s="75"/>
      <c r="C235" s="11"/>
      <c r="D235" s="216"/>
      <c r="E235" s="216"/>
      <c r="F235" s="444" t="s">
        <v>2109</v>
      </c>
      <c r="G235" s="32"/>
      <c r="H235" s="450"/>
      <c r="I235" s="353"/>
      <c r="J235" s="450"/>
      <c r="O235" s="21"/>
    </row>
    <row r="236" spans="2:15" ht="11.25" outlineLevel="1">
      <c r="B236" s="75"/>
      <c r="C236" s="11"/>
      <c r="D236" s="216"/>
      <c r="E236" s="216"/>
      <c r="F236" s="444" t="s">
        <v>2108</v>
      </c>
      <c r="G236" s="32"/>
      <c r="H236" s="450"/>
      <c r="I236" s="353"/>
      <c r="J236" s="552"/>
      <c r="O236" s="21"/>
    </row>
    <row r="237" spans="2:15" ht="11.25" outlineLevel="1">
      <c r="B237" s="75"/>
      <c r="C237" s="11"/>
      <c r="D237" s="216"/>
      <c r="E237" s="216"/>
      <c r="F237" s="595" t="s">
        <v>2112</v>
      </c>
      <c r="G237" s="485"/>
      <c r="H237" s="486"/>
      <c r="I237" s="487"/>
      <c r="J237" s="488" t="s">
        <v>85</v>
      </c>
      <c r="O237" s="21"/>
    </row>
    <row r="238" spans="2:15" ht="11.25">
      <c r="B238" s="75"/>
      <c r="C238" s="27" t="s">
        <v>998</v>
      </c>
      <c r="D238" s="2" t="s">
        <v>999</v>
      </c>
      <c r="E238" s="2"/>
      <c r="F238" s="587"/>
      <c r="G238" s="31" t="s">
        <v>83</v>
      </c>
      <c r="H238" s="31" t="s">
        <v>83</v>
      </c>
      <c r="I238" s="958"/>
      <c r="J238" s="958"/>
      <c r="O238" s="21"/>
    </row>
    <row r="239" spans="2:15" ht="11.25" outlineLevel="1">
      <c r="B239" s="75"/>
      <c r="C239" s="45"/>
      <c r="D239" s="6" t="s">
        <v>948</v>
      </c>
      <c r="E239" s="7"/>
      <c r="F239" s="596"/>
      <c r="G239" s="46"/>
      <c r="H239" s="352"/>
      <c r="I239" s="845"/>
      <c r="J239" s="846"/>
      <c r="O239" s="21"/>
    </row>
    <row r="240" spans="2:15" ht="11.25" outlineLevel="1">
      <c r="B240" s="75"/>
      <c r="C240" s="11"/>
      <c r="D240" s="1"/>
      <c r="E240" s="1" t="s">
        <v>272</v>
      </c>
      <c r="F240" s="141" t="s">
        <v>72</v>
      </c>
      <c r="G240" s="32"/>
      <c r="H240" s="450"/>
      <c r="I240" s="451"/>
      <c r="J240" s="452"/>
      <c r="O240" s="21"/>
    </row>
    <row r="241" spans="2:15" ht="11.25" outlineLevel="1">
      <c r="B241" s="75"/>
      <c r="C241" s="11"/>
      <c r="D241" s="1"/>
      <c r="E241" s="1"/>
      <c r="F241" s="141" t="s">
        <v>224</v>
      </c>
      <c r="G241" s="32"/>
      <c r="H241" s="450"/>
      <c r="I241" s="451"/>
      <c r="J241" s="452"/>
      <c r="O241" s="21"/>
    </row>
    <row r="242" spans="2:15" ht="11.25" outlineLevel="1">
      <c r="B242" s="75"/>
      <c r="C242" s="33"/>
      <c r="D242" s="9" t="s">
        <v>947</v>
      </c>
      <c r="E242" s="9"/>
      <c r="F242" s="588"/>
      <c r="G242" s="350"/>
      <c r="H242" s="547"/>
      <c r="I242" s="451"/>
      <c r="J242" s="452"/>
      <c r="O242" s="21"/>
    </row>
    <row r="243" spans="2:15" ht="11.25" outlineLevel="1">
      <c r="B243" s="75"/>
      <c r="C243" s="11"/>
      <c r="D243" s="1"/>
      <c r="E243" s="1" t="s">
        <v>272</v>
      </c>
      <c r="F243" s="141" t="s">
        <v>72</v>
      </c>
      <c r="G243" s="32"/>
      <c r="H243" s="450"/>
      <c r="I243" s="451"/>
      <c r="J243" s="452"/>
      <c r="O243" s="21"/>
    </row>
    <row r="244" spans="2:15" ht="11.25" outlineLevel="1">
      <c r="B244" s="75"/>
      <c r="C244" s="11"/>
      <c r="D244" s="1"/>
      <c r="E244" s="1"/>
      <c r="F244" s="141" t="s">
        <v>224</v>
      </c>
      <c r="G244" s="32"/>
      <c r="H244" s="450"/>
      <c r="I244" s="451"/>
      <c r="J244" s="452"/>
      <c r="O244" s="21"/>
    </row>
    <row r="245" spans="2:15" ht="11.25">
      <c r="B245" s="75"/>
      <c r="C245" s="27" t="s">
        <v>1000</v>
      </c>
      <c r="D245" s="2" t="s">
        <v>1001</v>
      </c>
      <c r="E245" s="2"/>
      <c r="F245" s="587"/>
      <c r="G245" s="30" t="s">
        <v>83</v>
      </c>
      <c r="H245" s="356" t="s">
        <v>83</v>
      </c>
      <c r="I245" s="958" t="s">
        <v>86</v>
      </c>
      <c r="J245" s="958"/>
      <c r="L245" s="727" t="s">
        <v>295</v>
      </c>
      <c r="O245" s="21"/>
    </row>
    <row r="246" spans="2:15" ht="11.25" outlineLevel="1">
      <c r="B246" s="75"/>
      <c r="C246" s="14" t="s">
        <v>290</v>
      </c>
      <c r="D246" s="9" t="s">
        <v>647</v>
      </c>
      <c r="E246" s="9"/>
      <c r="F246" s="588"/>
      <c r="G246" s="319" t="s">
        <v>83</v>
      </c>
      <c r="H246" s="352" t="s">
        <v>82</v>
      </c>
      <c r="I246" s="927"/>
      <c r="J246" s="928"/>
      <c r="L246" s="727" t="s">
        <v>295</v>
      </c>
      <c r="O246" s="21"/>
    </row>
    <row r="247" spans="2:15" ht="11.25" outlineLevel="1">
      <c r="B247" s="706"/>
      <c r="C247" s="320"/>
      <c r="D247" s="318"/>
      <c r="E247" s="312" t="s">
        <v>1665</v>
      </c>
      <c r="F247" s="589"/>
      <c r="G247" s="319"/>
      <c r="H247" s="319"/>
      <c r="I247" s="845"/>
      <c r="J247" s="846"/>
      <c r="O247" s="21"/>
    </row>
    <row r="248" spans="2:15" ht="11.25" outlineLevel="2">
      <c r="B248" s="706"/>
      <c r="C248" s="320"/>
      <c r="D248" s="311"/>
      <c r="E248" s="533" t="str">
        <f>TRIM(RIGHT(SUBSTITUTE(E247," ",REPT(" ",100)),100))</f>
        <v>8.10.2.3.2(o)</v>
      </c>
      <c r="F248" s="590">
        <f>+VLOOKUP(E248,clause_count,2,FALSE)</f>
        <v>18</v>
      </c>
      <c r="G248" s="319"/>
      <c r="H248" s="319"/>
      <c r="I248" s="451"/>
      <c r="J248" s="452"/>
      <c r="O248" s="21"/>
    </row>
    <row r="249" spans="2:15" ht="12.75" outlineLevel="2">
      <c r="B249" s="706"/>
      <c r="C249" s="320"/>
      <c r="D249" s="539">
        <v>1</v>
      </c>
      <c r="E249" s="538" t="s">
        <v>2211</v>
      </c>
      <c r="F249" s="577" t="str">
        <f>+VLOOKUP(E249,AlterationTestLU[],2,)</f>
        <v>Door Reopening Device (2.13.5) (Item 1.1)</v>
      </c>
      <c r="G249" s="319"/>
      <c r="H249" s="319"/>
      <c r="I249" s="451"/>
      <c r="J249" s="452"/>
      <c r="L249" s="727" t="s">
        <v>295</v>
      </c>
      <c r="O249" s="21"/>
    </row>
    <row r="250" spans="2:15" ht="12.75" outlineLevel="2">
      <c r="B250" s="706"/>
      <c r="C250" s="320"/>
      <c r="D250" s="539">
        <v>2</v>
      </c>
      <c r="E250" s="538" t="s">
        <v>2240</v>
      </c>
      <c r="F250" s="577" t="str">
        <f>+VLOOKUP(E250,AlterationTestLU[],2,)</f>
        <v>inspection operation with open door circuits (2.26.1.5)</v>
      </c>
      <c r="G250" s="319"/>
      <c r="H250" s="319"/>
      <c r="I250" s="451"/>
      <c r="J250" s="452"/>
      <c r="O250" s="21"/>
    </row>
    <row r="251" spans="2:15" ht="12.75" outlineLevel="2">
      <c r="B251" s="706"/>
      <c r="C251" s="320"/>
      <c r="D251" s="539">
        <v>3</v>
      </c>
      <c r="E251" s="538" t="s">
        <v>2255</v>
      </c>
      <c r="F251" s="577" t="str">
        <f>+VLOOKUP(E251,AlterationTestLU[],2,)</f>
        <v>Door Closing Force Test (2.13.4) (Item 1.8)</v>
      </c>
      <c r="G251" s="319"/>
      <c r="H251" s="319"/>
      <c r="I251" s="451"/>
      <c r="J251" s="452"/>
      <c r="O251" s="21"/>
    </row>
    <row r="252" spans="2:15" ht="25.5" outlineLevel="2">
      <c r="B252" s="706"/>
      <c r="C252" s="320"/>
      <c r="D252" s="539">
        <v>4</v>
      </c>
      <c r="E252" s="538" t="s">
        <v>2256</v>
      </c>
      <c r="F252" s="577" t="str">
        <f>+VLOOKUP(E252,AlterationTestLU[],2,)</f>
        <v>Power Closing Doors Gates (2.13.3) (Item 1.9): Test Closing Time Per Door Marking Plate (2.13.4.2.4)</v>
      </c>
      <c r="G252" s="319"/>
      <c r="H252" s="319"/>
      <c r="I252" s="451"/>
      <c r="J252" s="452"/>
      <c r="O252" s="21"/>
    </row>
    <row r="253" spans="2:15" ht="51" outlineLevel="2">
      <c r="B253" s="706"/>
      <c r="C253" s="320"/>
      <c r="D253" s="539">
        <v>5</v>
      </c>
      <c r="E253" s="538" t="s">
        <v>2257</v>
      </c>
      <c r="F253" s="577" t="str">
        <f>+VLOOKUP(E253,AlterationTestLU[],2,)</f>
        <v>(j) Power Opening of Doors or Gates (Item 1.10)
(j)(1) Power Opening of Doors (2.13.2). 
(j)(2) Leveling Zone (2.26.1.6.3) and Leveling Speed (2.26.1.6.6). 
(j)(3) 	Inner Landing Zone (2.26.1.6.7). For static control elevators</v>
      </c>
      <c r="G253" s="319"/>
      <c r="H253" s="319"/>
      <c r="I253" s="451"/>
      <c r="J253" s="452"/>
      <c r="O253" s="21"/>
    </row>
    <row r="254" spans="2:15" ht="12.75" outlineLevel="2">
      <c r="B254" s="706"/>
      <c r="C254" s="320"/>
      <c r="D254" s="539">
        <v>6</v>
      </c>
      <c r="E254" s="538" t="s">
        <v>2795</v>
      </c>
      <c r="F254" s="577" t="str">
        <f>+VLOOKUP(E254,AlterationTestLU[],2,)</f>
        <v>Means to Restrict Car Door Opening (2.14.5.7) (Item 1.18)</v>
      </c>
      <c r="G254" s="319"/>
      <c r="H254" s="319"/>
      <c r="I254" s="451"/>
      <c r="J254" s="452"/>
      <c r="O254" s="21"/>
    </row>
    <row r="255" spans="2:15" ht="12.75" outlineLevel="2">
      <c r="B255" s="706"/>
      <c r="C255" s="320"/>
      <c r="D255" s="539">
        <v>7</v>
      </c>
      <c r="E255" s="538" t="s">
        <v>2796</v>
      </c>
      <c r="F255" s="577" t="str">
        <f>+VLOOKUP(E255,AlterationTestLU[],2,)</f>
        <v>Door Monitoring Systems (2.26.5)</v>
      </c>
      <c r="G255" s="319"/>
      <c r="H255" s="319"/>
      <c r="I255" s="451"/>
      <c r="J255" s="452"/>
      <c r="O255" s="21"/>
    </row>
    <row r="256" spans="2:15" ht="12.75" outlineLevel="2">
      <c r="B256" s="706"/>
      <c r="C256" s="320"/>
      <c r="D256" s="539">
        <v>8</v>
      </c>
      <c r="E256" s="538" t="s">
        <v>2430</v>
      </c>
      <c r="F256" s="577" t="str">
        <f>+VLOOKUP(E256,AlterationTestLU[],2,)</f>
        <v>inspection operation with open door circuits (2.26.1.5)</v>
      </c>
      <c r="G256" s="319"/>
      <c r="H256" s="319"/>
      <c r="I256" s="451"/>
      <c r="J256" s="452"/>
      <c r="O256" s="21"/>
    </row>
    <row r="257" spans="2:15" ht="12.75" outlineLevel="2">
      <c r="B257" s="706"/>
      <c r="C257" s="320"/>
      <c r="D257" s="539">
        <v>9</v>
      </c>
      <c r="E257" s="538" t="s">
        <v>2535</v>
      </c>
      <c r="F257" s="577" t="str">
        <f>+VLOOKUP(E257,AlterationTestLU[],2,)</f>
        <v>inspection operation with open door circuits (2.26.1.5)</v>
      </c>
      <c r="G257" s="319"/>
      <c r="H257" s="319"/>
      <c r="I257" s="451"/>
      <c r="J257" s="452"/>
      <c r="O257" s="21"/>
    </row>
    <row r="258" spans="2:15" ht="12.75" outlineLevel="2">
      <c r="B258" s="706"/>
      <c r="C258" s="320"/>
      <c r="D258" s="539">
        <v>10</v>
      </c>
      <c r="E258" s="538" t="s">
        <v>2550</v>
      </c>
      <c r="F258" s="577" t="str">
        <f>+VLOOKUP(E258,AlterationTestLU[],2,)</f>
        <v>Identification [2.29.1.2(g) and 2.29.2] (Item 3.9)</v>
      </c>
      <c r="G258" s="319"/>
      <c r="H258" s="319"/>
      <c r="I258" s="451"/>
      <c r="J258" s="452"/>
      <c r="O258" s="21"/>
    </row>
    <row r="259" spans="2:15" ht="127.5" outlineLevel="2">
      <c r="B259" s="706"/>
      <c r="C259" s="320"/>
      <c r="D259" s="539">
        <v>11</v>
      </c>
      <c r="E259" s="538" t="s">
        <v>2558</v>
      </c>
      <c r="F259" s="577" t="str">
        <f>+VLOOKUP(E259,AlterationTestLU[],2,)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259" s="319"/>
      <c r="H259" s="319"/>
      <c r="I259" s="451"/>
      <c r="J259" s="452"/>
      <c r="O259" s="21"/>
    </row>
    <row r="260" spans="2:15" ht="38.25" outlineLevel="2">
      <c r="B260" s="706"/>
      <c r="C260" s="320"/>
      <c r="D260" s="539">
        <v>12</v>
      </c>
      <c r="E260" s="538" t="s">
        <v>2615</v>
      </c>
      <c r="F260" s="577" t="str">
        <f>+VLOOKUP(E260,AlterationTestLU[],2,)</f>
        <v>(b) Hoistway Doors (Section 2.11) (Item 4.2)
(b)(1) test of closed biparting doors (2.11.12.4.3 and 2.11.12.4.7)
(b)(2) hoistway door (Section 2.11) [see also 8.10.2.2.3(w)]</v>
      </c>
      <c r="G260" s="319"/>
      <c r="H260" s="319"/>
      <c r="I260" s="451"/>
      <c r="J260" s="452"/>
      <c r="O260" s="21"/>
    </row>
    <row r="261" spans="2:15" ht="12.75" outlineLevel="2">
      <c r="B261" s="706"/>
      <c r="C261" s="320"/>
      <c r="D261" s="539">
        <v>13</v>
      </c>
      <c r="E261" s="538" t="s">
        <v>2618</v>
      </c>
      <c r="F261" s="577" t="str">
        <f>+VLOOKUP(E261,AlterationTestLU[],2,)</f>
        <v>Vision Panels (2.11.7) (Item 4.3)</v>
      </c>
      <c r="G261" s="319"/>
      <c r="H261" s="319"/>
      <c r="I261" s="451"/>
      <c r="J261" s="452"/>
      <c r="O261" s="21"/>
    </row>
    <row r="262" spans="2:15" ht="25.5" outlineLevel="2">
      <c r="B262" s="706"/>
      <c r="C262" s="320"/>
      <c r="D262" s="539">
        <v>14</v>
      </c>
      <c r="E262" s="538" t="s">
        <v>2619</v>
      </c>
      <c r="F262" s="577" t="str">
        <f>+VLOOKUP(E262,AlterationTestLU[],2,)</f>
        <v>Hoistway Door Locking Devices (2.12.2.3, 2.12.2.5, 2.12.3.3, 2.12.3.5, 2.12.4.3, 2.26.2.14, and 2.26.4.3) [see also 8.10.2.2.3(w)] (Item 4.4)</v>
      </c>
      <c r="G262" s="319"/>
      <c r="H262" s="319"/>
      <c r="I262" s="451"/>
      <c r="J262" s="452"/>
      <c r="O262" s="21"/>
    </row>
    <row r="263" spans="2:15" ht="38.25" outlineLevel="2">
      <c r="B263" s="706"/>
      <c r="C263" s="320"/>
      <c r="D263" s="539">
        <v>15</v>
      </c>
      <c r="E263" s="538" t="s">
        <v>2620</v>
      </c>
      <c r="F263" s="577" t="str">
        <f>+VLOOKUP(E263,AlterationTestLU[],2,)</f>
        <v>(e) Access to Hoistway (Item 4.5)
(e)(1) access for maintenance (2.12.6 and 2.12.7)
(e)(2) access for emergency (2.12.6)</v>
      </c>
      <c r="G263" s="319"/>
      <c r="H263" s="319"/>
      <c r="I263" s="451"/>
      <c r="J263" s="452"/>
      <c r="O263" s="21"/>
    </row>
    <row r="264" spans="2:15" ht="25.5" outlineLevel="2">
      <c r="B264" s="706"/>
      <c r="C264" s="320"/>
      <c r="D264" s="539">
        <v>16</v>
      </c>
      <c r="E264" s="538" t="s">
        <v>2623</v>
      </c>
      <c r="F264" s="577" t="str">
        <f>+VLOOKUP(E264,AlterationTestLU[],2,)</f>
        <v>Power Closing of Hoistway Doors (2.13.1, 2.13.3, and 2.13.4) [See also 8.10.2.2.1(i)] (Item 4.6)</v>
      </c>
      <c r="G264" s="319"/>
      <c r="H264" s="319"/>
      <c r="I264" s="451"/>
      <c r="J264" s="452"/>
      <c r="O264" s="21"/>
    </row>
    <row r="265" spans="2:15" ht="12.75" outlineLevel="2">
      <c r="B265" s="706"/>
      <c r="C265" s="320"/>
      <c r="D265" s="539">
        <v>17</v>
      </c>
      <c r="E265" s="538" t="s">
        <v>2624</v>
      </c>
      <c r="F265" s="577" t="str">
        <f>+VLOOKUP(E265,AlterationTestLU[],2,)</f>
        <v>Sequence Operation (2.13.6 and 2.13.3.4) (Item 4.7)</v>
      </c>
      <c r="G265" s="319"/>
      <c r="H265" s="319"/>
      <c r="I265" s="451"/>
      <c r="J265" s="452"/>
      <c r="O265" s="21"/>
    </row>
    <row r="266" spans="2:15" ht="12.75" outlineLevel="2">
      <c r="B266" s="706"/>
      <c r="C266" s="320"/>
      <c r="D266" s="539">
        <v>18</v>
      </c>
      <c r="E266" s="538" t="s">
        <v>2629</v>
      </c>
      <c r="F266" s="577" t="str">
        <f>+VLOOKUP(E266,AlterationTestLU[],2,)</f>
        <v>Separate Counterweight Hoistway (2.3.3) (Item 4.11)</v>
      </c>
      <c r="G266" s="319"/>
      <c r="H266" s="319"/>
      <c r="I266" s="451"/>
      <c r="J266" s="452"/>
      <c r="O266" s="21"/>
    </row>
    <row r="267" spans="2:15" ht="11.25" outlineLevel="1">
      <c r="B267" s="75"/>
      <c r="C267" s="33" t="s">
        <v>683</v>
      </c>
      <c r="D267" s="9" t="s">
        <v>680</v>
      </c>
      <c r="E267" s="9"/>
      <c r="F267" s="588"/>
      <c r="G267" s="350" t="s">
        <v>83</v>
      </c>
      <c r="H267" s="350" t="s">
        <v>82</v>
      </c>
      <c r="I267" s="546" t="s">
        <v>83</v>
      </c>
      <c r="J267" s="547" t="s">
        <v>83</v>
      </c>
      <c r="L267" s="727" t="s">
        <v>295</v>
      </c>
      <c r="O267" s="21"/>
    </row>
    <row r="268" spans="2:15" ht="11.25" outlineLevel="1">
      <c r="B268" s="75"/>
      <c r="C268" s="11"/>
      <c r="D268" s="1"/>
      <c r="E268" s="1" t="s">
        <v>679</v>
      </c>
      <c r="F268" s="141" t="s">
        <v>718</v>
      </c>
      <c r="G268" s="32"/>
      <c r="H268" s="32"/>
      <c r="I268" s="845"/>
      <c r="J268" s="846"/>
      <c r="O268" s="21"/>
    </row>
    <row r="269" spans="2:15" ht="11.25" outlineLevel="1">
      <c r="B269" s="75"/>
      <c r="C269" s="11"/>
      <c r="D269" s="1"/>
      <c r="E269" s="1" t="s">
        <v>350</v>
      </c>
      <c r="F269" s="141" t="s">
        <v>719</v>
      </c>
      <c r="G269" s="32"/>
      <c r="H269" s="32"/>
      <c r="I269" s="845"/>
      <c r="J269" s="846"/>
      <c r="O269" s="21"/>
    </row>
    <row r="270" spans="2:15" ht="11.25" outlineLevel="1">
      <c r="B270" s="75"/>
      <c r="C270" s="11"/>
      <c r="D270" s="1"/>
      <c r="E270" s="1" t="s">
        <v>351</v>
      </c>
      <c r="F270" s="141" t="s">
        <v>1217</v>
      </c>
      <c r="G270" s="32"/>
      <c r="H270" s="32"/>
      <c r="I270" s="845"/>
      <c r="J270" s="846"/>
      <c r="L270" s="727" t="s">
        <v>295</v>
      </c>
      <c r="O270" s="21"/>
    </row>
    <row r="271" spans="2:15" ht="11.25" outlineLevel="1">
      <c r="B271" s="75"/>
      <c r="C271" s="11"/>
      <c r="D271" s="1"/>
      <c r="E271" s="1"/>
      <c r="F271" s="444" t="s">
        <v>2064</v>
      </c>
      <c r="G271" s="32"/>
      <c r="H271" s="32"/>
      <c r="I271" s="451"/>
      <c r="J271" s="452"/>
      <c r="L271" s="727" t="s">
        <v>295</v>
      </c>
      <c r="O271" s="21"/>
    </row>
    <row r="272" spans="2:15" ht="11.25" outlineLevel="1">
      <c r="B272" s="75"/>
      <c r="C272" s="11"/>
      <c r="D272" s="1"/>
      <c r="E272" s="1" t="s">
        <v>1663</v>
      </c>
      <c r="F272" s="141" t="s">
        <v>1664</v>
      </c>
      <c r="G272" s="32"/>
      <c r="H272" s="32"/>
      <c r="I272" s="451"/>
      <c r="J272" s="452"/>
      <c r="O272" s="21"/>
    </row>
    <row r="273" spans="2:15" ht="11.25" outlineLevel="1">
      <c r="B273" s="75"/>
      <c r="C273" s="11"/>
      <c r="D273" s="1"/>
      <c r="E273" s="1" t="s">
        <v>1378</v>
      </c>
      <c r="F273" s="141" t="s">
        <v>1379</v>
      </c>
      <c r="G273" s="32"/>
      <c r="H273" s="32"/>
      <c r="I273" s="451"/>
      <c r="J273" s="452"/>
      <c r="O273" s="21"/>
    </row>
    <row r="274" spans="2:15" ht="11.25" outlineLevel="1">
      <c r="B274" s="75"/>
      <c r="C274" s="33" t="s">
        <v>684</v>
      </c>
      <c r="D274" s="9" t="s">
        <v>681</v>
      </c>
      <c r="E274" s="9"/>
      <c r="F274" s="588"/>
      <c r="G274" s="350" t="s">
        <v>82</v>
      </c>
      <c r="H274" s="350" t="s">
        <v>83</v>
      </c>
      <c r="I274" s="845"/>
      <c r="J274" s="846"/>
      <c r="L274" s="727" t="s">
        <v>295</v>
      </c>
      <c r="O274" s="21"/>
    </row>
    <row r="275" spans="2:15" ht="11.25" outlineLevel="1">
      <c r="B275" s="75"/>
      <c r="C275" s="11"/>
      <c r="D275" s="1"/>
      <c r="E275" s="1" t="s">
        <v>344</v>
      </c>
      <c r="F275" s="141" t="s">
        <v>720</v>
      </c>
      <c r="G275" s="32"/>
      <c r="H275" s="32"/>
      <c r="I275" s="845"/>
      <c r="J275" s="846"/>
      <c r="O275" s="21"/>
    </row>
    <row r="276" spans="2:15" ht="11.25" outlineLevel="1">
      <c r="B276" s="75"/>
      <c r="C276" s="11"/>
      <c r="D276" s="1"/>
      <c r="E276" s="1" t="s">
        <v>345</v>
      </c>
      <c r="F276" s="141" t="s">
        <v>753</v>
      </c>
      <c r="G276" s="32"/>
      <c r="H276" s="32"/>
      <c r="I276" s="845"/>
      <c r="J276" s="846"/>
      <c r="O276" s="21"/>
    </row>
    <row r="277" spans="2:15" ht="11.25" outlineLevel="1">
      <c r="B277" s="75"/>
      <c r="C277" s="11"/>
      <c r="D277" s="1"/>
      <c r="E277" s="1" t="s">
        <v>431</v>
      </c>
      <c r="F277" s="141" t="s">
        <v>721</v>
      </c>
      <c r="G277" s="32"/>
      <c r="H277" s="32"/>
      <c r="I277" s="845"/>
      <c r="J277" s="846"/>
      <c r="O277" s="21"/>
    </row>
    <row r="278" spans="2:15" ht="11.25" outlineLevel="1">
      <c r="B278" s="75"/>
      <c r="C278" s="11"/>
      <c r="D278" s="1"/>
      <c r="E278" s="1" t="s">
        <v>346</v>
      </c>
      <c r="F278" s="141" t="s">
        <v>722</v>
      </c>
      <c r="G278" s="32"/>
      <c r="H278" s="32"/>
      <c r="I278" s="845"/>
      <c r="J278" s="846"/>
      <c r="O278" s="21"/>
    </row>
    <row r="279" spans="2:15" ht="11.25" outlineLevel="1">
      <c r="B279" s="75"/>
      <c r="C279" s="11"/>
      <c r="D279" s="1"/>
      <c r="E279" s="1" t="s">
        <v>347</v>
      </c>
      <c r="F279" s="141" t="s">
        <v>723</v>
      </c>
      <c r="G279" s="32"/>
      <c r="H279" s="32"/>
      <c r="I279" s="845"/>
      <c r="J279" s="846"/>
      <c r="O279" s="21"/>
    </row>
    <row r="280" spans="2:15" ht="11.25" outlineLevel="1">
      <c r="B280" s="75"/>
      <c r="C280" s="11"/>
      <c r="D280" s="1"/>
      <c r="E280" s="1" t="s">
        <v>358</v>
      </c>
      <c r="F280" s="141" t="s">
        <v>724</v>
      </c>
      <c r="G280" s="32"/>
      <c r="H280" s="32"/>
      <c r="I280" s="845"/>
      <c r="J280" s="846"/>
      <c r="O280" s="21"/>
    </row>
    <row r="281" spans="2:15" ht="11.25" outlineLevel="1">
      <c r="B281" s="75"/>
      <c r="C281" s="11"/>
      <c r="D281" s="1"/>
      <c r="E281" s="1" t="s">
        <v>349</v>
      </c>
      <c r="F281" s="141" t="s">
        <v>725</v>
      </c>
      <c r="G281" s="32"/>
      <c r="H281" s="32"/>
      <c r="I281" s="845"/>
      <c r="J281" s="846"/>
      <c r="O281" s="21"/>
    </row>
    <row r="282" spans="2:15" ht="11.25" outlineLevel="1">
      <c r="B282" s="75"/>
      <c r="C282" s="11"/>
      <c r="D282" s="1"/>
      <c r="E282" s="142" t="s">
        <v>293</v>
      </c>
      <c r="F282" s="141" t="s">
        <v>1008</v>
      </c>
      <c r="G282" s="32"/>
      <c r="H282" s="32"/>
      <c r="I282" s="845"/>
      <c r="J282" s="846"/>
      <c r="O282" s="21"/>
    </row>
    <row r="283" spans="2:15" ht="11.25" outlineLevel="1">
      <c r="B283" s="75"/>
      <c r="C283" s="11"/>
      <c r="D283" s="1"/>
      <c r="E283" s="1" t="s">
        <v>1380</v>
      </c>
      <c r="F283" s="141"/>
      <c r="G283" s="32"/>
      <c r="H283" s="32"/>
      <c r="I283" s="451"/>
      <c r="J283" s="452"/>
      <c r="O283" s="21"/>
    </row>
    <row r="284" spans="2:15" ht="11.25" outlineLevel="1">
      <c r="B284" s="75"/>
      <c r="C284" s="11"/>
      <c r="D284" s="1"/>
      <c r="E284" s="1" t="s">
        <v>347</v>
      </c>
      <c r="F284" s="141" t="s">
        <v>723</v>
      </c>
      <c r="G284" s="32"/>
      <c r="H284" s="32"/>
      <c r="I284" s="451"/>
      <c r="J284" s="452"/>
      <c r="O284" s="21"/>
    </row>
    <row r="285" spans="2:15" ht="11.25" outlineLevel="1">
      <c r="B285" s="75"/>
      <c r="C285" s="11"/>
      <c r="D285" s="1"/>
      <c r="E285" s="1" t="s">
        <v>350</v>
      </c>
      <c r="F285" s="141" t="s">
        <v>719</v>
      </c>
      <c r="G285" s="32"/>
      <c r="H285" s="32"/>
      <c r="I285" s="845"/>
      <c r="J285" s="846"/>
      <c r="O285" s="21"/>
    </row>
    <row r="286" spans="2:15" ht="11.25" outlineLevel="1">
      <c r="B286" s="75"/>
      <c r="C286" s="11"/>
      <c r="D286" s="1"/>
      <c r="E286" s="1" t="s">
        <v>351</v>
      </c>
      <c r="F286" s="141" t="s">
        <v>1217</v>
      </c>
      <c r="G286" s="32"/>
      <c r="H286" s="32"/>
      <c r="I286" s="845"/>
      <c r="J286" s="846"/>
      <c r="L286" s="727" t="s">
        <v>295</v>
      </c>
      <c r="O286" s="21"/>
    </row>
    <row r="287" spans="2:15" ht="11.25" outlineLevel="1">
      <c r="B287" s="75"/>
      <c r="C287" s="11"/>
      <c r="D287" s="1"/>
      <c r="E287" s="1"/>
      <c r="F287" s="444" t="s">
        <v>2064</v>
      </c>
      <c r="G287" s="32"/>
      <c r="H287" s="32"/>
      <c r="I287" s="451"/>
      <c r="J287" s="452"/>
      <c r="L287" s="727" t="s">
        <v>295</v>
      </c>
      <c r="O287" s="21"/>
    </row>
    <row r="288" spans="2:15" ht="11.25" outlineLevel="1">
      <c r="B288" s="75"/>
      <c r="C288" s="11"/>
      <c r="D288" s="1"/>
      <c r="E288" s="1" t="s">
        <v>1663</v>
      </c>
      <c r="F288" s="141" t="s">
        <v>1664</v>
      </c>
      <c r="G288" s="32"/>
      <c r="H288" s="32"/>
      <c r="I288" s="451"/>
      <c r="J288" s="452"/>
      <c r="O288" s="21"/>
    </row>
    <row r="289" spans="2:15" ht="11.25" outlineLevel="1">
      <c r="B289" s="75"/>
      <c r="C289" s="11"/>
      <c r="D289" s="1"/>
      <c r="E289" s="1" t="s">
        <v>1378</v>
      </c>
      <c r="F289" s="141" t="s">
        <v>1379</v>
      </c>
      <c r="G289" s="32"/>
      <c r="H289" s="32"/>
      <c r="I289" s="451"/>
      <c r="J289" s="452"/>
      <c r="O289" s="21"/>
    </row>
    <row r="290" spans="2:15" ht="11.25" outlineLevel="1">
      <c r="B290" s="75"/>
      <c r="C290" s="33" t="s">
        <v>685</v>
      </c>
      <c r="D290" s="9" t="s">
        <v>682</v>
      </c>
      <c r="E290" s="9"/>
      <c r="F290" s="588"/>
      <c r="G290" s="350" t="s">
        <v>83</v>
      </c>
      <c r="H290" s="350" t="s">
        <v>82</v>
      </c>
      <c r="I290" s="845"/>
      <c r="J290" s="846"/>
      <c r="L290" s="727" t="s">
        <v>295</v>
      </c>
      <c r="O290" s="21"/>
    </row>
    <row r="291" spans="2:15" ht="11.25" outlineLevel="1">
      <c r="B291" s="75"/>
      <c r="C291" s="11"/>
      <c r="D291" s="1"/>
      <c r="E291" s="1" t="s">
        <v>345</v>
      </c>
      <c r="F291" s="141" t="s">
        <v>753</v>
      </c>
      <c r="G291" s="32"/>
      <c r="H291" s="32"/>
      <c r="I291" s="845"/>
      <c r="J291" s="846"/>
      <c r="O291" s="21"/>
    </row>
    <row r="292" spans="2:15" ht="11.25" outlineLevel="1">
      <c r="B292" s="75"/>
      <c r="C292" s="11"/>
      <c r="D292" s="1"/>
      <c r="E292" s="1" t="s">
        <v>346</v>
      </c>
      <c r="F292" s="141" t="s">
        <v>722</v>
      </c>
      <c r="G292" s="32"/>
      <c r="H292" s="32"/>
      <c r="I292" s="845"/>
      <c r="J292" s="846"/>
      <c r="O292" s="21"/>
    </row>
    <row r="293" spans="2:15" ht="11.25" outlineLevel="1">
      <c r="B293" s="75"/>
      <c r="C293" s="11"/>
      <c r="D293" s="1"/>
      <c r="E293" s="1" t="s">
        <v>358</v>
      </c>
      <c r="F293" s="141" t="s">
        <v>724</v>
      </c>
      <c r="G293" s="32"/>
      <c r="H293" s="32"/>
      <c r="I293" s="845"/>
      <c r="J293" s="846"/>
      <c r="O293" s="21"/>
    </row>
    <row r="294" spans="2:15" ht="11.25" outlineLevel="1">
      <c r="B294" s="75"/>
      <c r="C294" s="11"/>
      <c r="D294" s="1"/>
      <c r="E294" s="1" t="s">
        <v>349</v>
      </c>
      <c r="F294" s="141" t="s">
        <v>725</v>
      </c>
      <c r="G294" s="32"/>
      <c r="H294" s="32"/>
      <c r="I294" s="845"/>
      <c r="J294" s="846"/>
      <c r="O294" s="21"/>
    </row>
    <row r="295" spans="2:15" ht="11.25" outlineLevel="1">
      <c r="B295" s="75"/>
      <c r="C295" s="11"/>
      <c r="D295" s="1"/>
      <c r="E295" s="142" t="s">
        <v>293</v>
      </c>
      <c r="F295" s="141" t="s">
        <v>1008</v>
      </c>
      <c r="G295" s="32"/>
      <c r="H295" s="32"/>
      <c r="I295" s="845"/>
      <c r="J295" s="846"/>
      <c r="O295" s="21"/>
    </row>
    <row r="296" spans="2:15" ht="11.25" outlineLevel="1">
      <c r="B296" s="75"/>
      <c r="C296" s="11"/>
      <c r="D296" s="1"/>
      <c r="E296" s="1" t="s">
        <v>1380</v>
      </c>
      <c r="F296" s="141"/>
      <c r="G296" s="32"/>
      <c r="H296" s="32"/>
      <c r="I296" s="451"/>
      <c r="J296" s="452"/>
      <c r="O296" s="21"/>
    </row>
    <row r="297" spans="2:15" ht="11.25" outlineLevel="1">
      <c r="B297" s="75"/>
      <c r="C297" s="11"/>
      <c r="D297" s="1"/>
      <c r="E297" s="1" t="s">
        <v>350</v>
      </c>
      <c r="F297" s="141" t="s">
        <v>719</v>
      </c>
      <c r="G297" s="32"/>
      <c r="H297" s="32"/>
      <c r="I297" s="845"/>
      <c r="J297" s="846"/>
      <c r="O297" s="21"/>
    </row>
    <row r="298" spans="2:15" ht="11.25" outlineLevel="1">
      <c r="B298" s="75"/>
      <c r="C298" s="11"/>
      <c r="D298" s="1"/>
      <c r="E298" s="1" t="s">
        <v>351</v>
      </c>
      <c r="F298" s="141" t="s">
        <v>1217</v>
      </c>
      <c r="G298" s="32"/>
      <c r="H298" s="32"/>
      <c r="I298" s="845"/>
      <c r="J298" s="846"/>
      <c r="L298" s="727" t="s">
        <v>295</v>
      </c>
      <c r="O298" s="21"/>
    </row>
    <row r="299" spans="2:15" ht="11.25" outlineLevel="1">
      <c r="B299" s="75"/>
      <c r="C299" s="11"/>
      <c r="D299" s="1"/>
      <c r="E299" s="1"/>
      <c r="F299" s="444" t="s">
        <v>2064</v>
      </c>
      <c r="G299" s="32"/>
      <c r="H299" s="32"/>
      <c r="I299" s="451"/>
      <c r="J299" s="452"/>
      <c r="L299" s="727" t="s">
        <v>295</v>
      </c>
      <c r="O299" s="21"/>
    </row>
    <row r="300" spans="2:15" ht="11.25" outlineLevel="1">
      <c r="B300" s="75"/>
      <c r="C300" s="11"/>
      <c r="D300" s="1"/>
      <c r="E300" s="1" t="s">
        <v>1663</v>
      </c>
      <c r="F300" s="141" t="s">
        <v>1664</v>
      </c>
      <c r="G300" s="32"/>
      <c r="H300" s="32"/>
      <c r="I300" s="451"/>
      <c r="J300" s="452"/>
      <c r="O300" s="21"/>
    </row>
    <row r="301" spans="2:15" ht="11.25" outlineLevel="1">
      <c r="B301" s="75"/>
      <c r="C301" s="11"/>
      <c r="D301" s="1"/>
      <c r="E301" s="1" t="s">
        <v>1378</v>
      </c>
      <c r="F301" s="141" t="s">
        <v>1379</v>
      </c>
      <c r="G301" s="32"/>
      <c r="H301" s="32"/>
      <c r="I301" s="451"/>
      <c r="J301" s="452"/>
      <c r="O301" s="21"/>
    </row>
    <row r="302" spans="2:15" ht="11.25" outlineLevel="1">
      <c r="B302" s="75"/>
      <c r="C302" s="33" t="s">
        <v>687</v>
      </c>
      <c r="D302" s="9" t="s">
        <v>1381</v>
      </c>
      <c r="E302" s="9"/>
      <c r="F302" s="588"/>
      <c r="G302" s="350" t="s">
        <v>83</v>
      </c>
      <c r="H302" s="350" t="s">
        <v>83</v>
      </c>
      <c r="I302" s="845"/>
      <c r="J302" s="846"/>
      <c r="O302" s="21"/>
    </row>
    <row r="303" spans="2:15" ht="11.25" outlineLevel="1">
      <c r="B303" s="75"/>
      <c r="C303" s="11"/>
      <c r="D303" s="1"/>
      <c r="E303" s="1" t="s">
        <v>242</v>
      </c>
      <c r="F303" s="141" t="s">
        <v>251</v>
      </c>
      <c r="G303" s="32"/>
      <c r="H303" s="32"/>
      <c r="I303" s="845"/>
      <c r="J303" s="846"/>
      <c r="O303" s="21"/>
    </row>
    <row r="304" spans="2:15" ht="11.25" outlineLevel="1">
      <c r="B304" s="75"/>
      <c r="C304" s="11"/>
      <c r="D304" s="1"/>
      <c r="E304" s="142" t="s">
        <v>293</v>
      </c>
      <c r="F304" s="141" t="s">
        <v>1008</v>
      </c>
      <c r="G304" s="32"/>
      <c r="H304" s="32"/>
      <c r="I304" s="845"/>
      <c r="J304" s="846"/>
      <c r="O304" s="21"/>
    </row>
    <row r="305" spans="2:15" ht="11.25" outlineLevel="1">
      <c r="B305" s="75"/>
      <c r="C305" s="33" t="s">
        <v>688</v>
      </c>
      <c r="D305" s="9" t="s">
        <v>1382</v>
      </c>
      <c r="E305" s="9"/>
      <c r="F305" s="588"/>
      <c r="G305" s="350" t="s">
        <v>83</v>
      </c>
      <c r="H305" s="350" t="s">
        <v>83</v>
      </c>
      <c r="I305" s="845"/>
      <c r="J305" s="846"/>
      <c r="O305" s="21"/>
    </row>
    <row r="306" spans="2:15" ht="11.25" outlineLevel="1">
      <c r="B306" s="75"/>
      <c r="C306" s="11"/>
      <c r="D306" s="1"/>
      <c r="E306" s="1" t="s">
        <v>686</v>
      </c>
      <c r="F306" s="141" t="s">
        <v>728</v>
      </c>
      <c r="G306" s="32"/>
      <c r="H306" s="32"/>
      <c r="I306" s="845"/>
      <c r="J306" s="846"/>
      <c r="O306" s="21"/>
    </row>
    <row r="307" spans="2:15" ht="11.25" outlineLevel="1">
      <c r="B307" s="75"/>
      <c r="C307" s="11"/>
      <c r="D307" s="1"/>
      <c r="E307" s="142" t="s">
        <v>293</v>
      </c>
      <c r="F307" s="141" t="s">
        <v>1008</v>
      </c>
      <c r="G307" s="32"/>
      <c r="H307" s="32"/>
      <c r="I307" s="845"/>
      <c r="J307" s="846"/>
      <c r="O307" s="21"/>
    </row>
    <row r="308" spans="2:15" ht="11.25" outlineLevel="1">
      <c r="B308" s="75"/>
      <c r="C308" s="11"/>
      <c r="D308" s="1"/>
      <c r="E308" s="142"/>
      <c r="F308" s="141"/>
      <c r="G308" s="32"/>
      <c r="H308" s="32"/>
      <c r="I308" s="451"/>
      <c r="J308" s="452"/>
      <c r="O308" s="21"/>
    </row>
    <row r="309" spans="2:15" ht="11.25" outlineLevel="1">
      <c r="B309" s="75"/>
      <c r="C309" s="14" t="s">
        <v>1003</v>
      </c>
      <c r="D309" s="9" t="s">
        <v>165</v>
      </c>
      <c r="E309" s="9"/>
      <c r="F309" s="588"/>
      <c r="G309" s="350" t="s">
        <v>83</v>
      </c>
      <c r="H309" s="547" t="s">
        <v>83</v>
      </c>
      <c r="I309" s="895" t="s">
        <v>86</v>
      </c>
      <c r="J309" s="896"/>
      <c r="L309" s="727" t="s">
        <v>295</v>
      </c>
      <c r="O309" s="21"/>
    </row>
    <row r="310" spans="2:15" ht="11.25" outlineLevel="1">
      <c r="B310" s="706"/>
      <c r="C310" s="14"/>
      <c r="D310" s="318"/>
      <c r="E310" s="312" t="s">
        <v>1665</v>
      </c>
      <c r="F310" s="589"/>
      <c r="G310" s="350"/>
      <c r="H310" s="350"/>
      <c r="I310" s="546"/>
      <c r="J310" s="547"/>
      <c r="O310" s="21"/>
    </row>
    <row r="311" spans="2:15" ht="11.25" outlineLevel="2">
      <c r="B311" s="706"/>
      <c r="C311" s="14"/>
      <c r="D311" s="311"/>
      <c r="E311" s="533" t="str">
        <f>TRIM(RIGHT(SUBSTITUTE(E310," ",REPT(" ",100)),100))</f>
        <v>8.10.2.3.2(o)</v>
      </c>
      <c r="F311" s="590">
        <f>+VLOOKUP(E311,clause_count,2,FALSE)</f>
        <v>18</v>
      </c>
      <c r="G311" s="350"/>
      <c r="H311" s="350"/>
      <c r="I311" s="546"/>
      <c r="J311" s="547"/>
      <c r="O311" s="21"/>
    </row>
    <row r="312" spans="2:15" ht="12.75" outlineLevel="2">
      <c r="B312" s="706"/>
      <c r="C312" s="14"/>
      <c r="D312" s="539">
        <v>1</v>
      </c>
      <c r="E312" s="538" t="s">
        <v>2211</v>
      </c>
      <c r="F312" s="577" t="str">
        <f>+VLOOKUP(E312,AlterationTestLU[],2,)</f>
        <v>Door Reopening Device (2.13.5) (Item 1.1)</v>
      </c>
      <c r="G312" s="350"/>
      <c r="H312" s="350"/>
      <c r="I312" s="546"/>
      <c r="J312" s="547"/>
      <c r="L312" s="727" t="s">
        <v>295</v>
      </c>
      <c r="O312" s="21"/>
    </row>
    <row r="313" spans="2:15" ht="12.75" outlineLevel="2">
      <c r="B313" s="706"/>
      <c r="C313" s="14"/>
      <c r="D313" s="539">
        <v>2</v>
      </c>
      <c r="E313" s="538" t="s">
        <v>2240</v>
      </c>
      <c r="F313" s="577" t="str">
        <f>+VLOOKUP(E313,AlterationTestLU[],2,)</f>
        <v>inspection operation with open door circuits (2.26.1.5)</v>
      </c>
      <c r="G313" s="350"/>
      <c r="H313" s="350"/>
      <c r="I313" s="546"/>
      <c r="J313" s="547"/>
      <c r="O313" s="21"/>
    </row>
    <row r="314" spans="2:15" ht="12.75" outlineLevel="2">
      <c r="B314" s="706"/>
      <c r="C314" s="14"/>
      <c r="D314" s="539">
        <v>3</v>
      </c>
      <c r="E314" s="538" t="s">
        <v>2255</v>
      </c>
      <c r="F314" s="577" t="str">
        <f>+VLOOKUP(E314,AlterationTestLU[],2,)</f>
        <v>Door Closing Force Test (2.13.4) (Item 1.8)</v>
      </c>
      <c r="G314" s="350"/>
      <c r="H314" s="350"/>
      <c r="I314" s="546"/>
      <c r="J314" s="547"/>
      <c r="O314" s="21"/>
    </row>
    <row r="315" spans="2:15" ht="25.5" outlineLevel="2">
      <c r="B315" s="706"/>
      <c r="C315" s="14"/>
      <c r="D315" s="539">
        <v>4</v>
      </c>
      <c r="E315" s="538" t="s">
        <v>2256</v>
      </c>
      <c r="F315" s="577" t="str">
        <f>+VLOOKUP(E315,AlterationTestLU[],2,)</f>
        <v>Power Closing Doors Gates (2.13.3) (Item 1.9): Test Closing Time Per Door Marking Plate (2.13.4.2.4)</v>
      </c>
      <c r="G315" s="350"/>
      <c r="H315" s="350"/>
      <c r="I315" s="546"/>
      <c r="J315" s="547"/>
      <c r="O315" s="21"/>
    </row>
    <row r="316" spans="2:15" ht="51" outlineLevel="2">
      <c r="B316" s="706"/>
      <c r="C316" s="14"/>
      <c r="D316" s="539">
        <v>5</v>
      </c>
      <c r="E316" s="538" t="s">
        <v>2257</v>
      </c>
      <c r="F316" s="577" t="str">
        <f>+VLOOKUP(E316,AlterationTestLU[],2,)</f>
        <v>(j) Power Opening of Doors or Gates (Item 1.10)
(j)(1) Power Opening of Doors (2.13.2). 
(j)(2) Leveling Zone (2.26.1.6.3) and Leveling Speed (2.26.1.6.6). 
(j)(3) 	Inner Landing Zone (2.26.1.6.7). For static control elevators</v>
      </c>
      <c r="G316" s="350"/>
      <c r="H316" s="350"/>
      <c r="I316" s="546"/>
      <c r="J316" s="547"/>
      <c r="O316" s="21"/>
    </row>
    <row r="317" spans="2:15" ht="12.75" outlineLevel="2">
      <c r="B317" s="706"/>
      <c r="C317" s="14"/>
      <c r="D317" s="539">
        <v>6</v>
      </c>
      <c r="E317" s="538" t="s">
        <v>2795</v>
      </c>
      <c r="F317" s="577" t="str">
        <f>+VLOOKUP(E317,AlterationTestLU[],2,)</f>
        <v>Means to Restrict Car Door Opening (2.14.5.7) (Item 1.18)</v>
      </c>
      <c r="G317" s="350"/>
      <c r="H317" s="350"/>
      <c r="I317" s="546"/>
      <c r="J317" s="547"/>
      <c r="O317" s="21"/>
    </row>
    <row r="318" spans="2:15" ht="12.75" outlineLevel="2">
      <c r="B318" s="706"/>
      <c r="C318" s="14"/>
      <c r="D318" s="539">
        <v>7</v>
      </c>
      <c r="E318" s="538" t="s">
        <v>2796</v>
      </c>
      <c r="F318" s="577" t="str">
        <f>+VLOOKUP(E318,AlterationTestLU[],2,)</f>
        <v>Door Monitoring Systems (2.26.5)</v>
      </c>
      <c r="G318" s="350"/>
      <c r="H318" s="350"/>
      <c r="I318" s="546"/>
      <c r="J318" s="547"/>
      <c r="O318" s="21"/>
    </row>
    <row r="319" spans="2:15" ht="12.75" outlineLevel="2">
      <c r="B319" s="706"/>
      <c r="C319" s="14"/>
      <c r="D319" s="539">
        <v>8</v>
      </c>
      <c r="E319" s="538" t="s">
        <v>2430</v>
      </c>
      <c r="F319" s="577" t="str">
        <f>+VLOOKUP(E319,AlterationTestLU[],2,)</f>
        <v>inspection operation with open door circuits (2.26.1.5)</v>
      </c>
      <c r="G319" s="350"/>
      <c r="H319" s="350"/>
      <c r="I319" s="546"/>
      <c r="J319" s="547"/>
      <c r="O319" s="21"/>
    </row>
    <row r="320" spans="2:15" ht="12.75" outlineLevel="2">
      <c r="B320" s="706"/>
      <c r="C320" s="14"/>
      <c r="D320" s="539">
        <v>9</v>
      </c>
      <c r="E320" s="538" t="s">
        <v>2535</v>
      </c>
      <c r="F320" s="577" t="str">
        <f>+VLOOKUP(E320,AlterationTestLU[],2,)</f>
        <v>inspection operation with open door circuits (2.26.1.5)</v>
      </c>
      <c r="G320" s="350"/>
      <c r="H320" s="350"/>
      <c r="I320" s="546"/>
      <c r="J320" s="547"/>
      <c r="O320" s="21"/>
    </row>
    <row r="321" spans="2:15" ht="12.75" outlineLevel="2">
      <c r="B321" s="706"/>
      <c r="C321" s="14"/>
      <c r="D321" s="539">
        <v>10</v>
      </c>
      <c r="E321" s="538" t="s">
        <v>2550</v>
      </c>
      <c r="F321" s="577" t="str">
        <f>+VLOOKUP(E321,AlterationTestLU[],2,)</f>
        <v>Identification [2.29.1.2(g) and 2.29.2] (Item 3.9)</v>
      </c>
      <c r="G321" s="350"/>
      <c r="H321" s="350"/>
      <c r="I321" s="546"/>
      <c r="J321" s="547"/>
      <c r="O321" s="21"/>
    </row>
    <row r="322" spans="2:15" ht="127.5" outlineLevel="2">
      <c r="B322" s="706"/>
      <c r="C322" s="14"/>
      <c r="D322" s="539">
        <v>11</v>
      </c>
      <c r="E322" s="538" t="s">
        <v>2558</v>
      </c>
      <c r="F322" s="577" t="str">
        <f>+VLOOKUP(E322,AlterationTestLU[],2,)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322" s="350"/>
      <c r="H322" s="350"/>
      <c r="I322" s="546"/>
      <c r="J322" s="547"/>
      <c r="O322" s="21"/>
    </row>
    <row r="323" spans="2:15" ht="38.25" outlineLevel="2">
      <c r="B323" s="706"/>
      <c r="C323" s="14"/>
      <c r="D323" s="539">
        <v>12</v>
      </c>
      <c r="E323" s="538" t="s">
        <v>2615</v>
      </c>
      <c r="F323" s="577" t="str">
        <f>+VLOOKUP(E323,AlterationTestLU[],2,)</f>
        <v>(b) Hoistway Doors (Section 2.11) (Item 4.2)
(b)(1) test of closed biparting doors (2.11.12.4.3 and 2.11.12.4.7)
(b)(2) hoistway door (Section 2.11) [see also 8.10.2.2.3(w)]</v>
      </c>
      <c r="G323" s="350"/>
      <c r="H323" s="350"/>
      <c r="I323" s="546"/>
      <c r="J323" s="547"/>
      <c r="O323" s="21"/>
    </row>
    <row r="324" spans="2:15" ht="12.75" outlineLevel="2">
      <c r="B324" s="706"/>
      <c r="C324" s="14"/>
      <c r="D324" s="539">
        <v>13</v>
      </c>
      <c r="E324" s="538" t="s">
        <v>2618</v>
      </c>
      <c r="F324" s="577" t="str">
        <f>+VLOOKUP(E324,AlterationTestLU[],2,)</f>
        <v>Vision Panels (2.11.7) (Item 4.3)</v>
      </c>
      <c r="G324" s="350"/>
      <c r="H324" s="350"/>
      <c r="I324" s="546"/>
      <c r="J324" s="547"/>
      <c r="O324" s="21"/>
    </row>
    <row r="325" spans="2:15" ht="25.5" outlineLevel="2">
      <c r="B325" s="706"/>
      <c r="C325" s="14"/>
      <c r="D325" s="539">
        <v>14</v>
      </c>
      <c r="E325" s="538" t="s">
        <v>2619</v>
      </c>
      <c r="F325" s="577" t="str">
        <f>+VLOOKUP(E325,AlterationTestLU[],2,)</f>
        <v>Hoistway Door Locking Devices (2.12.2.3, 2.12.2.5, 2.12.3.3, 2.12.3.5, 2.12.4.3, 2.26.2.14, and 2.26.4.3) [see also 8.10.2.2.3(w)] (Item 4.4)</v>
      </c>
      <c r="G325" s="350"/>
      <c r="H325" s="350"/>
      <c r="I325" s="546"/>
      <c r="J325" s="547"/>
      <c r="O325" s="21"/>
    </row>
    <row r="326" spans="2:15" ht="38.25" outlineLevel="2">
      <c r="B326" s="706"/>
      <c r="C326" s="14"/>
      <c r="D326" s="539">
        <v>15</v>
      </c>
      <c r="E326" s="538" t="s">
        <v>2620</v>
      </c>
      <c r="F326" s="577" t="str">
        <f>+VLOOKUP(E326,AlterationTestLU[],2,)</f>
        <v>(e) Access to Hoistway (Item 4.5)
(e)(1) access for maintenance (2.12.6 and 2.12.7)
(e)(2) access for emergency (2.12.6)</v>
      </c>
      <c r="G326" s="350"/>
      <c r="H326" s="350"/>
      <c r="I326" s="546"/>
      <c r="J326" s="547"/>
      <c r="O326" s="21"/>
    </row>
    <row r="327" spans="2:15" ht="25.5" outlineLevel="2">
      <c r="B327" s="706"/>
      <c r="C327" s="14"/>
      <c r="D327" s="539">
        <v>16</v>
      </c>
      <c r="E327" s="538" t="s">
        <v>2623</v>
      </c>
      <c r="F327" s="577" t="str">
        <f>+VLOOKUP(E327,AlterationTestLU[],2,)</f>
        <v>Power Closing of Hoistway Doors (2.13.1, 2.13.3, and 2.13.4) [See also 8.10.2.2.1(i)] (Item 4.6)</v>
      </c>
      <c r="G327" s="350"/>
      <c r="H327" s="350"/>
      <c r="I327" s="546"/>
      <c r="J327" s="547"/>
      <c r="O327" s="21"/>
    </row>
    <row r="328" spans="2:15" ht="12.75" outlineLevel="2">
      <c r="B328" s="706"/>
      <c r="C328" s="14"/>
      <c r="D328" s="539">
        <v>17</v>
      </c>
      <c r="E328" s="538" t="s">
        <v>2624</v>
      </c>
      <c r="F328" s="577" t="str">
        <f>+VLOOKUP(E328,AlterationTestLU[],2,)</f>
        <v>Sequence Operation (2.13.6 and 2.13.3.4) (Item 4.7)</v>
      </c>
      <c r="G328" s="350"/>
      <c r="H328" s="350"/>
      <c r="I328" s="546"/>
      <c r="J328" s="547"/>
      <c r="O328" s="21"/>
    </row>
    <row r="329" spans="2:15" ht="12.75" outlineLevel="2">
      <c r="B329" s="706"/>
      <c r="C329" s="14"/>
      <c r="D329" s="539">
        <v>18</v>
      </c>
      <c r="E329" s="538" t="s">
        <v>2629</v>
      </c>
      <c r="F329" s="577" t="str">
        <f>+VLOOKUP(E329,AlterationTestLU[],2,)</f>
        <v>Separate Counterweight Hoistway (2.3.3) (Item 4.11)</v>
      </c>
      <c r="G329" s="350"/>
      <c r="H329" s="350"/>
      <c r="I329" s="546"/>
      <c r="J329" s="547"/>
      <c r="O329" s="21"/>
    </row>
    <row r="330" spans="2:15" ht="11.25" outlineLevel="1">
      <c r="B330" s="75"/>
      <c r="C330" s="11"/>
      <c r="D330" s="1"/>
      <c r="E330" s="142" t="s">
        <v>290</v>
      </c>
      <c r="F330" s="141" t="s">
        <v>689</v>
      </c>
      <c r="G330" s="32"/>
      <c r="H330" s="32"/>
      <c r="I330" s="918" t="s">
        <v>83</v>
      </c>
      <c r="J330" s="919"/>
      <c r="L330" s="727" t="s">
        <v>295</v>
      </c>
      <c r="O330" s="21"/>
    </row>
    <row r="331" spans="2:15" ht="11.25" outlineLevel="1">
      <c r="B331" s="75"/>
      <c r="C331" s="11"/>
      <c r="D331" s="47"/>
      <c r="E331" s="1" t="s">
        <v>434</v>
      </c>
      <c r="F331" s="141" t="s">
        <v>732</v>
      </c>
      <c r="G331" s="32"/>
      <c r="H331" s="32"/>
      <c r="I331" s="954"/>
      <c r="J331" s="955"/>
      <c r="O331" s="21"/>
    </row>
    <row r="332" spans="2:15" ht="11.25" outlineLevel="1">
      <c r="B332" s="75"/>
      <c r="C332" s="11"/>
      <c r="D332" s="47"/>
      <c r="E332" s="1" t="s">
        <v>1383</v>
      </c>
      <c r="F332" s="141"/>
      <c r="G332" s="32"/>
      <c r="H332" s="32"/>
      <c r="I332" s="556"/>
      <c r="J332" s="557"/>
      <c r="O332" s="21"/>
    </row>
    <row r="333" spans="2:15" ht="11.25" outlineLevel="1">
      <c r="B333" s="75"/>
      <c r="C333" s="48" t="s">
        <v>198</v>
      </c>
      <c r="D333" s="49"/>
      <c r="E333" s="50" t="s">
        <v>690</v>
      </c>
      <c r="F333" s="597" t="s">
        <v>730</v>
      </c>
      <c r="G333" s="936" t="s">
        <v>84</v>
      </c>
      <c r="H333" s="937"/>
      <c r="I333" s="936" t="s">
        <v>84</v>
      </c>
      <c r="J333" s="937"/>
      <c r="O333" s="21"/>
    </row>
    <row r="334" spans="2:15" ht="11.25" outlineLevel="1">
      <c r="B334" s="75"/>
      <c r="C334" s="51"/>
      <c r="D334" s="47"/>
      <c r="E334" s="1" t="s">
        <v>691</v>
      </c>
      <c r="F334" s="141" t="s">
        <v>733</v>
      </c>
      <c r="G334" s="918"/>
      <c r="H334" s="919"/>
      <c r="I334" s="918"/>
      <c r="J334" s="919"/>
      <c r="O334" s="21"/>
    </row>
    <row r="335" spans="2:15" ht="11.25" outlineLevel="1">
      <c r="B335" s="75"/>
      <c r="C335" s="51"/>
      <c r="D335" s="52"/>
      <c r="E335" s="53" t="s">
        <v>692</v>
      </c>
      <c r="F335" s="598" t="s">
        <v>739</v>
      </c>
      <c r="G335" s="954"/>
      <c r="H335" s="955"/>
      <c r="I335" s="954"/>
      <c r="J335" s="955"/>
      <c r="O335" s="21"/>
    </row>
    <row r="336" spans="2:15" ht="11.25" outlineLevel="1">
      <c r="B336" s="75"/>
      <c r="C336" s="48" t="s">
        <v>151</v>
      </c>
      <c r="D336" s="54"/>
      <c r="E336" s="55" t="s">
        <v>693</v>
      </c>
      <c r="F336" s="599" t="s">
        <v>149</v>
      </c>
      <c r="G336" s="956" t="s">
        <v>84</v>
      </c>
      <c r="H336" s="957"/>
      <c r="I336" s="956" t="s">
        <v>84</v>
      </c>
      <c r="J336" s="957"/>
      <c r="O336" s="21"/>
    </row>
    <row r="337" spans="2:15" ht="11.25" outlineLevel="1">
      <c r="B337" s="75"/>
      <c r="C337" s="48" t="s">
        <v>199</v>
      </c>
      <c r="D337" s="1"/>
      <c r="E337" s="1" t="s">
        <v>694</v>
      </c>
      <c r="F337" s="141" t="s">
        <v>750</v>
      </c>
      <c r="G337" s="936" t="s">
        <v>85</v>
      </c>
      <c r="H337" s="937"/>
      <c r="I337" s="936" t="s">
        <v>85</v>
      </c>
      <c r="J337" s="937"/>
      <c r="O337" s="21"/>
    </row>
    <row r="338" spans="2:15" ht="11.25" outlineLevel="1">
      <c r="B338" s="75"/>
      <c r="C338" s="51"/>
      <c r="D338" s="1"/>
      <c r="E338" s="1" t="s">
        <v>695</v>
      </c>
      <c r="F338" s="141" t="s">
        <v>736</v>
      </c>
      <c r="G338" s="918"/>
      <c r="H338" s="919"/>
      <c r="I338" s="918"/>
      <c r="J338" s="919"/>
      <c r="O338" s="21"/>
    </row>
    <row r="339" spans="2:15" ht="11.25" outlineLevel="1">
      <c r="B339" s="75"/>
      <c r="C339" s="51"/>
      <c r="D339" s="1"/>
      <c r="E339" s="1" t="s">
        <v>696</v>
      </c>
      <c r="F339" s="141" t="s">
        <v>737</v>
      </c>
      <c r="G339" s="918"/>
      <c r="H339" s="919"/>
      <c r="I339" s="918"/>
      <c r="J339" s="919"/>
      <c r="O339" s="21"/>
    </row>
    <row r="340" spans="2:15" ht="11.25" outlineLevel="1">
      <c r="B340" s="75"/>
      <c r="C340" s="51"/>
      <c r="D340" s="1"/>
      <c r="E340" s="1" t="s">
        <v>697</v>
      </c>
      <c r="F340" s="141" t="s">
        <v>738</v>
      </c>
      <c r="G340" s="918"/>
      <c r="H340" s="919"/>
      <c r="I340" s="918"/>
      <c r="J340" s="919"/>
      <c r="O340" s="21"/>
    </row>
    <row r="341" spans="2:15" ht="11.25" outlineLevel="1">
      <c r="B341" s="75"/>
      <c r="C341" s="51"/>
      <c r="D341" s="1"/>
      <c r="E341" s="142" t="s">
        <v>293</v>
      </c>
      <c r="F341" s="141" t="s">
        <v>1008</v>
      </c>
      <c r="G341" s="954"/>
      <c r="H341" s="955"/>
      <c r="I341" s="954"/>
      <c r="J341" s="955"/>
      <c r="O341" s="21"/>
    </row>
    <row r="342" spans="2:15" ht="11.25" outlineLevel="1">
      <c r="B342" s="75"/>
      <c r="C342" s="48" t="s">
        <v>200</v>
      </c>
      <c r="D342" s="54"/>
      <c r="E342" s="55" t="s">
        <v>698</v>
      </c>
      <c r="F342" s="599" t="s">
        <v>734</v>
      </c>
      <c r="G342" s="956" t="s">
        <v>84</v>
      </c>
      <c r="H342" s="957"/>
      <c r="I342" s="956" t="s">
        <v>84</v>
      </c>
      <c r="J342" s="957"/>
      <c r="O342" s="21"/>
    </row>
    <row r="343" spans="2:15" ht="11.25" outlineLevel="1">
      <c r="B343" s="75"/>
      <c r="C343" s="48" t="s">
        <v>201</v>
      </c>
      <c r="D343" s="1"/>
      <c r="E343" s="1" t="s">
        <v>700</v>
      </c>
      <c r="F343" s="141" t="s">
        <v>735</v>
      </c>
      <c r="G343" s="936" t="s">
        <v>85</v>
      </c>
      <c r="H343" s="937"/>
      <c r="I343" s="936" t="s">
        <v>85</v>
      </c>
      <c r="J343" s="937"/>
      <c r="O343" s="21"/>
    </row>
    <row r="344" spans="2:15" ht="11.25" outlineLevel="1">
      <c r="B344" s="75"/>
      <c r="C344" s="51"/>
      <c r="D344" s="1"/>
      <c r="E344" s="1" t="s">
        <v>692</v>
      </c>
      <c r="F344" s="141" t="s">
        <v>739</v>
      </c>
      <c r="G344" s="918"/>
      <c r="H344" s="919"/>
      <c r="I344" s="918"/>
      <c r="J344" s="919"/>
      <c r="O344" s="21"/>
    </row>
    <row r="345" spans="2:15" ht="11.25" outlineLevel="1">
      <c r="B345" s="75"/>
      <c r="C345" s="51"/>
      <c r="D345" s="1"/>
      <c r="E345" s="1" t="s">
        <v>699</v>
      </c>
      <c r="F345" s="141" t="s">
        <v>740</v>
      </c>
      <c r="G345" s="918"/>
      <c r="H345" s="919"/>
      <c r="I345" s="918"/>
      <c r="J345" s="919"/>
      <c r="O345" s="21"/>
    </row>
    <row r="346" spans="2:15" ht="11.25" outlineLevel="1">
      <c r="B346" s="75"/>
      <c r="C346" s="51"/>
      <c r="D346" s="1"/>
      <c r="E346" s="142" t="s">
        <v>293</v>
      </c>
      <c r="F346" s="141" t="s">
        <v>1008</v>
      </c>
      <c r="G346" s="954"/>
      <c r="H346" s="955"/>
      <c r="I346" s="954"/>
      <c r="J346" s="955"/>
      <c r="O346" s="21"/>
    </row>
    <row r="347" spans="2:15" ht="11.25" outlineLevel="1">
      <c r="B347" s="75"/>
      <c r="C347" s="48" t="s">
        <v>202</v>
      </c>
      <c r="D347" s="54"/>
      <c r="E347" s="55" t="s">
        <v>701</v>
      </c>
      <c r="F347" s="599" t="s">
        <v>741</v>
      </c>
      <c r="G347" s="956" t="s">
        <v>84</v>
      </c>
      <c r="H347" s="957"/>
      <c r="I347" s="956" t="s">
        <v>84</v>
      </c>
      <c r="J347" s="957"/>
      <c r="O347" s="21"/>
    </row>
    <row r="348" spans="2:15" ht="11.25" outlineLevel="1">
      <c r="B348" s="75"/>
      <c r="C348" s="48"/>
      <c r="D348" s="1"/>
      <c r="E348" s="1"/>
      <c r="F348" s="141"/>
      <c r="G348" s="379"/>
      <c r="H348" s="379"/>
      <c r="I348" s="556"/>
      <c r="J348" s="557"/>
      <c r="O348" s="21"/>
    </row>
    <row r="349" spans="2:15" ht="11.25" outlineLevel="1">
      <c r="B349" s="75"/>
      <c r="C349" s="14" t="s">
        <v>1005</v>
      </c>
      <c r="D349" s="9" t="s">
        <v>166</v>
      </c>
      <c r="E349" s="9"/>
      <c r="F349" s="588"/>
      <c r="G349" s="350" t="s">
        <v>83</v>
      </c>
      <c r="H349" s="350" t="s">
        <v>83</v>
      </c>
      <c r="I349" s="895" t="s">
        <v>86</v>
      </c>
      <c r="J349" s="896"/>
      <c r="L349" s="727" t="s">
        <v>295</v>
      </c>
      <c r="O349" s="21"/>
    </row>
    <row r="350" spans="2:15" ht="11.25" outlineLevel="1">
      <c r="B350" s="706"/>
      <c r="C350" s="14"/>
      <c r="D350" s="318"/>
      <c r="E350" s="312" t="s">
        <v>1665</v>
      </c>
      <c r="F350" s="589"/>
      <c r="G350" s="350"/>
      <c r="H350" s="350"/>
      <c r="I350" s="546"/>
      <c r="J350" s="547"/>
      <c r="O350" s="21"/>
    </row>
    <row r="351" spans="2:15" ht="11.25" outlineLevel="2">
      <c r="B351" s="706"/>
      <c r="C351" s="14"/>
      <c r="D351" s="311"/>
      <c r="E351" s="533" t="str">
        <f>TRIM(RIGHT(SUBSTITUTE(E350," ",REPT(" ",100)),100))</f>
        <v>8.10.2.3.2(o)</v>
      </c>
      <c r="F351" s="590">
        <f>+VLOOKUP(E351,clause_count,2,FALSE)</f>
        <v>18</v>
      </c>
      <c r="G351" s="350"/>
      <c r="H351" s="350"/>
      <c r="I351" s="546"/>
      <c r="J351" s="547"/>
      <c r="O351" s="21"/>
    </row>
    <row r="352" spans="2:15" ht="12.75" outlineLevel="2">
      <c r="B352" s="706"/>
      <c r="C352" s="14"/>
      <c r="D352" s="539">
        <v>1</v>
      </c>
      <c r="E352" s="538" t="s">
        <v>2211</v>
      </c>
      <c r="F352" s="577" t="str">
        <f>+VLOOKUP(E352,AlterationTestLU[],2,)</f>
        <v>Door Reopening Device (2.13.5) (Item 1.1)</v>
      </c>
      <c r="G352" s="350"/>
      <c r="H352" s="350"/>
      <c r="I352" s="546"/>
      <c r="J352" s="547"/>
      <c r="L352" s="727" t="s">
        <v>295</v>
      </c>
      <c r="O352" s="21"/>
    </row>
    <row r="353" spans="2:15" ht="12.75" outlineLevel="2">
      <c r="B353" s="706"/>
      <c r="C353" s="14"/>
      <c r="D353" s="539">
        <v>2</v>
      </c>
      <c r="E353" s="538" t="s">
        <v>2240</v>
      </c>
      <c r="F353" s="577" t="str">
        <f>+VLOOKUP(E353,AlterationTestLU[],2,)</f>
        <v>inspection operation with open door circuits (2.26.1.5)</v>
      </c>
      <c r="G353" s="350"/>
      <c r="H353" s="350"/>
      <c r="I353" s="546"/>
      <c r="J353" s="547"/>
      <c r="O353" s="21"/>
    </row>
    <row r="354" spans="2:15" ht="12.75" outlineLevel="2">
      <c r="B354" s="706"/>
      <c r="C354" s="14"/>
      <c r="D354" s="539">
        <v>3</v>
      </c>
      <c r="E354" s="538" t="s">
        <v>2255</v>
      </c>
      <c r="F354" s="577" t="str">
        <f>+VLOOKUP(E354,AlterationTestLU[],2,)</f>
        <v>Door Closing Force Test (2.13.4) (Item 1.8)</v>
      </c>
      <c r="G354" s="350"/>
      <c r="H354" s="350"/>
      <c r="I354" s="546"/>
      <c r="J354" s="547"/>
      <c r="O354" s="21"/>
    </row>
    <row r="355" spans="2:15" ht="25.5" outlineLevel="2">
      <c r="B355" s="706"/>
      <c r="C355" s="14"/>
      <c r="D355" s="539">
        <v>4</v>
      </c>
      <c r="E355" s="538" t="s">
        <v>2256</v>
      </c>
      <c r="F355" s="577" t="str">
        <f>+VLOOKUP(E355,AlterationTestLU[],2,)</f>
        <v>Power Closing Doors Gates (2.13.3) (Item 1.9): Test Closing Time Per Door Marking Plate (2.13.4.2.4)</v>
      </c>
      <c r="G355" s="350"/>
      <c r="H355" s="350"/>
      <c r="I355" s="546"/>
      <c r="J355" s="547"/>
      <c r="O355" s="21"/>
    </row>
    <row r="356" spans="2:15" ht="51" outlineLevel="2">
      <c r="B356" s="706"/>
      <c r="C356" s="14"/>
      <c r="D356" s="539">
        <v>5</v>
      </c>
      <c r="E356" s="538" t="s">
        <v>2257</v>
      </c>
      <c r="F356" s="577" t="str">
        <f>+VLOOKUP(E356,AlterationTestLU[],2,)</f>
        <v>(j) Power Opening of Doors or Gates (Item 1.10)
(j)(1) Power Opening of Doors (2.13.2). 
(j)(2) Leveling Zone (2.26.1.6.3) and Leveling Speed (2.26.1.6.6). 
(j)(3) 	Inner Landing Zone (2.26.1.6.7). For static control elevators</v>
      </c>
      <c r="G356" s="350"/>
      <c r="H356" s="350"/>
      <c r="I356" s="546"/>
      <c r="J356" s="547"/>
      <c r="O356" s="21"/>
    </row>
    <row r="357" spans="2:15" ht="12.75" outlineLevel="2">
      <c r="B357" s="706"/>
      <c r="C357" s="14"/>
      <c r="D357" s="539">
        <v>6</v>
      </c>
      <c r="E357" s="538" t="s">
        <v>2795</v>
      </c>
      <c r="F357" s="577" t="str">
        <f>+VLOOKUP(E357,AlterationTestLU[],2,)</f>
        <v>Means to Restrict Car Door Opening (2.14.5.7) (Item 1.18)</v>
      </c>
      <c r="G357" s="350"/>
      <c r="H357" s="350"/>
      <c r="I357" s="546"/>
      <c r="J357" s="547"/>
      <c r="O357" s="21"/>
    </row>
    <row r="358" spans="2:15" ht="12.75" outlineLevel="2">
      <c r="B358" s="706"/>
      <c r="C358" s="14"/>
      <c r="D358" s="539">
        <v>7</v>
      </c>
      <c r="E358" s="538" t="s">
        <v>2796</v>
      </c>
      <c r="F358" s="577" t="str">
        <f>+VLOOKUP(E358,AlterationTestLU[],2,)</f>
        <v>Door Monitoring Systems (2.26.5)</v>
      </c>
      <c r="G358" s="350"/>
      <c r="H358" s="350"/>
      <c r="I358" s="546"/>
      <c r="J358" s="547"/>
      <c r="O358" s="21"/>
    </row>
    <row r="359" spans="2:15" ht="12.75" outlineLevel="2">
      <c r="B359" s="706"/>
      <c r="C359" s="14"/>
      <c r="D359" s="539">
        <v>8</v>
      </c>
      <c r="E359" s="538" t="s">
        <v>2430</v>
      </c>
      <c r="F359" s="577" t="str">
        <f>+VLOOKUP(E359,AlterationTestLU[],2,)</f>
        <v>inspection operation with open door circuits (2.26.1.5)</v>
      </c>
      <c r="G359" s="350"/>
      <c r="H359" s="350"/>
      <c r="I359" s="546"/>
      <c r="J359" s="547"/>
      <c r="O359" s="21"/>
    </row>
    <row r="360" spans="2:15" ht="12.75" outlineLevel="2">
      <c r="B360" s="706"/>
      <c r="C360" s="14"/>
      <c r="D360" s="539">
        <v>9</v>
      </c>
      <c r="E360" s="538" t="s">
        <v>2535</v>
      </c>
      <c r="F360" s="577" t="str">
        <f>+VLOOKUP(E360,AlterationTestLU[],2,)</f>
        <v>inspection operation with open door circuits (2.26.1.5)</v>
      </c>
      <c r="G360" s="350"/>
      <c r="H360" s="350"/>
      <c r="I360" s="546"/>
      <c r="J360" s="547"/>
      <c r="O360" s="21"/>
    </row>
    <row r="361" spans="2:15" ht="12.75" outlineLevel="2">
      <c r="B361" s="706"/>
      <c r="C361" s="14"/>
      <c r="D361" s="539">
        <v>10</v>
      </c>
      <c r="E361" s="538" t="s">
        <v>2550</v>
      </c>
      <c r="F361" s="577" t="str">
        <f>+VLOOKUP(E361,AlterationTestLU[],2,)</f>
        <v>Identification [2.29.1.2(g) and 2.29.2] (Item 3.9)</v>
      </c>
      <c r="G361" s="350"/>
      <c r="H361" s="350"/>
      <c r="I361" s="546"/>
      <c r="J361" s="547"/>
      <c r="O361" s="21"/>
    </row>
    <row r="362" spans="2:15" ht="127.5" outlineLevel="2">
      <c r="B362" s="706"/>
      <c r="C362" s="14"/>
      <c r="D362" s="539">
        <v>11</v>
      </c>
      <c r="E362" s="538" t="s">
        <v>2558</v>
      </c>
      <c r="F362" s="577" t="str">
        <f>+VLOOKUP(E362,AlterationTestLU[],2,)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362" s="350"/>
      <c r="H362" s="350"/>
      <c r="I362" s="546"/>
      <c r="J362" s="547"/>
      <c r="O362" s="21"/>
    </row>
    <row r="363" spans="2:15" ht="38.25" outlineLevel="2">
      <c r="B363" s="706"/>
      <c r="C363" s="14"/>
      <c r="D363" s="539">
        <v>12</v>
      </c>
      <c r="E363" s="538" t="s">
        <v>2615</v>
      </c>
      <c r="F363" s="577" t="str">
        <f>+VLOOKUP(E363,AlterationTestLU[],2,)</f>
        <v>(b) Hoistway Doors (Section 2.11) (Item 4.2)
(b)(1) test of closed biparting doors (2.11.12.4.3 and 2.11.12.4.7)
(b)(2) hoistway door (Section 2.11) [see also 8.10.2.2.3(w)]</v>
      </c>
      <c r="G363" s="350"/>
      <c r="H363" s="350"/>
      <c r="I363" s="546"/>
      <c r="J363" s="547"/>
      <c r="O363" s="21"/>
    </row>
    <row r="364" spans="2:15" ht="12.75" outlineLevel="2">
      <c r="B364" s="706"/>
      <c r="C364" s="14"/>
      <c r="D364" s="539">
        <v>13</v>
      </c>
      <c r="E364" s="538" t="s">
        <v>2618</v>
      </c>
      <c r="F364" s="577" t="str">
        <f>+VLOOKUP(E364,AlterationTestLU[],2,)</f>
        <v>Vision Panels (2.11.7) (Item 4.3)</v>
      </c>
      <c r="G364" s="350"/>
      <c r="H364" s="350"/>
      <c r="I364" s="546"/>
      <c r="J364" s="547"/>
      <c r="O364" s="21"/>
    </row>
    <row r="365" spans="2:15" ht="25.5" outlineLevel="2">
      <c r="B365" s="706"/>
      <c r="C365" s="14"/>
      <c r="D365" s="539">
        <v>14</v>
      </c>
      <c r="E365" s="538" t="s">
        <v>2619</v>
      </c>
      <c r="F365" s="577" t="str">
        <f>+VLOOKUP(E365,AlterationTestLU[],2,)</f>
        <v>Hoistway Door Locking Devices (2.12.2.3, 2.12.2.5, 2.12.3.3, 2.12.3.5, 2.12.4.3, 2.26.2.14, and 2.26.4.3) [see also 8.10.2.2.3(w)] (Item 4.4)</v>
      </c>
      <c r="G365" s="350"/>
      <c r="H365" s="350"/>
      <c r="I365" s="546"/>
      <c r="J365" s="547"/>
      <c r="O365" s="21"/>
    </row>
    <row r="366" spans="2:15" ht="38.25" outlineLevel="2">
      <c r="B366" s="706"/>
      <c r="C366" s="14"/>
      <c r="D366" s="539">
        <v>15</v>
      </c>
      <c r="E366" s="538" t="s">
        <v>2620</v>
      </c>
      <c r="F366" s="577" t="str">
        <f>+VLOOKUP(E366,AlterationTestLU[],2,)</f>
        <v>(e) Access to Hoistway (Item 4.5)
(e)(1) access for maintenance (2.12.6 and 2.12.7)
(e)(2) access for emergency (2.12.6)</v>
      </c>
      <c r="G366" s="350"/>
      <c r="H366" s="350"/>
      <c r="I366" s="546"/>
      <c r="J366" s="547"/>
      <c r="O366" s="21"/>
    </row>
    <row r="367" spans="2:15" ht="25.5" outlineLevel="2">
      <c r="B367" s="706"/>
      <c r="C367" s="14"/>
      <c r="D367" s="539">
        <v>16</v>
      </c>
      <c r="E367" s="538" t="s">
        <v>2623</v>
      </c>
      <c r="F367" s="577" t="str">
        <f>+VLOOKUP(E367,AlterationTestLU[],2,)</f>
        <v>Power Closing of Hoistway Doors (2.13.1, 2.13.3, and 2.13.4) [See also 8.10.2.2.1(i)] (Item 4.6)</v>
      </c>
      <c r="G367" s="350"/>
      <c r="H367" s="350"/>
      <c r="I367" s="546"/>
      <c r="J367" s="547"/>
      <c r="O367" s="21"/>
    </row>
    <row r="368" spans="2:15" ht="12.75" outlineLevel="2">
      <c r="B368" s="706"/>
      <c r="C368" s="14"/>
      <c r="D368" s="539">
        <v>17</v>
      </c>
      <c r="E368" s="538" t="s">
        <v>2624</v>
      </c>
      <c r="F368" s="577" t="str">
        <f>+VLOOKUP(E368,AlterationTestLU[],2,)</f>
        <v>Sequence Operation (2.13.6 and 2.13.3.4) (Item 4.7)</v>
      </c>
      <c r="G368" s="350"/>
      <c r="H368" s="350"/>
      <c r="I368" s="546"/>
      <c r="J368" s="547"/>
      <c r="O368" s="21"/>
    </row>
    <row r="369" spans="2:15" ht="12.75" outlineLevel="2">
      <c r="B369" s="706"/>
      <c r="C369" s="14"/>
      <c r="D369" s="539">
        <v>18</v>
      </c>
      <c r="E369" s="538" t="s">
        <v>2629</v>
      </c>
      <c r="F369" s="577" t="str">
        <f>+VLOOKUP(E369,AlterationTestLU[],2,)</f>
        <v>Separate Counterweight Hoistway (2.3.3) (Item 4.11)</v>
      </c>
      <c r="G369" s="350"/>
      <c r="H369" s="350"/>
      <c r="I369" s="546"/>
      <c r="J369" s="547"/>
      <c r="O369" s="21"/>
    </row>
    <row r="370" spans="2:15" ht="11.25" outlineLevel="1">
      <c r="B370" s="75"/>
      <c r="C370" s="48"/>
      <c r="D370" s="1"/>
      <c r="E370" s="142" t="s">
        <v>290</v>
      </c>
      <c r="F370" s="141" t="s">
        <v>689</v>
      </c>
      <c r="G370" s="32"/>
      <c r="H370" s="32"/>
      <c r="I370" s="918" t="s">
        <v>83</v>
      </c>
      <c r="J370" s="919"/>
      <c r="L370" s="727" t="s">
        <v>295</v>
      </c>
      <c r="O370" s="21"/>
    </row>
    <row r="371" spans="2:15" ht="11.25" outlineLevel="1">
      <c r="B371" s="75"/>
      <c r="C371" s="48"/>
      <c r="D371" s="1"/>
      <c r="E371" s="1" t="s">
        <v>435</v>
      </c>
      <c r="F371" s="141" t="s">
        <v>742</v>
      </c>
      <c r="G371" s="32"/>
      <c r="H371" s="32"/>
      <c r="I371" s="918"/>
      <c r="J371" s="919"/>
      <c r="O371" s="21"/>
    </row>
    <row r="372" spans="2:15" ht="11.25" outlineLevel="1">
      <c r="B372" s="75"/>
      <c r="C372" s="48"/>
      <c r="D372" s="1"/>
      <c r="E372" s="1" t="s">
        <v>1383</v>
      </c>
      <c r="F372" s="141"/>
      <c r="G372" s="32"/>
      <c r="H372" s="32"/>
      <c r="I372" s="556"/>
      <c r="J372" s="557"/>
      <c r="O372" s="21"/>
    </row>
    <row r="373" spans="2:15" ht="11.25" outlineLevel="1">
      <c r="B373" s="75"/>
      <c r="C373" s="48" t="s">
        <v>198</v>
      </c>
      <c r="D373" s="49"/>
      <c r="E373" s="50" t="s">
        <v>702</v>
      </c>
      <c r="F373" s="597" t="s">
        <v>731</v>
      </c>
      <c r="G373" s="936" t="s">
        <v>84</v>
      </c>
      <c r="H373" s="937"/>
      <c r="I373" s="936" t="s">
        <v>84</v>
      </c>
      <c r="J373" s="937"/>
      <c r="O373" s="21"/>
    </row>
    <row r="374" spans="2:15" ht="11.25" outlineLevel="1">
      <c r="B374" s="75"/>
      <c r="C374" s="48"/>
      <c r="D374" s="52"/>
      <c r="E374" s="53" t="s">
        <v>703</v>
      </c>
      <c r="F374" s="598" t="s">
        <v>733</v>
      </c>
      <c r="G374" s="954"/>
      <c r="H374" s="955"/>
      <c r="I374" s="954"/>
      <c r="J374" s="955"/>
      <c r="O374" s="21"/>
    </row>
    <row r="375" spans="2:15" ht="11.25" outlineLevel="1">
      <c r="B375" s="75"/>
      <c r="C375" s="48" t="s">
        <v>203</v>
      </c>
      <c r="D375" s="49"/>
      <c r="E375" s="50" t="s">
        <v>704</v>
      </c>
      <c r="F375" s="597" t="s">
        <v>743</v>
      </c>
      <c r="G375" s="936" t="s">
        <v>84</v>
      </c>
      <c r="H375" s="937"/>
      <c r="I375" s="936" t="s">
        <v>84</v>
      </c>
      <c r="J375" s="937"/>
      <c r="O375" s="21"/>
    </row>
    <row r="376" spans="2:15" ht="11.25" outlineLevel="1">
      <c r="B376" s="75"/>
      <c r="C376" s="48"/>
      <c r="D376" s="52"/>
      <c r="E376" s="142" t="s">
        <v>293</v>
      </c>
      <c r="F376" s="141" t="s">
        <v>1008</v>
      </c>
      <c r="G376" s="954"/>
      <c r="H376" s="955"/>
      <c r="I376" s="954"/>
      <c r="J376" s="955"/>
      <c r="O376" s="21"/>
    </row>
    <row r="377" spans="2:15" ht="11.25" outlineLevel="1">
      <c r="B377" s="75"/>
      <c r="C377" s="48" t="s">
        <v>204</v>
      </c>
      <c r="D377" s="54"/>
      <c r="E377" s="55" t="s">
        <v>705</v>
      </c>
      <c r="F377" s="599" t="s">
        <v>744</v>
      </c>
      <c r="G377" s="940" t="s">
        <v>1229</v>
      </c>
      <c r="H377" s="941"/>
      <c r="I377" s="940" t="s">
        <v>1229</v>
      </c>
      <c r="J377" s="942"/>
      <c r="O377" s="21"/>
    </row>
    <row r="378" spans="2:15" ht="11.25" outlineLevel="1">
      <c r="B378" s="75"/>
      <c r="C378" s="48" t="s">
        <v>205</v>
      </c>
      <c r="D378" s="1"/>
      <c r="E378" s="50" t="s">
        <v>705</v>
      </c>
      <c r="F378" s="597" t="s">
        <v>744</v>
      </c>
      <c r="G378" s="936" t="s">
        <v>85</v>
      </c>
      <c r="H378" s="937"/>
      <c r="I378" s="936" t="s">
        <v>85</v>
      </c>
      <c r="J378" s="937"/>
      <c r="O378" s="21"/>
    </row>
    <row r="379" spans="2:15" ht="11.25" outlineLevel="1">
      <c r="B379" s="75"/>
      <c r="C379" s="48"/>
      <c r="D379" s="1"/>
      <c r="E379" s="1" t="s">
        <v>708</v>
      </c>
      <c r="F379" s="141" t="s">
        <v>735</v>
      </c>
      <c r="G379" s="918"/>
      <c r="H379" s="919"/>
      <c r="I379" s="918"/>
      <c r="J379" s="919"/>
      <c r="O379" s="21"/>
    </row>
    <row r="380" spans="2:15" ht="11.25" outlineLevel="1">
      <c r="B380" s="75"/>
      <c r="C380" s="48"/>
      <c r="D380" s="1"/>
      <c r="E380" s="1" t="s">
        <v>709</v>
      </c>
      <c r="F380" s="141" t="s">
        <v>745</v>
      </c>
      <c r="G380" s="918"/>
      <c r="H380" s="919"/>
      <c r="I380" s="918"/>
      <c r="J380" s="919"/>
      <c r="O380" s="21"/>
    </row>
    <row r="381" spans="2:15" ht="11.25" outlineLevel="1">
      <c r="B381" s="75"/>
      <c r="C381" s="48"/>
      <c r="D381" s="1"/>
      <c r="E381" s="1" t="s">
        <v>710</v>
      </c>
      <c r="F381" s="141" t="s">
        <v>746</v>
      </c>
      <c r="G381" s="918"/>
      <c r="H381" s="919"/>
      <c r="I381" s="918"/>
      <c r="J381" s="919"/>
      <c r="O381" s="21"/>
    </row>
    <row r="382" spans="2:15" ht="11.25" outlineLevel="1">
      <c r="B382" s="75"/>
      <c r="C382" s="48"/>
      <c r="D382" s="1"/>
      <c r="E382" s="1" t="s">
        <v>711</v>
      </c>
      <c r="F382" s="141" t="s">
        <v>748</v>
      </c>
      <c r="G382" s="918"/>
      <c r="H382" s="919"/>
      <c r="I382" s="918"/>
      <c r="J382" s="919"/>
      <c r="O382" s="21"/>
    </row>
    <row r="383" spans="2:15" ht="11.25" outlineLevel="1">
      <c r="B383" s="75"/>
      <c r="C383" s="48"/>
      <c r="D383" s="1"/>
      <c r="E383" s="142" t="s">
        <v>293</v>
      </c>
      <c r="F383" s="141" t="s">
        <v>1008</v>
      </c>
      <c r="G383" s="954"/>
      <c r="H383" s="955"/>
      <c r="I383" s="954"/>
      <c r="J383" s="955"/>
      <c r="O383" s="21"/>
    </row>
    <row r="384" spans="2:15" ht="11.25" outlineLevel="1">
      <c r="B384" s="75"/>
      <c r="C384" s="48" t="s">
        <v>206</v>
      </c>
      <c r="D384" s="54"/>
      <c r="E384" s="55" t="s">
        <v>709</v>
      </c>
      <c r="F384" s="599" t="s">
        <v>745</v>
      </c>
      <c r="G384" s="945" t="s">
        <v>1229</v>
      </c>
      <c r="H384" s="946"/>
      <c r="I384" s="945" t="s">
        <v>1229</v>
      </c>
      <c r="J384" s="951"/>
      <c r="O384" s="21"/>
    </row>
    <row r="385" spans="2:15" ht="11.25" outlineLevel="1">
      <c r="B385" s="75"/>
      <c r="C385" s="48" t="s">
        <v>207</v>
      </c>
      <c r="D385" s="1"/>
      <c r="E385" s="1" t="s">
        <v>712</v>
      </c>
      <c r="F385" s="141" t="s">
        <v>747</v>
      </c>
      <c r="G385" s="947"/>
      <c r="H385" s="948"/>
      <c r="I385" s="947"/>
      <c r="J385" s="952"/>
      <c r="O385" s="21"/>
    </row>
    <row r="386" spans="2:15" ht="11.25" outlineLevel="1">
      <c r="B386" s="75"/>
      <c r="C386" s="48" t="s">
        <v>208</v>
      </c>
      <c r="D386" s="54"/>
      <c r="E386" s="55" t="s">
        <v>711</v>
      </c>
      <c r="F386" s="599" t="s">
        <v>748</v>
      </c>
      <c r="G386" s="949"/>
      <c r="H386" s="950"/>
      <c r="I386" s="949"/>
      <c r="J386" s="953"/>
      <c r="O386" s="21"/>
    </row>
    <row r="387" spans="2:15" ht="11.25" outlineLevel="1">
      <c r="B387" s="75"/>
      <c r="C387" s="48"/>
      <c r="D387" s="1"/>
      <c r="E387" s="1"/>
      <c r="F387" s="141"/>
      <c r="G387" s="564"/>
      <c r="H387" s="564"/>
      <c r="I387" s="562"/>
      <c r="J387" s="563"/>
      <c r="O387" s="21"/>
    </row>
    <row r="388" spans="2:15" ht="11.25" outlineLevel="1">
      <c r="B388" s="75"/>
      <c r="C388" s="14" t="s">
        <v>1006</v>
      </c>
      <c r="D388" s="9" t="s">
        <v>167</v>
      </c>
      <c r="E388" s="9"/>
      <c r="F388" s="588"/>
      <c r="G388" s="350" t="s">
        <v>83</v>
      </c>
      <c r="H388" s="350" t="s">
        <v>83</v>
      </c>
      <c r="I388" s="895" t="s">
        <v>86</v>
      </c>
      <c r="J388" s="896"/>
      <c r="L388" s="727" t="s">
        <v>295</v>
      </c>
      <c r="O388" s="21"/>
    </row>
    <row r="389" spans="2:15" ht="11.25" outlineLevel="1">
      <c r="B389" s="706"/>
      <c r="C389" s="14"/>
      <c r="D389" s="318"/>
      <c r="E389" s="312" t="s">
        <v>1665</v>
      </c>
      <c r="F389" s="589"/>
      <c r="G389" s="350"/>
      <c r="H389" s="350"/>
      <c r="I389" s="546"/>
      <c r="J389" s="547"/>
      <c r="O389" s="21"/>
    </row>
    <row r="390" spans="2:15" ht="11.25" outlineLevel="2">
      <c r="B390" s="706"/>
      <c r="C390" s="14"/>
      <c r="D390" s="311"/>
      <c r="E390" s="533" t="str">
        <f>TRIM(RIGHT(SUBSTITUTE(E389," ",REPT(" ",100)),100))</f>
        <v>8.10.2.3.2(o)</v>
      </c>
      <c r="F390" s="590">
        <f>+VLOOKUP(E390,clause_count,2,FALSE)</f>
        <v>18</v>
      </c>
      <c r="G390" s="350"/>
      <c r="H390" s="350"/>
      <c r="I390" s="546"/>
      <c r="J390" s="547"/>
      <c r="O390" s="21"/>
    </row>
    <row r="391" spans="2:15" ht="12.75" outlineLevel="2">
      <c r="B391" s="706"/>
      <c r="C391" s="14"/>
      <c r="D391" s="539">
        <v>1</v>
      </c>
      <c r="E391" s="538" t="s">
        <v>2211</v>
      </c>
      <c r="F391" s="577" t="str">
        <f>+VLOOKUP(E391,AlterationTestLU[],2,)</f>
        <v>Door Reopening Device (2.13.5) (Item 1.1)</v>
      </c>
      <c r="G391" s="350"/>
      <c r="H391" s="350"/>
      <c r="I391" s="546"/>
      <c r="J391" s="547"/>
      <c r="L391" s="727" t="s">
        <v>295</v>
      </c>
      <c r="O391" s="21"/>
    </row>
    <row r="392" spans="2:15" ht="12.75" outlineLevel="2">
      <c r="B392" s="706"/>
      <c r="C392" s="14"/>
      <c r="D392" s="539">
        <v>2</v>
      </c>
      <c r="E392" s="538" t="s">
        <v>2240</v>
      </c>
      <c r="F392" s="577" t="str">
        <f>+VLOOKUP(E392,AlterationTestLU[],2,)</f>
        <v>inspection operation with open door circuits (2.26.1.5)</v>
      </c>
      <c r="G392" s="350"/>
      <c r="H392" s="350"/>
      <c r="I392" s="546"/>
      <c r="J392" s="547"/>
      <c r="O392" s="21"/>
    </row>
    <row r="393" spans="2:15" ht="12.75" outlineLevel="2">
      <c r="B393" s="706"/>
      <c r="C393" s="14"/>
      <c r="D393" s="539">
        <v>3</v>
      </c>
      <c r="E393" s="538" t="s">
        <v>2255</v>
      </c>
      <c r="F393" s="577" t="str">
        <f>+VLOOKUP(E393,AlterationTestLU[],2,)</f>
        <v>Door Closing Force Test (2.13.4) (Item 1.8)</v>
      </c>
      <c r="G393" s="350"/>
      <c r="H393" s="350"/>
      <c r="I393" s="546"/>
      <c r="J393" s="547"/>
      <c r="O393" s="21"/>
    </row>
    <row r="394" spans="2:15" ht="25.5" outlineLevel="2">
      <c r="B394" s="706"/>
      <c r="C394" s="14"/>
      <c r="D394" s="539">
        <v>4</v>
      </c>
      <c r="E394" s="538" t="s">
        <v>2256</v>
      </c>
      <c r="F394" s="577" t="str">
        <f>+VLOOKUP(E394,AlterationTestLU[],2,)</f>
        <v>Power Closing Doors Gates (2.13.3) (Item 1.9): Test Closing Time Per Door Marking Plate (2.13.4.2.4)</v>
      </c>
      <c r="G394" s="350"/>
      <c r="H394" s="350"/>
      <c r="I394" s="546"/>
      <c r="J394" s="547"/>
      <c r="O394" s="21"/>
    </row>
    <row r="395" spans="2:15" ht="51" outlineLevel="2">
      <c r="B395" s="706"/>
      <c r="C395" s="14"/>
      <c r="D395" s="539">
        <v>5</v>
      </c>
      <c r="E395" s="538" t="s">
        <v>2257</v>
      </c>
      <c r="F395" s="577" t="str">
        <f>+VLOOKUP(E395,AlterationTestLU[],2,)</f>
        <v>(j) Power Opening of Doors or Gates (Item 1.10)
(j)(1) Power Opening of Doors (2.13.2). 
(j)(2) Leveling Zone (2.26.1.6.3) and Leveling Speed (2.26.1.6.6). 
(j)(3) 	Inner Landing Zone (2.26.1.6.7). For static control elevators</v>
      </c>
      <c r="G395" s="350"/>
      <c r="H395" s="350"/>
      <c r="I395" s="546"/>
      <c r="J395" s="547"/>
      <c r="O395" s="21"/>
    </row>
    <row r="396" spans="2:15" ht="12.75" outlineLevel="2">
      <c r="B396" s="706"/>
      <c r="C396" s="14"/>
      <c r="D396" s="539">
        <v>6</v>
      </c>
      <c r="E396" s="538" t="s">
        <v>2795</v>
      </c>
      <c r="F396" s="577" t="str">
        <f>+VLOOKUP(E396,AlterationTestLU[],2,)</f>
        <v>Means to Restrict Car Door Opening (2.14.5.7) (Item 1.18)</v>
      </c>
      <c r="G396" s="350"/>
      <c r="H396" s="350"/>
      <c r="I396" s="546"/>
      <c r="J396" s="547"/>
      <c r="O396" s="21"/>
    </row>
    <row r="397" spans="2:15" ht="12.75" outlineLevel="2">
      <c r="B397" s="706"/>
      <c r="C397" s="14"/>
      <c r="D397" s="539">
        <v>7</v>
      </c>
      <c r="E397" s="538" t="s">
        <v>2796</v>
      </c>
      <c r="F397" s="577" t="str">
        <f>+VLOOKUP(E397,AlterationTestLU[],2,)</f>
        <v>Door Monitoring Systems (2.26.5)</v>
      </c>
      <c r="G397" s="350"/>
      <c r="H397" s="350"/>
      <c r="I397" s="546"/>
      <c r="J397" s="547"/>
      <c r="O397" s="21"/>
    </row>
    <row r="398" spans="2:15" ht="12.75" outlineLevel="2">
      <c r="B398" s="706"/>
      <c r="C398" s="14"/>
      <c r="D398" s="539">
        <v>8</v>
      </c>
      <c r="E398" s="538" t="s">
        <v>2430</v>
      </c>
      <c r="F398" s="577" t="str">
        <f>+VLOOKUP(E398,AlterationTestLU[],2,)</f>
        <v>inspection operation with open door circuits (2.26.1.5)</v>
      </c>
      <c r="G398" s="350"/>
      <c r="H398" s="350"/>
      <c r="I398" s="546"/>
      <c r="J398" s="547"/>
      <c r="O398" s="21"/>
    </row>
    <row r="399" spans="2:15" ht="12.75" outlineLevel="2">
      <c r="B399" s="706"/>
      <c r="C399" s="14"/>
      <c r="D399" s="539">
        <v>9</v>
      </c>
      <c r="E399" s="538" t="s">
        <v>2535</v>
      </c>
      <c r="F399" s="577" t="str">
        <f>+VLOOKUP(E399,AlterationTestLU[],2,)</f>
        <v>inspection operation with open door circuits (2.26.1.5)</v>
      </c>
      <c r="G399" s="350"/>
      <c r="H399" s="350"/>
      <c r="I399" s="546"/>
      <c r="J399" s="547"/>
      <c r="O399" s="21"/>
    </row>
    <row r="400" spans="2:15" ht="12.75" outlineLevel="2">
      <c r="B400" s="706"/>
      <c r="C400" s="14"/>
      <c r="D400" s="539">
        <v>10</v>
      </c>
      <c r="E400" s="538" t="s">
        <v>2550</v>
      </c>
      <c r="F400" s="577" t="str">
        <f>+VLOOKUP(E400,AlterationTestLU[],2,)</f>
        <v>Identification [2.29.1.2(g) and 2.29.2] (Item 3.9)</v>
      </c>
      <c r="G400" s="350"/>
      <c r="H400" s="350"/>
      <c r="I400" s="546"/>
      <c r="J400" s="547"/>
      <c r="O400" s="21"/>
    </row>
    <row r="401" spans="2:15" ht="127.5" outlineLevel="2">
      <c r="B401" s="706"/>
      <c r="C401" s="14"/>
      <c r="D401" s="539">
        <v>11</v>
      </c>
      <c r="E401" s="538" t="s">
        <v>2558</v>
      </c>
      <c r="F401" s="577" t="str">
        <f>+VLOOKUP(E401,AlterationTestLU[],2,)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401" s="350"/>
      <c r="H401" s="350"/>
      <c r="I401" s="546"/>
      <c r="J401" s="547"/>
      <c r="O401" s="21"/>
    </row>
    <row r="402" spans="2:15" ht="38.25" outlineLevel="2">
      <c r="B402" s="706"/>
      <c r="C402" s="14"/>
      <c r="D402" s="539">
        <v>12</v>
      </c>
      <c r="E402" s="538" t="s">
        <v>2615</v>
      </c>
      <c r="F402" s="577" t="str">
        <f>+VLOOKUP(E402,AlterationTestLU[],2,)</f>
        <v>(b) Hoistway Doors (Section 2.11) (Item 4.2)
(b)(1) test of closed biparting doors (2.11.12.4.3 and 2.11.12.4.7)
(b)(2) hoistway door (Section 2.11) [see also 8.10.2.2.3(w)]</v>
      </c>
      <c r="G402" s="350"/>
      <c r="H402" s="350"/>
      <c r="I402" s="546"/>
      <c r="J402" s="547"/>
      <c r="O402" s="21"/>
    </row>
    <row r="403" spans="2:15" ht="12.75" outlineLevel="2">
      <c r="B403" s="706"/>
      <c r="C403" s="14"/>
      <c r="D403" s="539">
        <v>13</v>
      </c>
      <c r="E403" s="538" t="s">
        <v>2618</v>
      </c>
      <c r="F403" s="577" t="str">
        <f>+VLOOKUP(E403,AlterationTestLU[],2,)</f>
        <v>Vision Panels (2.11.7) (Item 4.3)</v>
      </c>
      <c r="G403" s="350"/>
      <c r="H403" s="350"/>
      <c r="I403" s="546"/>
      <c r="J403" s="547"/>
      <c r="O403" s="21"/>
    </row>
    <row r="404" spans="2:15" ht="25.5" outlineLevel="2">
      <c r="B404" s="706"/>
      <c r="C404" s="14"/>
      <c r="D404" s="539">
        <v>14</v>
      </c>
      <c r="E404" s="538" t="s">
        <v>2619</v>
      </c>
      <c r="F404" s="577" t="str">
        <f>+VLOOKUP(E404,AlterationTestLU[],2,)</f>
        <v>Hoistway Door Locking Devices (2.12.2.3, 2.12.2.5, 2.12.3.3, 2.12.3.5, 2.12.4.3, 2.26.2.14, and 2.26.4.3) [see also 8.10.2.2.3(w)] (Item 4.4)</v>
      </c>
      <c r="G404" s="350"/>
      <c r="H404" s="350"/>
      <c r="I404" s="546"/>
      <c r="J404" s="547"/>
      <c r="O404" s="21"/>
    </row>
    <row r="405" spans="2:15" ht="38.25" outlineLevel="2">
      <c r="B405" s="706"/>
      <c r="C405" s="14"/>
      <c r="D405" s="539">
        <v>15</v>
      </c>
      <c r="E405" s="538" t="s">
        <v>2620</v>
      </c>
      <c r="F405" s="577" t="str">
        <f>+VLOOKUP(E405,AlterationTestLU[],2,)</f>
        <v>(e) Access to Hoistway (Item 4.5)
(e)(1) access for maintenance (2.12.6 and 2.12.7)
(e)(2) access for emergency (2.12.6)</v>
      </c>
      <c r="G405" s="350"/>
      <c r="H405" s="350"/>
      <c r="I405" s="546"/>
      <c r="J405" s="547"/>
      <c r="O405" s="21"/>
    </row>
    <row r="406" spans="2:15" ht="25.5" outlineLevel="2">
      <c r="B406" s="706"/>
      <c r="C406" s="14"/>
      <c r="D406" s="539">
        <v>16</v>
      </c>
      <c r="E406" s="538" t="s">
        <v>2623</v>
      </c>
      <c r="F406" s="577" t="str">
        <f>+VLOOKUP(E406,AlterationTestLU[],2,)</f>
        <v>Power Closing of Hoistway Doors (2.13.1, 2.13.3, and 2.13.4) [See also 8.10.2.2.1(i)] (Item 4.6)</v>
      </c>
      <c r="G406" s="350"/>
      <c r="H406" s="350"/>
      <c r="I406" s="546"/>
      <c r="J406" s="547"/>
      <c r="O406" s="21"/>
    </row>
    <row r="407" spans="2:15" ht="12.75" outlineLevel="2">
      <c r="B407" s="706"/>
      <c r="C407" s="14"/>
      <c r="D407" s="539">
        <v>17</v>
      </c>
      <c r="E407" s="538" t="s">
        <v>2624</v>
      </c>
      <c r="F407" s="577" t="str">
        <f>+VLOOKUP(E407,AlterationTestLU[],2,)</f>
        <v>Sequence Operation (2.13.6 and 2.13.3.4) (Item 4.7)</v>
      </c>
      <c r="G407" s="350"/>
      <c r="H407" s="350"/>
      <c r="I407" s="546"/>
      <c r="J407" s="547"/>
      <c r="O407" s="21"/>
    </row>
    <row r="408" spans="2:15" ht="12.75" outlineLevel="2">
      <c r="B408" s="706"/>
      <c r="C408" s="14"/>
      <c r="D408" s="539">
        <v>18</v>
      </c>
      <c r="E408" s="538" t="s">
        <v>2629</v>
      </c>
      <c r="F408" s="577" t="str">
        <f>+VLOOKUP(E408,AlterationTestLU[],2,)</f>
        <v>Separate Counterweight Hoistway (2.3.3) (Item 4.11)</v>
      </c>
      <c r="G408" s="350"/>
      <c r="H408" s="350"/>
      <c r="I408" s="546"/>
      <c r="J408" s="547"/>
      <c r="O408" s="21"/>
    </row>
    <row r="409" spans="2:15" ht="11.25" outlineLevel="1">
      <c r="B409" s="75"/>
      <c r="C409" s="48"/>
      <c r="D409" s="1"/>
      <c r="E409" s="142" t="s">
        <v>290</v>
      </c>
      <c r="F409" s="141" t="s">
        <v>689</v>
      </c>
      <c r="G409" s="32"/>
      <c r="H409" s="32"/>
      <c r="I409" s="918" t="s">
        <v>83</v>
      </c>
      <c r="J409" s="919"/>
      <c r="O409" s="21"/>
    </row>
    <row r="410" spans="2:15" ht="11.25" outlineLevel="1">
      <c r="B410" s="75"/>
      <c r="C410" s="48"/>
      <c r="D410" s="1"/>
      <c r="E410" s="1" t="s">
        <v>436</v>
      </c>
      <c r="F410" s="141" t="s">
        <v>749</v>
      </c>
      <c r="G410" s="32"/>
      <c r="H410" s="32"/>
      <c r="I410" s="954"/>
      <c r="J410" s="955"/>
      <c r="O410" s="21"/>
    </row>
    <row r="411" spans="2:15" ht="11.25" outlineLevel="1">
      <c r="B411" s="75"/>
      <c r="C411" s="48"/>
      <c r="D411" s="1"/>
      <c r="E411" s="1" t="s">
        <v>1383</v>
      </c>
      <c r="F411" s="141"/>
      <c r="G411" s="32"/>
      <c r="H411" s="32"/>
      <c r="I411" s="556"/>
      <c r="J411" s="557"/>
      <c r="O411" s="21"/>
    </row>
    <row r="412" spans="2:15" ht="11.25" outlineLevel="1">
      <c r="B412" s="75"/>
      <c r="C412" s="48" t="s">
        <v>198</v>
      </c>
      <c r="D412" s="49"/>
      <c r="E412" s="50" t="s">
        <v>690</v>
      </c>
      <c r="F412" s="597" t="s">
        <v>730</v>
      </c>
      <c r="G412" s="936" t="s">
        <v>84</v>
      </c>
      <c r="H412" s="937"/>
      <c r="I412" s="936" t="s">
        <v>84</v>
      </c>
      <c r="J412" s="937"/>
      <c r="O412" s="21"/>
    </row>
    <row r="413" spans="2:15" ht="11.25" outlineLevel="1">
      <c r="B413" s="75"/>
      <c r="C413" s="48"/>
      <c r="D413" s="47"/>
      <c r="E413" s="1" t="s">
        <v>702</v>
      </c>
      <c r="F413" s="141" t="s">
        <v>731</v>
      </c>
      <c r="G413" s="32"/>
      <c r="H413" s="32"/>
      <c r="I413" s="556"/>
      <c r="J413" s="557"/>
      <c r="O413" s="21"/>
    </row>
    <row r="414" spans="2:15" ht="11.25" outlineLevel="1">
      <c r="B414" s="75"/>
      <c r="C414" s="48"/>
      <c r="D414" s="52"/>
      <c r="E414" s="53" t="s">
        <v>713</v>
      </c>
      <c r="F414" s="598" t="s">
        <v>733</v>
      </c>
      <c r="G414" s="56"/>
      <c r="H414" s="56"/>
      <c r="I414" s="558"/>
      <c r="J414" s="559"/>
      <c r="O414" s="21"/>
    </row>
    <row r="415" spans="2:15" ht="11.25" outlineLevel="1">
      <c r="B415" s="75"/>
      <c r="C415" s="48" t="s">
        <v>203</v>
      </c>
      <c r="D415" s="1"/>
      <c r="E415" s="1" t="s">
        <v>714</v>
      </c>
      <c r="F415" s="141" t="s">
        <v>750</v>
      </c>
      <c r="G415" s="936" t="s">
        <v>84</v>
      </c>
      <c r="H415" s="937"/>
      <c r="I415" s="936" t="s">
        <v>84</v>
      </c>
      <c r="J415" s="937"/>
      <c r="O415" s="21"/>
    </row>
    <row r="416" spans="2:15" ht="11.25" outlineLevel="1">
      <c r="B416" s="75"/>
      <c r="C416" s="48"/>
      <c r="D416" s="1"/>
      <c r="E416" s="1" t="s">
        <v>715</v>
      </c>
      <c r="F416" s="141" t="s">
        <v>751</v>
      </c>
      <c r="G416" s="32"/>
      <c r="H416" s="32"/>
      <c r="I416" s="556"/>
      <c r="J416" s="557"/>
      <c r="O416" s="21"/>
    </row>
    <row r="417" spans="2:15" ht="11.25" outlineLevel="1">
      <c r="B417" s="75"/>
      <c r="C417" s="48"/>
      <c r="D417" s="1"/>
      <c r="E417" s="142" t="s">
        <v>293</v>
      </c>
      <c r="F417" s="141" t="s">
        <v>1008</v>
      </c>
      <c r="G417" s="32"/>
      <c r="H417" s="32"/>
      <c r="I417" s="558"/>
      <c r="J417" s="559"/>
      <c r="O417" s="21"/>
    </row>
    <row r="418" spans="2:15" ht="11.25" outlineLevel="1">
      <c r="B418" s="75"/>
      <c r="C418" s="48" t="s">
        <v>209</v>
      </c>
      <c r="D418" s="49"/>
      <c r="E418" s="50" t="s">
        <v>716</v>
      </c>
      <c r="F418" s="597" t="s">
        <v>735</v>
      </c>
      <c r="G418" s="936" t="s">
        <v>84</v>
      </c>
      <c r="H418" s="937"/>
      <c r="I418" s="938" t="s">
        <v>84</v>
      </c>
      <c r="J418" s="939"/>
      <c r="O418" s="21"/>
    </row>
    <row r="419" spans="2:15" ht="11.25" outlineLevel="1">
      <c r="B419" s="75"/>
      <c r="C419" s="48"/>
      <c r="D419" s="47"/>
      <c r="E419" s="1" t="s">
        <v>715</v>
      </c>
      <c r="F419" s="141" t="s">
        <v>751</v>
      </c>
      <c r="G419" s="898"/>
      <c r="H419" s="899"/>
      <c r="I419" s="898"/>
      <c r="J419" s="899"/>
      <c r="O419" s="21"/>
    </row>
    <row r="420" spans="2:15" ht="11.25" outlineLevel="1">
      <c r="B420" s="75"/>
      <c r="C420" s="48"/>
      <c r="D420" s="47"/>
      <c r="E420" s="1" t="s">
        <v>717</v>
      </c>
      <c r="F420" s="141" t="s">
        <v>752</v>
      </c>
      <c r="G420" s="353"/>
      <c r="H420" s="32"/>
      <c r="I420" s="898"/>
      <c r="J420" s="899"/>
      <c r="O420" s="21"/>
    </row>
    <row r="421" spans="2:15" ht="11.25" outlineLevel="1">
      <c r="B421" s="75"/>
      <c r="C421" s="48"/>
      <c r="D421" s="52"/>
      <c r="E421" s="142" t="s">
        <v>293</v>
      </c>
      <c r="F421" s="141" t="s">
        <v>1008</v>
      </c>
      <c r="G421" s="57"/>
      <c r="H421" s="56"/>
      <c r="I421" s="57"/>
      <c r="J421" s="58"/>
      <c r="O421" s="21"/>
    </row>
    <row r="422" spans="2:15" ht="11.25" outlineLevel="1">
      <c r="B422" s="75"/>
      <c r="C422" s="48" t="s">
        <v>210</v>
      </c>
      <c r="D422" s="54"/>
      <c r="E422" s="55" t="s">
        <v>715</v>
      </c>
      <c r="F422" s="599" t="s">
        <v>751</v>
      </c>
      <c r="G422" s="940" t="s">
        <v>1229</v>
      </c>
      <c r="H422" s="941"/>
      <c r="I422" s="940" t="s">
        <v>1229</v>
      </c>
      <c r="J422" s="942"/>
      <c r="O422" s="21"/>
    </row>
    <row r="423" spans="2:15" ht="11.25" outlineLevel="1">
      <c r="B423" s="75"/>
      <c r="C423" s="48"/>
      <c r="D423" s="1"/>
      <c r="E423" s="1"/>
      <c r="F423" s="141"/>
      <c r="G423" s="353"/>
      <c r="H423" s="32"/>
      <c r="I423" s="353"/>
      <c r="J423" s="450"/>
      <c r="O423" s="21"/>
    </row>
    <row r="424" spans="2:15" ht="11.25" outlineLevel="1">
      <c r="B424" s="75"/>
      <c r="C424" s="14" t="s">
        <v>1007</v>
      </c>
      <c r="D424" s="9" t="s">
        <v>1666</v>
      </c>
      <c r="E424" s="9"/>
      <c r="F424" s="588"/>
      <c r="G424" s="546" t="s">
        <v>83</v>
      </c>
      <c r="H424" s="350" t="s">
        <v>83</v>
      </c>
      <c r="I424" s="845"/>
      <c r="J424" s="846"/>
      <c r="O424" s="21"/>
    </row>
    <row r="425" spans="2:15" ht="11.25" outlineLevel="1">
      <c r="B425" s="75"/>
      <c r="C425" s="11"/>
      <c r="D425" s="1"/>
      <c r="E425" s="1"/>
      <c r="F425" s="141" t="s">
        <v>152</v>
      </c>
      <c r="G425" s="353"/>
      <c r="H425" s="32"/>
      <c r="I425" s="845"/>
      <c r="J425" s="846"/>
      <c r="O425" s="21"/>
    </row>
    <row r="426" spans="2:15" ht="11.25" outlineLevel="1">
      <c r="B426" s="75"/>
      <c r="C426" s="11"/>
      <c r="D426" s="1"/>
      <c r="E426" s="142" t="s">
        <v>559</v>
      </c>
      <c r="F426" s="141" t="s">
        <v>1667</v>
      </c>
      <c r="G426" s="353"/>
      <c r="H426" s="32"/>
      <c r="I426" s="845"/>
      <c r="J426" s="846"/>
      <c r="O426" s="21"/>
    </row>
    <row r="427" spans="2:15" ht="11.25" outlineLevel="1">
      <c r="B427" s="523"/>
      <c r="C427" s="273" t="s">
        <v>2137</v>
      </c>
      <c r="D427" s="933" t="s">
        <v>168</v>
      </c>
      <c r="E427" s="934"/>
      <c r="F427" s="935"/>
      <c r="G427" s="895" t="s">
        <v>84</v>
      </c>
      <c r="H427" s="896"/>
      <c r="I427" s="59"/>
      <c r="J427" s="452"/>
      <c r="O427" s="21"/>
    </row>
    <row r="428" spans="2:15" ht="11.25" outlineLevel="1">
      <c r="B428" s="75"/>
      <c r="C428" s="228"/>
      <c r="D428" s="1"/>
      <c r="E428" s="1"/>
      <c r="F428" s="141" t="s">
        <v>211</v>
      </c>
      <c r="G428" s="353"/>
      <c r="H428" s="450"/>
      <c r="I428" s="59"/>
      <c r="J428" s="452"/>
      <c r="O428" s="21"/>
    </row>
    <row r="429" spans="2:15" ht="11.25" outlineLevel="1">
      <c r="B429" s="75"/>
      <c r="C429" s="228"/>
      <c r="D429" s="1"/>
      <c r="E429" s="1"/>
      <c r="F429" s="141" t="s">
        <v>590</v>
      </c>
      <c r="G429" s="353"/>
      <c r="H429" s="450"/>
      <c r="I429" s="59"/>
      <c r="J429" s="452"/>
      <c r="O429" s="21"/>
    </row>
    <row r="430" spans="2:15" ht="11.25" outlineLevel="1">
      <c r="B430" s="75"/>
      <c r="C430" s="228"/>
      <c r="D430" s="1"/>
      <c r="E430" s="1"/>
      <c r="F430" s="141" t="s">
        <v>213</v>
      </c>
      <c r="G430" s="353"/>
      <c r="H430" s="450"/>
      <c r="I430" s="59"/>
      <c r="J430" s="452"/>
      <c r="O430" s="21"/>
    </row>
    <row r="431" spans="2:15" ht="12.75" outlineLevel="1">
      <c r="B431" s="75"/>
      <c r="C431" s="228"/>
      <c r="D431" s="1"/>
      <c r="E431" s="1" t="s">
        <v>591</v>
      </c>
      <c r="F431" s="347" t="s">
        <v>214</v>
      </c>
      <c r="G431" s="353"/>
      <c r="H431" s="450"/>
      <c r="I431" s="59"/>
      <c r="J431" s="452"/>
      <c r="O431" s="21"/>
    </row>
    <row r="432" spans="2:15" ht="22.5" outlineLevel="1">
      <c r="B432" s="75"/>
      <c r="C432" s="228"/>
      <c r="D432" s="1"/>
      <c r="E432" s="1" t="s">
        <v>279</v>
      </c>
      <c r="F432" s="600" t="s">
        <v>1384</v>
      </c>
      <c r="G432" s="353"/>
      <c r="H432" s="450"/>
      <c r="I432" s="59"/>
      <c r="J432" s="452"/>
      <c r="O432" s="21"/>
    </row>
    <row r="433" spans="2:15" ht="11.25" outlineLevel="1">
      <c r="B433" s="523"/>
      <c r="C433" s="273" t="s">
        <v>2138</v>
      </c>
      <c r="D433" s="167" t="s">
        <v>175</v>
      </c>
      <c r="E433" s="168"/>
      <c r="F433" s="601"/>
      <c r="G433" s="456" t="s">
        <v>84</v>
      </c>
      <c r="H433" s="457" t="s">
        <v>85</v>
      </c>
      <c r="I433" s="456" t="s">
        <v>1229</v>
      </c>
      <c r="J433" s="457" t="s">
        <v>84</v>
      </c>
      <c r="O433" s="21"/>
    </row>
    <row r="434" spans="2:15" ht="11.25" outlineLevel="1">
      <c r="B434" s="75"/>
      <c r="C434" s="243"/>
      <c r="D434" s="188"/>
      <c r="E434" s="69" t="s">
        <v>701</v>
      </c>
      <c r="F434" s="602" t="s">
        <v>741</v>
      </c>
      <c r="G434" s="62"/>
      <c r="H434" s="64"/>
      <c r="I434" s="62"/>
      <c r="J434" s="63"/>
      <c r="O434" s="21"/>
    </row>
    <row r="435" spans="2:15" ht="12.75" outlineLevel="1">
      <c r="B435" s="75"/>
      <c r="C435" s="11"/>
      <c r="D435" s="1"/>
      <c r="E435" s="1"/>
      <c r="F435" s="347"/>
      <c r="G435" s="354"/>
      <c r="H435" s="355"/>
      <c r="I435" s="62"/>
      <c r="J435" s="63"/>
      <c r="O435" s="21"/>
    </row>
    <row r="436" spans="2:15" ht="11.25">
      <c r="B436" s="75"/>
      <c r="C436" s="27" t="s">
        <v>1009</v>
      </c>
      <c r="D436" s="2" t="s">
        <v>273</v>
      </c>
      <c r="E436" s="2"/>
      <c r="F436" s="587"/>
      <c r="G436" s="924" t="s">
        <v>150</v>
      </c>
      <c r="H436" s="925"/>
      <c r="I436" s="925"/>
      <c r="J436" s="926"/>
      <c r="O436" s="21"/>
    </row>
    <row r="437" spans="2:15" ht="11.25" outlineLevel="1">
      <c r="B437" s="706"/>
      <c r="C437" s="321"/>
      <c r="D437" s="315"/>
      <c r="E437" s="316" t="s">
        <v>1670</v>
      </c>
      <c r="F437" s="592"/>
      <c r="G437" s="324"/>
      <c r="H437" s="350"/>
      <c r="I437" s="60"/>
      <c r="J437" s="325"/>
      <c r="O437" s="21"/>
    </row>
    <row r="438" spans="2:15" ht="11.25" outlineLevel="2">
      <c r="B438" s="706"/>
      <c r="C438" s="320"/>
      <c r="D438" s="311"/>
      <c r="E438" s="533" t="str">
        <f>TRIM(RIGHT(SUBSTITUTE(E437," ",REPT(" ",100)),100))</f>
        <v>8.10.2.3.2(dd)</v>
      </c>
      <c r="F438" s="590">
        <f>+VLOOKUP(E438,clause_count,2,FALSE)</f>
        <v>2</v>
      </c>
      <c r="G438" s="324"/>
      <c r="H438" s="350"/>
      <c r="I438" s="456"/>
      <c r="J438" s="534"/>
      <c r="O438" s="21"/>
    </row>
    <row r="439" spans="2:15" ht="25.5" outlineLevel="2">
      <c r="B439" s="706"/>
      <c r="C439" s="320"/>
      <c r="D439" s="539">
        <v>1</v>
      </c>
      <c r="E439" s="538" t="s">
        <v>2619</v>
      </c>
      <c r="F439" s="577" t="str">
        <f>+VLOOKUP(E439,AlterationTestLU[],2,)</f>
        <v>Hoistway Door Locking Devices (2.12.2.3, 2.12.2.5, 2.12.3.3, 2.12.3.5, 2.12.4.3, 2.26.2.14, and 2.26.4.3) [see also 8.10.2.2.3(w)] (Item 4.4)</v>
      </c>
      <c r="G439" s="324"/>
      <c r="H439" s="350"/>
      <c r="I439" s="456"/>
      <c r="J439" s="534"/>
      <c r="O439" s="21"/>
    </row>
    <row r="440" spans="2:15" ht="38.25" outlineLevel="2">
      <c r="B440" s="706"/>
      <c r="C440" s="320"/>
      <c r="D440" s="539">
        <v>2</v>
      </c>
      <c r="E440" s="538" t="s">
        <v>2620</v>
      </c>
      <c r="F440" s="577" t="str">
        <f>+VLOOKUP(E440,AlterationTestLU[],2,)</f>
        <v>(e) Access to Hoistway (Item 4.5)
(e)(1) access for maintenance (2.12.6 and 2.12.7)
(e)(2) access for emergency (2.12.6)</v>
      </c>
      <c r="G440" s="324"/>
      <c r="H440" s="350"/>
      <c r="I440" s="456"/>
      <c r="J440" s="534"/>
      <c r="O440" s="21"/>
    </row>
    <row r="441" spans="2:15" ht="11.25" outlineLevel="1">
      <c r="B441" s="75"/>
      <c r="C441" s="14" t="s">
        <v>1010</v>
      </c>
      <c r="D441" s="9" t="s">
        <v>1011</v>
      </c>
      <c r="E441" s="9"/>
      <c r="F441" s="588"/>
      <c r="G441" s="61" t="s">
        <v>82</v>
      </c>
      <c r="H441" s="350" t="s">
        <v>83</v>
      </c>
      <c r="I441" s="456" t="s">
        <v>1229</v>
      </c>
      <c r="J441" s="457" t="s">
        <v>84</v>
      </c>
      <c r="O441" s="21"/>
    </row>
    <row r="442" spans="2:15" ht="11.25" outlineLevel="1">
      <c r="B442" s="75"/>
      <c r="C442" s="11"/>
      <c r="D442" s="1"/>
      <c r="E442" s="1" t="s">
        <v>274</v>
      </c>
      <c r="F442" s="141" t="s">
        <v>70</v>
      </c>
      <c r="G442" s="353"/>
      <c r="H442" s="32"/>
      <c r="I442" s="898"/>
      <c r="J442" s="899"/>
      <c r="O442" s="21"/>
    </row>
    <row r="443" spans="2:15" ht="11.25" outlineLevel="1">
      <c r="B443" s="75"/>
      <c r="C443" s="11"/>
      <c r="D443" s="1"/>
      <c r="E443" s="1" t="s">
        <v>275</v>
      </c>
      <c r="F443" s="141" t="s">
        <v>1011</v>
      </c>
      <c r="G443" s="353"/>
      <c r="H443" s="32"/>
      <c r="I443" s="898"/>
      <c r="J443" s="899"/>
      <c r="O443" s="21"/>
    </row>
    <row r="444" spans="2:15" ht="11.25" outlineLevel="1">
      <c r="B444" s="75"/>
      <c r="C444" s="11"/>
      <c r="D444" s="1"/>
      <c r="E444" s="1" t="s">
        <v>276</v>
      </c>
      <c r="F444" s="141" t="s">
        <v>277</v>
      </c>
      <c r="G444" s="353"/>
      <c r="H444" s="32"/>
      <c r="I444" s="898"/>
      <c r="J444" s="899"/>
      <c r="O444" s="21"/>
    </row>
    <row r="445" spans="2:15" ht="12.75" outlineLevel="1">
      <c r="B445" s="75"/>
      <c r="C445" s="11"/>
      <c r="D445" s="1"/>
      <c r="E445" s="1" t="s">
        <v>278</v>
      </c>
      <c r="F445" s="12" t="s">
        <v>3813</v>
      </c>
      <c r="G445" s="353"/>
      <c r="H445" s="32"/>
      <c r="I445" s="449"/>
      <c r="J445" s="764" t="s">
        <v>3814</v>
      </c>
      <c r="O445" s="21"/>
    </row>
    <row r="446" spans="2:15" ht="12.75" outlineLevel="1">
      <c r="B446" s="75"/>
      <c r="C446" s="11"/>
      <c r="D446" s="1"/>
      <c r="E446" s="1" t="s">
        <v>279</v>
      </c>
      <c r="F446" s="347" t="s">
        <v>3815</v>
      </c>
      <c r="G446" s="353"/>
      <c r="H446" s="32"/>
      <c r="I446" s="449"/>
      <c r="J446" s="764" t="s">
        <v>3814</v>
      </c>
      <c r="O446" s="21"/>
    </row>
    <row r="447" spans="2:15" ht="11.25" outlineLevel="1">
      <c r="B447" s="75"/>
      <c r="C447" s="11"/>
      <c r="D447" s="1"/>
      <c r="E447" s="1" t="s">
        <v>1663</v>
      </c>
      <c r="F447" s="141" t="s">
        <v>1664</v>
      </c>
      <c r="G447" s="353"/>
      <c r="H447" s="32"/>
      <c r="I447" s="898"/>
      <c r="J447" s="969"/>
      <c r="O447" s="21"/>
    </row>
    <row r="448" spans="2:15" ht="11.25" outlineLevel="1">
      <c r="B448" s="75"/>
      <c r="C448" s="11"/>
      <c r="D448" s="1"/>
      <c r="E448" s="326" t="s">
        <v>1668</v>
      </c>
      <c r="F448" s="603" t="s">
        <v>1669</v>
      </c>
      <c r="G448" s="353"/>
      <c r="H448" s="32"/>
      <c r="I448" s="449"/>
      <c r="J448" s="450"/>
      <c r="O448" s="21"/>
    </row>
    <row r="449" spans="2:15" ht="12.75" outlineLevel="1">
      <c r="B449" s="75"/>
      <c r="C449" s="11"/>
      <c r="D449" s="1"/>
      <c r="E449" s="326"/>
      <c r="F449" s="765" t="s">
        <v>3816</v>
      </c>
      <c r="G449" s="353"/>
      <c r="H449" s="32"/>
      <c r="I449" s="449"/>
      <c r="J449" s="450"/>
      <c r="O449" s="21"/>
    </row>
    <row r="450" spans="2:15" ht="11.25" outlineLevel="1">
      <c r="B450" s="75"/>
      <c r="C450" s="11"/>
      <c r="D450" s="1"/>
      <c r="E450" s="1"/>
      <c r="F450" s="141"/>
      <c r="G450" s="353"/>
      <c r="H450" s="32"/>
      <c r="I450" s="898"/>
      <c r="J450" s="899"/>
      <c r="O450" s="21"/>
    </row>
    <row r="451" spans="2:15" ht="11.25" outlineLevel="1">
      <c r="B451" s="75"/>
      <c r="C451" s="14" t="s">
        <v>1012</v>
      </c>
      <c r="D451" s="9" t="s">
        <v>789</v>
      </c>
      <c r="E451" s="9"/>
      <c r="F451" s="588"/>
      <c r="G451" s="61" t="s">
        <v>82</v>
      </c>
      <c r="H451" s="350" t="s">
        <v>83</v>
      </c>
      <c r="I451" s="456" t="s">
        <v>1229</v>
      </c>
      <c r="J451" s="457" t="s">
        <v>84</v>
      </c>
      <c r="O451" s="21"/>
    </row>
    <row r="452" spans="2:15" ht="11.25" outlineLevel="1">
      <c r="B452" s="75"/>
      <c r="C452" s="11"/>
      <c r="D452" s="1"/>
      <c r="E452" s="1" t="s">
        <v>274</v>
      </c>
      <c r="F452" s="141" t="s">
        <v>70</v>
      </c>
      <c r="G452" s="353"/>
      <c r="H452" s="32"/>
      <c r="I452" s="898"/>
      <c r="J452" s="899"/>
      <c r="O452" s="21"/>
    </row>
    <row r="453" spans="2:15" ht="11.25" outlineLevel="1">
      <c r="B453" s="75"/>
      <c r="C453" s="11"/>
      <c r="D453" s="1"/>
      <c r="E453" s="1" t="s">
        <v>284</v>
      </c>
      <c r="F453" s="141" t="s">
        <v>73</v>
      </c>
      <c r="G453" s="353"/>
      <c r="H453" s="32"/>
      <c r="I453" s="898"/>
      <c r="J453" s="899"/>
      <c r="O453" s="21"/>
    </row>
    <row r="454" spans="2:15" ht="11.25" outlineLevel="1">
      <c r="B454" s="75"/>
      <c r="C454" s="11"/>
      <c r="D454" s="1"/>
      <c r="E454" s="1" t="s">
        <v>276</v>
      </c>
      <c r="F454" s="141" t="s">
        <v>277</v>
      </c>
      <c r="G454" s="353"/>
      <c r="H454" s="32"/>
      <c r="I454" s="898"/>
      <c r="J454" s="899"/>
      <c r="O454" s="21"/>
    </row>
    <row r="455" spans="2:15" ht="11.25" outlineLevel="1">
      <c r="B455" s="75"/>
      <c r="C455" s="11"/>
      <c r="D455" s="1"/>
      <c r="E455" s="1" t="s">
        <v>278</v>
      </c>
      <c r="F455" s="141" t="s">
        <v>280</v>
      </c>
      <c r="G455" s="353"/>
      <c r="H455" s="32"/>
      <c r="I455" s="898"/>
      <c r="J455" s="899"/>
      <c r="O455" s="21"/>
    </row>
    <row r="456" spans="2:15" ht="11.25" outlineLevel="1">
      <c r="B456" s="75"/>
      <c r="C456" s="11"/>
      <c r="D456" s="1"/>
      <c r="E456" s="326" t="s">
        <v>285</v>
      </c>
      <c r="F456" s="603" t="s">
        <v>1671</v>
      </c>
      <c r="G456" s="353"/>
      <c r="H456" s="32"/>
      <c r="I456" s="449"/>
      <c r="J456" s="450"/>
      <c r="O456" s="21"/>
    </row>
    <row r="457" spans="2:15" ht="11.25" outlineLevel="1">
      <c r="B457" s="75"/>
      <c r="C457" s="11"/>
      <c r="D457" s="1"/>
      <c r="E457" s="1"/>
      <c r="F457" s="141"/>
      <c r="G457" s="353"/>
      <c r="H457" s="32"/>
      <c r="I457" s="898"/>
      <c r="J457" s="899"/>
      <c r="O457" s="21"/>
    </row>
    <row r="458" spans="2:15" ht="11.25" outlineLevel="1">
      <c r="B458" s="75"/>
      <c r="C458" s="14" t="s">
        <v>1013</v>
      </c>
      <c r="D458" s="9" t="s">
        <v>1014</v>
      </c>
      <c r="E458" s="9"/>
      <c r="F458" s="588"/>
      <c r="G458" s="546" t="s">
        <v>85</v>
      </c>
      <c r="H458" s="350" t="s">
        <v>85</v>
      </c>
      <c r="I458" s="845"/>
      <c r="J458" s="846"/>
      <c r="O458" s="21"/>
    </row>
    <row r="459" spans="2:15" ht="11.25" outlineLevel="1">
      <c r="B459" s="75"/>
      <c r="C459" s="219"/>
      <c r="D459" s="218"/>
      <c r="E459" s="218" t="s">
        <v>1391</v>
      </c>
      <c r="F459" s="604" t="s">
        <v>1392</v>
      </c>
      <c r="G459" s="449"/>
      <c r="H459" s="220"/>
      <c r="I459" s="221"/>
      <c r="J459" s="222"/>
      <c r="O459" s="21"/>
    </row>
    <row r="460" spans="2:15" ht="11.25" outlineLevel="1">
      <c r="B460" s="75"/>
      <c r="C460" s="14" t="s">
        <v>648</v>
      </c>
      <c r="D460" s="9" t="s">
        <v>153</v>
      </c>
      <c r="E460" s="9"/>
      <c r="F460" s="588"/>
      <c r="G460" s="546"/>
      <c r="H460" s="350"/>
      <c r="I460" s="451"/>
      <c r="J460" s="452"/>
      <c r="O460" s="21"/>
    </row>
    <row r="461" spans="2:15" ht="11.25" outlineLevel="1">
      <c r="B461" s="75"/>
      <c r="C461" s="33" t="s">
        <v>171</v>
      </c>
      <c r="D461" s="9" t="s">
        <v>172</v>
      </c>
      <c r="E461" s="9"/>
      <c r="F461" s="588"/>
      <c r="G461" s="61" t="s">
        <v>82</v>
      </c>
      <c r="H461" s="350" t="s">
        <v>84</v>
      </c>
      <c r="I461" s="929" t="s">
        <v>1229</v>
      </c>
      <c r="J461" s="930"/>
      <c r="O461" s="21"/>
    </row>
    <row r="462" spans="2:15" ht="11.25" outlineLevel="1">
      <c r="B462" s="75"/>
      <c r="C462" s="11"/>
      <c r="D462" s="1"/>
      <c r="E462" s="1" t="s">
        <v>278</v>
      </c>
      <c r="F462" s="141" t="s">
        <v>280</v>
      </c>
      <c r="G462" s="353"/>
      <c r="H462" s="450"/>
      <c r="I462" s="353"/>
      <c r="J462" s="450"/>
      <c r="O462" s="21"/>
    </row>
    <row r="463" spans="2:15" ht="11.25" outlineLevel="1">
      <c r="B463" s="75"/>
      <c r="C463" s="11"/>
      <c r="D463" s="1"/>
      <c r="E463" s="326" t="s">
        <v>1668</v>
      </c>
      <c r="F463" s="603" t="s">
        <v>1669</v>
      </c>
      <c r="G463" s="353"/>
      <c r="H463" s="450"/>
      <c r="I463" s="353"/>
      <c r="J463" s="450"/>
      <c r="O463" s="21"/>
    </row>
    <row r="464" spans="2:15" ht="11.25" outlineLevel="1">
      <c r="B464" s="75"/>
      <c r="C464" s="11"/>
      <c r="D464" s="1"/>
      <c r="E464" s="1"/>
      <c r="F464" s="141"/>
      <c r="G464" s="353"/>
      <c r="H464" s="450"/>
      <c r="I464" s="353"/>
      <c r="J464" s="450"/>
      <c r="O464" s="21"/>
    </row>
    <row r="465" spans="2:15" ht="11.25" outlineLevel="1">
      <c r="B465" s="75"/>
      <c r="C465" s="33" t="s">
        <v>173</v>
      </c>
      <c r="D465" s="9" t="s">
        <v>174</v>
      </c>
      <c r="E465" s="9"/>
      <c r="F465" s="588"/>
      <c r="G465" s="61" t="s">
        <v>82</v>
      </c>
      <c r="H465" s="350" t="s">
        <v>85</v>
      </c>
      <c r="I465" s="929" t="s">
        <v>1229</v>
      </c>
      <c r="J465" s="930"/>
      <c r="O465" s="21"/>
    </row>
    <row r="466" spans="2:15" ht="11.25" outlineLevel="1">
      <c r="B466" s="75"/>
      <c r="C466" s="11"/>
      <c r="D466" s="1"/>
      <c r="E466" s="1" t="s">
        <v>279</v>
      </c>
      <c r="F466" s="141" t="s">
        <v>281</v>
      </c>
      <c r="G466" s="353"/>
      <c r="H466" s="450"/>
      <c r="I466" s="353"/>
      <c r="J466" s="450"/>
      <c r="O466" s="21"/>
    </row>
    <row r="467" spans="2:15" ht="11.25" outlineLevel="1">
      <c r="B467" s="75"/>
      <c r="C467" s="11"/>
      <c r="D467" s="1"/>
      <c r="E467" s="326" t="s">
        <v>285</v>
      </c>
      <c r="F467" s="603" t="s">
        <v>1671</v>
      </c>
      <c r="G467" s="353"/>
      <c r="H467" s="450"/>
      <c r="I467" s="353"/>
      <c r="J467" s="450"/>
      <c r="O467" s="21"/>
    </row>
    <row r="468" spans="2:15" ht="11.25" outlineLevel="1">
      <c r="B468" s="75"/>
      <c r="C468" s="11"/>
      <c r="D468" s="1"/>
      <c r="E468" s="1" t="s">
        <v>286</v>
      </c>
      <c r="F468" s="141" t="s">
        <v>775</v>
      </c>
      <c r="G468" s="353"/>
      <c r="H468" s="450"/>
      <c r="I468" s="353"/>
      <c r="J468" s="450"/>
      <c r="O468" s="21"/>
    </row>
    <row r="469" spans="2:15" ht="11.25" outlineLevel="1">
      <c r="B469" s="75"/>
      <c r="C469" s="11"/>
      <c r="D469" s="1"/>
      <c r="E469" s="1"/>
      <c r="F469" s="141"/>
      <c r="G469" s="353"/>
      <c r="H469" s="32"/>
      <c r="I469" s="353"/>
      <c r="J469" s="450"/>
      <c r="O469" s="21"/>
    </row>
    <row r="470" spans="2:15" ht="12.75" outlineLevel="1">
      <c r="B470" s="75"/>
      <c r="C470" s="14" t="s">
        <v>1015</v>
      </c>
      <c r="D470" s="9" t="s">
        <v>1393</v>
      </c>
      <c r="E470" s="9"/>
      <c r="F470" s="588"/>
      <c r="G470" s="546" t="s">
        <v>84</v>
      </c>
      <c r="H470" s="226" t="s">
        <v>86</v>
      </c>
      <c r="I470" s="456" t="s">
        <v>1229</v>
      </c>
      <c r="J470" s="457" t="s">
        <v>84</v>
      </c>
      <c r="O470" s="21"/>
    </row>
    <row r="471" spans="2:15" ht="11.25" outlineLevel="1">
      <c r="B471" s="75"/>
      <c r="C471" s="11"/>
      <c r="D471" s="1"/>
      <c r="E471" s="1" t="s">
        <v>1663</v>
      </c>
      <c r="F471" s="141" t="s">
        <v>2099</v>
      </c>
      <c r="G471" s="62"/>
      <c r="H471" s="450"/>
      <c r="I471" s="353"/>
      <c r="J471" s="63"/>
      <c r="O471" s="21"/>
    </row>
    <row r="472" spans="2:15" ht="11.25" outlineLevel="1">
      <c r="B472" s="75"/>
      <c r="C472" s="11"/>
      <c r="D472" s="1"/>
      <c r="E472" s="462" t="s">
        <v>2096</v>
      </c>
      <c r="F472" s="605" t="s">
        <v>2102</v>
      </c>
      <c r="G472" s="64"/>
      <c r="H472" s="552" t="s">
        <v>85</v>
      </c>
      <c r="I472" s="353"/>
      <c r="J472" s="63"/>
      <c r="O472" s="21"/>
    </row>
    <row r="473" spans="2:15" ht="11.25" outlineLevel="1">
      <c r="B473" s="75"/>
      <c r="C473" s="11"/>
      <c r="D473" s="1"/>
      <c r="E473" s="462"/>
      <c r="F473" s="605" t="s">
        <v>2100</v>
      </c>
      <c r="G473" s="64"/>
      <c r="H473" s="552"/>
      <c r="I473" s="353"/>
      <c r="J473" s="63"/>
      <c r="O473" s="21"/>
    </row>
    <row r="474" spans="2:15" ht="11.25" outlineLevel="1">
      <c r="B474" s="75"/>
      <c r="C474" s="11"/>
      <c r="D474" s="1"/>
      <c r="E474" s="462" t="s">
        <v>2097</v>
      </c>
      <c r="F474" s="605" t="s">
        <v>2101</v>
      </c>
      <c r="G474" s="64"/>
      <c r="H474" s="552" t="s">
        <v>85</v>
      </c>
      <c r="I474" s="353"/>
      <c r="J474" s="63"/>
      <c r="O474" s="21"/>
    </row>
    <row r="475" spans="2:15" ht="11.25" outlineLevel="1">
      <c r="B475" s="75"/>
      <c r="C475" s="11"/>
      <c r="D475" s="1"/>
      <c r="E475" s="462"/>
      <c r="F475" s="605" t="s">
        <v>2100</v>
      </c>
      <c r="G475" s="64"/>
      <c r="H475" s="552"/>
      <c r="I475" s="353"/>
      <c r="J475" s="63"/>
      <c r="O475" s="21"/>
    </row>
    <row r="476" spans="2:15" ht="12.75" outlineLevel="1">
      <c r="B476" s="75"/>
      <c r="C476" s="11"/>
      <c r="D476" s="1"/>
      <c r="E476" s="462" t="s">
        <v>2097</v>
      </c>
      <c r="F476" s="602" t="s">
        <v>2103</v>
      </c>
      <c r="G476" s="64"/>
      <c r="H476" s="450" t="s">
        <v>84</v>
      </c>
      <c r="I476" s="353"/>
      <c r="J476" s="63"/>
      <c r="O476" s="21"/>
    </row>
    <row r="477" spans="2:15" ht="11.25" outlineLevel="1">
      <c r="B477" s="75"/>
      <c r="C477" s="11"/>
      <c r="D477" s="1"/>
      <c r="E477" s="462"/>
      <c r="F477" s="602"/>
      <c r="G477" s="64"/>
      <c r="H477" s="32"/>
      <c r="I477" s="353"/>
      <c r="J477" s="63"/>
      <c r="O477" s="21"/>
    </row>
    <row r="478" spans="2:15" ht="11.25">
      <c r="B478" s="75"/>
      <c r="C478" s="27" t="s">
        <v>1016</v>
      </c>
      <c r="D478" s="2" t="s">
        <v>1394</v>
      </c>
      <c r="E478" s="2"/>
      <c r="F478" s="587"/>
      <c r="G478" s="31" t="s">
        <v>85</v>
      </c>
      <c r="H478" s="31" t="s">
        <v>85</v>
      </c>
      <c r="I478" s="30"/>
      <c r="J478" s="356"/>
      <c r="L478" s="727" t="s">
        <v>295</v>
      </c>
      <c r="O478" s="21"/>
    </row>
    <row r="479" spans="2:15" ht="11.25" outlineLevel="1">
      <c r="B479" s="706"/>
      <c r="C479" s="321"/>
      <c r="D479" s="315"/>
      <c r="E479" s="316" t="s">
        <v>1674</v>
      </c>
      <c r="F479" s="592"/>
      <c r="G479" s="328"/>
      <c r="H479" s="46"/>
      <c r="I479" s="60"/>
      <c r="J479" s="325"/>
      <c r="O479" s="21"/>
    </row>
    <row r="480" spans="2:15" ht="11.25" outlineLevel="2">
      <c r="B480" s="706"/>
      <c r="C480" s="320"/>
      <c r="D480" s="311"/>
      <c r="E480" s="533" t="str">
        <f>TRIM(RIGHT(SUBSTITUTE(E479," ",REPT(" ",100)),100))</f>
        <v>8.10.2.3.2(a)</v>
      </c>
      <c r="F480" s="590">
        <f>+VLOOKUP(E480,clause_count,2,FALSE)</f>
        <v>13</v>
      </c>
      <c r="G480" s="535"/>
      <c r="H480" s="350"/>
      <c r="I480" s="456"/>
      <c r="J480" s="534"/>
      <c r="O480" s="21"/>
    </row>
    <row r="481" spans="2:15" ht="12.75" outlineLevel="2">
      <c r="B481" s="706"/>
      <c r="C481" s="320"/>
      <c r="D481" s="539">
        <v>1</v>
      </c>
      <c r="E481" s="538" t="s">
        <v>2211</v>
      </c>
      <c r="F481" s="577" t="str">
        <f>+VLOOKUP(E481,AlterationTestLU[],2,)</f>
        <v>Door Reopening Device (2.13.5) (Item 1.1)</v>
      </c>
      <c r="G481" s="535"/>
      <c r="H481" s="350"/>
      <c r="I481" s="456"/>
      <c r="J481" s="534"/>
      <c r="L481" s="727" t="s">
        <v>295</v>
      </c>
      <c r="O481" s="21"/>
    </row>
    <row r="482" spans="2:15" ht="12.75" outlineLevel="2">
      <c r="B482" s="706"/>
      <c r="C482" s="320"/>
      <c r="D482" s="539">
        <v>2</v>
      </c>
      <c r="E482" s="538" t="s">
        <v>2255</v>
      </c>
      <c r="F482" s="577" t="str">
        <f>+VLOOKUP(E482,AlterationTestLU[],2,)</f>
        <v>Door Closing Force Test (2.13.4) (Item 1.8)</v>
      </c>
      <c r="G482" s="535"/>
      <c r="H482" s="350"/>
      <c r="I482" s="456"/>
      <c r="J482" s="534"/>
      <c r="O482" s="21"/>
    </row>
    <row r="483" spans="2:15" ht="25.5" outlineLevel="2">
      <c r="B483" s="706"/>
      <c r="C483" s="320"/>
      <c r="D483" s="539">
        <v>3</v>
      </c>
      <c r="E483" s="538" t="s">
        <v>2256</v>
      </c>
      <c r="F483" s="577" t="str">
        <f>+VLOOKUP(E483,AlterationTestLU[],2,)</f>
        <v>Power Closing Doors Gates (2.13.3) (Item 1.9): Test Closing Time Per Door Marking Plate (2.13.4.2.4)</v>
      </c>
      <c r="G483" s="535"/>
      <c r="H483" s="350"/>
      <c r="I483" s="456"/>
      <c r="J483" s="534"/>
      <c r="O483" s="21"/>
    </row>
    <row r="484" spans="2:15" ht="51" outlineLevel="2">
      <c r="B484" s="706"/>
      <c r="C484" s="320"/>
      <c r="D484" s="539">
        <v>4</v>
      </c>
      <c r="E484" s="538" t="s">
        <v>2257</v>
      </c>
      <c r="F484" s="577" t="str">
        <f>+VLOOKUP(E484,AlterationTestLU[],2,)</f>
        <v>(j) Power Opening of Doors or Gates (Item 1.10)
(j)(1) Power Opening of Doors (2.13.2). 
(j)(2) Leveling Zone (2.26.1.6.3) and Leveling Speed (2.26.1.6.6). 
(j)(3) 	Inner Landing Zone (2.26.1.6.7). For static control elevators</v>
      </c>
      <c r="G484" s="535"/>
      <c r="H484" s="350"/>
      <c r="I484" s="456"/>
      <c r="J484" s="534"/>
      <c r="O484" s="21"/>
    </row>
    <row r="485" spans="2:15" ht="12.75" outlineLevel="2">
      <c r="B485" s="706"/>
      <c r="C485" s="320"/>
      <c r="D485" s="539">
        <v>5</v>
      </c>
      <c r="E485" s="538" t="s">
        <v>2796</v>
      </c>
      <c r="F485" s="577" t="str">
        <f>+VLOOKUP(E485,AlterationTestLU[],2,)</f>
        <v>Door Monitoring Systems (2.26.5)</v>
      </c>
      <c r="G485" s="535"/>
      <c r="H485" s="350"/>
      <c r="I485" s="456"/>
      <c r="J485" s="534"/>
      <c r="O485" s="21"/>
    </row>
    <row r="486" spans="2:15" ht="12.75" outlineLevel="2">
      <c r="B486" s="706"/>
      <c r="C486" s="320"/>
      <c r="D486" s="539">
        <v>6</v>
      </c>
      <c r="E486" s="538" t="s">
        <v>2535</v>
      </c>
      <c r="F486" s="577" t="str">
        <f>+VLOOKUP(E486,AlterationTestLU[],2,)</f>
        <v>inspection operation with open door circuits (2.26.1.5)</v>
      </c>
      <c r="G486" s="535"/>
      <c r="H486" s="350"/>
      <c r="I486" s="456"/>
      <c r="J486" s="534"/>
      <c r="O486" s="21"/>
    </row>
    <row r="487" spans="2:15" ht="12.75" outlineLevel="2">
      <c r="B487" s="706"/>
      <c r="C487" s="320"/>
      <c r="D487" s="539">
        <v>7</v>
      </c>
      <c r="E487" s="538" t="s">
        <v>2545</v>
      </c>
      <c r="F487" s="577" t="str">
        <f>+VLOOKUP(E487,AlterationTestLU[],2,)</f>
        <v>Car-Leveling Devices (2.26.1.6) (Item 3.7)</v>
      </c>
      <c r="G487" s="535"/>
      <c r="H487" s="350"/>
      <c r="I487" s="456"/>
      <c r="J487" s="534"/>
      <c r="O487" s="21"/>
    </row>
    <row r="488" spans="2:15" ht="127.5" outlineLevel="2">
      <c r="B488" s="706"/>
      <c r="C488" s="320"/>
      <c r="D488" s="539">
        <v>8</v>
      </c>
      <c r="E488" s="538" t="s">
        <v>2558</v>
      </c>
      <c r="F488" s="577" t="str">
        <f>+VLOOKUP(E488,AlterationTestLU[],2,)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488" s="535"/>
      <c r="H488" s="350"/>
      <c r="I488" s="456"/>
      <c r="J488" s="534"/>
      <c r="O488" s="21"/>
    </row>
    <row r="489" spans="2:15" ht="38.25" outlineLevel="2">
      <c r="B489" s="706"/>
      <c r="C489" s="320"/>
      <c r="D489" s="539">
        <v>9</v>
      </c>
      <c r="E489" s="538" t="s">
        <v>2615</v>
      </c>
      <c r="F489" s="577" t="str">
        <f>+VLOOKUP(E489,AlterationTestLU[],2,)</f>
        <v>(b) Hoistway Doors (Section 2.11) (Item 4.2)
(b)(1) test of closed biparting doors (2.11.12.4.3 and 2.11.12.4.7)
(b)(2) hoistway door (Section 2.11) [see also 8.10.2.2.3(w)]</v>
      </c>
      <c r="G489" s="535"/>
      <c r="H489" s="350"/>
      <c r="I489" s="456"/>
      <c r="J489" s="534"/>
      <c r="O489" s="21"/>
    </row>
    <row r="490" spans="2:15" ht="25.5" outlineLevel="2">
      <c r="B490" s="706"/>
      <c r="C490" s="320"/>
      <c r="D490" s="539">
        <v>10</v>
      </c>
      <c r="E490" s="538" t="s">
        <v>2619</v>
      </c>
      <c r="F490" s="577" t="str">
        <f>+VLOOKUP(E490,AlterationTestLU[],2,)</f>
        <v>Hoistway Door Locking Devices (2.12.2.3, 2.12.2.5, 2.12.3.3, 2.12.3.5, 2.12.4.3, 2.26.2.14, and 2.26.4.3) [see also 8.10.2.2.3(w)] (Item 4.4)</v>
      </c>
      <c r="G490" s="535"/>
      <c r="H490" s="350"/>
      <c r="I490" s="456"/>
      <c r="J490" s="534"/>
      <c r="O490" s="21"/>
    </row>
    <row r="491" spans="2:15" ht="38.25" outlineLevel="2">
      <c r="B491" s="706"/>
      <c r="C491" s="320"/>
      <c r="D491" s="539">
        <v>11</v>
      </c>
      <c r="E491" s="538" t="s">
        <v>2620</v>
      </c>
      <c r="F491" s="577" t="str">
        <f>+VLOOKUP(E491,AlterationTestLU[],2,)</f>
        <v>(e) Access to Hoistway (Item 4.5)
(e)(1) access for maintenance (2.12.6 and 2.12.7)
(e)(2) access for emergency (2.12.6)</v>
      </c>
      <c r="G491" s="535"/>
      <c r="H491" s="350"/>
      <c r="I491" s="456"/>
      <c r="J491" s="534"/>
      <c r="O491" s="21"/>
    </row>
    <row r="492" spans="2:15" ht="25.5" outlineLevel="2">
      <c r="B492" s="706"/>
      <c r="C492" s="320"/>
      <c r="D492" s="539">
        <v>12</v>
      </c>
      <c r="E492" s="538" t="s">
        <v>2623</v>
      </c>
      <c r="F492" s="577" t="str">
        <f>+VLOOKUP(E492,AlterationTestLU[],2,)</f>
        <v>Power Closing of Hoistway Doors (2.13.1, 2.13.3, and 2.13.4) [See also 8.10.2.2.1(i)] (Item 4.6)</v>
      </c>
      <c r="G492" s="535"/>
      <c r="H492" s="350"/>
      <c r="I492" s="456"/>
      <c r="J492" s="534"/>
      <c r="O492" s="21"/>
    </row>
    <row r="493" spans="2:15" ht="12.75" outlineLevel="2">
      <c r="B493" s="706"/>
      <c r="C493" s="320"/>
      <c r="D493" s="539">
        <v>13</v>
      </c>
      <c r="E493" s="538" t="s">
        <v>2624</v>
      </c>
      <c r="F493" s="577" t="str">
        <f>+VLOOKUP(E493,AlterationTestLU[],2,)</f>
        <v>Sequence Operation (2.13.6 and 2.13.3.4) (Item 4.7)</v>
      </c>
      <c r="G493" s="535"/>
      <c r="H493" s="350"/>
      <c r="I493" s="456"/>
      <c r="J493" s="534"/>
      <c r="O493" s="21"/>
    </row>
    <row r="494" spans="2:15" ht="11.25" outlineLevel="1">
      <c r="B494" s="75"/>
      <c r="C494" s="11"/>
      <c r="D494" s="1"/>
      <c r="E494" s="142" t="s">
        <v>290</v>
      </c>
      <c r="F494" s="141" t="s">
        <v>689</v>
      </c>
      <c r="G494" s="32"/>
      <c r="H494" s="32"/>
      <c r="I494" s="845"/>
      <c r="J494" s="846"/>
      <c r="L494" s="727" t="s">
        <v>295</v>
      </c>
      <c r="O494" s="21"/>
    </row>
    <row r="495" spans="2:15" ht="11.25" outlineLevel="1">
      <c r="B495" s="75"/>
      <c r="C495" s="11"/>
      <c r="D495" s="1"/>
      <c r="E495" s="142" t="s">
        <v>291</v>
      </c>
      <c r="F495" s="141" t="s">
        <v>1004</v>
      </c>
      <c r="G495" s="32"/>
      <c r="H495" s="32"/>
      <c r="I495" s="845"/>
      <c r="J495" s="846"/>
      <c r="O495" s="21"/>
    </row>
    <row r="496" spans="2:15" ht="11.25" outlineLevel="1">
      <c r="B496" s="75"/>
      <c r="C496" s="11"/>
      <c r="D496" s="1"/>
      <c r="E496" s="142" t="s">
        <v>292</v>
      </c>
      <c r="F496" s="141" t="s">
        <v>954</v>
      </c>
      <c r="G496" s="32"/>
      <c r="H496" s="32"/>
      <c r="I496" s="845"/>
      <c r="J496" s="846"/>
      <c r="O496" s="21"/>
    </row>
    <row r="497" spans="2:15" ht="11.25" outlineLevel="1">
      <c r="B497" s="75"/>
      <c r="C497" s="11"/>
      <c r="D497" s="47"/>
      <c r="E497" s="142" t="s">
        <v>293</v>
      </c>
      <c r="F497" s="141" t="s">
        <v>1008</v>
      </c>
      <c r="G497" s="32"/>
      <c r="H497" s="32"/>
      <c r="I497" s="845"/>
      <c r="J497" s="846"/>
      <c r="O497" s="21"/>
    </row>
    <row r="498" spans="2:15" ht="11.25" outlineLevel="1">
      <c r="B498" s="75"/>
      <c r="C498" s="11"/>
      <c r="D498" s="47"/>
      <c r="E498" s="1" t="s">
        <v>1672</v>
      </c>
      <c r="F498" s="141"/>
      <c r="G498" s="32"/>
      <c r="H498" s="32"/>
      <c r="I498" s="845"/>
      <c r="J498" s="846"/>
      <c r="O498" s="21"/>
    </row>
    <row r="499" spans="2:15" ht="11.25" outlineLevel="1">
      <c r="B499" s="75"/>
      <c r="C499" s="11"/>
      <c r="D499" s="1"/>
      <c r="E499" s="142" t="s">
        <v>1578</v>
      </c>
      <c r="F499" s="141" t="s">
        <v>1683</v>
      </c>
      <c r="G499" s="32"/>
      <c r="H499" s="32"/>
      <c r="I499" s="451"/>
      <c r="J499" s="452"/>
      <c r="O499" s="21"/>
    </row>
    <row r="500" spans="2:15" ht="11.25" outlineLevel="1">
      <c r="B500" s="75"/>
      <c r="C500" s="11"/>
      <c r="D500" s="1"/>
      <c r="E500" s="142" t="s">
        <v>388</v>
      </c>
      <c r="F500" s="141" t="s">
        <v>1673</v>
      </c>
      <c r="G500" s="32"/>
      <c r="H500" s="32"/>
      <c r="I500" s="845"/>
      <c r="J500" s="846"/>
      <c r="O500" s="21"/>
    </row>
    <row r="501" spans="2:15" ht="11.25" outlineLevel="1">
      <c r="B501" s="75"/>
      <c r="C501" s="11"/>
      <c r="D501" s="65"/>
      <c r="E501" s="1"/>
      <c r="F501" s="141"/>
      <c r="G501" s="32"/>
      <c r="H501" s="32"/>
      <c r="I501" s="845"/>
      <c r="J501" s="846"/>
      <c r="O501" s="21"/>
    </row>
    <row r="502" spans="2:15" ht="11.25" outlineLevel="1">
      <c r="B502" s="523"/>
      <c r="C502" s="274" t="s">
        <v>2139</v>
      </c>
      <c r="D502" s="169" t="s">
        <v>177</v>
      </c>
      <c r="E502" s="170"/>
      <c r="F502" s="606"/>
      <c r="G502" s="66" t="s">
        <v>82</v>
      </c>
      <c r="H502" s="66" t="s">
        <v>82</v>
      </c>
      <c r="I502" s="67" t="s">
        <v>1229</v>
      </c>
      <c r="J502" s="68" t="s">
        <v>84</v>
      </c>
      <c r="O502" s="21"/>
    </row>
    <row r="503" spans="2:15" ht="11.25" outlineLevel="1">
      <c r="B503" s="75"/>
      <c r="C503" s="34"/>
      <c r="D503" s="244"/>
      <c r="E503" s="35" t="s">
        <v>2068</v>
      </c>
      <c r="F503" s="607" t="s">
        <v>1217</v>
      </c>
      <c r="G503" s="37"/>
      <c r="H503" s="37"/>
      <c r="I503" s="931"/>
      <c r="J503" s="932"/>
      <c r="O503" s="21"/>
    </row>
    <row r="504" spans="2:15" ht="22.5" outlineLevel="1">
      <c r="B504" s="75"/>
      <c r="C504" s="11"/>
      <c r="D504" s="216"/>
      <c r="E504" s="462" t="s">
        <v>2067</v>
      </c>
      <c r="F504" s="444" t="s">
        <v>2070</v>
      </c>
      <c r="G504" s="353"/>
      <c r="H504" s="32"/>
      <c r="I504" s="449"/>
      <c r="J504" s="450"/>
      <c r="O504" s="21"/>
    </row>
    <row r="505" spans="2:15" ht="11.25" outlineLevel="1">
      <c r="B505" s="75"/>
      <c r="C505" s="11"/>
      <c r="D505" s="216"/>
      <c r="E505" s="462" t="s">
        <v>2067</v>
      </c>
      <c r="F505" s="444" t="s">
        <v>2071</v>
      </c>
      <c r="G505" s="353"/>
      <c r="H505" s="32"/>
      <c r="I505" s="449"/>
      <c r="J505" s="450"/>
      <c r="O505" s="21"/>
    </row>
    <row r="506" spans="2:15" ht="11.25" outlineLevel="1">
      <c r="B506" s="75"/>
      <c r="C506" s="11"/>
      <c r="D506" s="216"/>
      <c r="E506" s="462" t="s">
        <v>2067</v>
      </c>
      <c r="F506" s="444" t="s">
        <v>2072</v>
      </c>
      <c r="G506" s="353"/>
      <c r="H506" s="32"/>
      <c r="I506" s="449"/>
      <c r="J506" s="450"/>
      <c r="O506" s="21"/>
    </row>
    <row r="507" spans="2:15" ht="11.25" outlineLevel="1">
      <c r="B507" s="523"/>
      <c r="C507" s="11"/>
      <c r="D507" s="277"/>
      <c r="E507" s="229" t="s">
        <v>2140</v>
      </c>
      <c r="F507" s="608"/>
      <c r="G507" s="353"/>
      <c r="H507" s="32"/>
      <c r="I507" s="449"/>
      <c r="J507" s="450"/>
      <c r="O507" s="21"/>
    </row>
    <row r="508" spans="2:15" ht="11.25" outlineLevel="1">
      <c r="B508" s="75"/>
      <c r="C508" s="11"/>
      <c r="D508" s="278"/>
      <c r="E508" s="229"/>
      <c r="F508" s="608"/>
      <c r="G508" s="353"/>
      <c r="H508" s="32"/>
      <c r="I508" s="449"/>
      <c r="J508" s="450"/>
      <c r="O508" s="21"/>
    </row>
    <row r="509" spans="2:15" ht="11.25">
      <c r="B509" s="75"/>
      <c r="C509" s="27" t="s">
        <v>1017</v>
      </c>
      <c r="D509" s="2" t="s">
        <v>3771</v>
      </c>
      <c r="E509" s="2"/>
      <c r="F509" s="587"/>
      <c r="G509" s="453" t="s">
        <v>84</v>
      </c>
      <c r="H509" s="453" t="s">
        <v>84</v>
      </c>
      <c r="I509" s="463"/>
      <c r="J509" s="356" t="s">
        <v>84</v>
      </c>
      <c r="K509" s="737" t="s">
        <v>3756</v>
      </c>
      <c r="L509" s="727" t="s">
        <v>295</v>
      </c>
      <c r="O509" s="21"/>
    </row>
    <row r="510" spans="2:15" ht="11.25">
      <c r="B510" s="75"/>
      <c r="C510" s="27" t="s">
        <v>3772</v>
      </c>
      <c r="D510" s="2" t="s">
        <v>3773</v>
      </c>
      <c r="E510" s="2"/>
      <c r="F510" s="587"/>
      <c r="G510" s="453" t="s">
        <v>84</v>
      </c>
      <c r="H510" s="453" t="s">
        <v>84</v>
      </c>
      <c r="I510" s="463"/>
      <c r="J510" s="356" t="s">
        <v>84</v>
      </c>
      <c r="K510" s="737" t="s">
        <v>3756</v>
      </c>
      <c r="L510" s="727" t="s">
        <v>295</v>
      </c>
      <c r="O510" s="21"/>
    </row>
    <row r="511" spans="2:15" ht="12.75" outlineLevel="1">
      <c r="B511" s="706"/>
      <c r="C511" s="79"/>
      <c r="D511" s="315"/>
      <c r="E511" s="316" t="s">
        <v>1675</v>
      </c>
      <c r="F511" s="592"/>
      <c r="G511" s="46"/>
      <c r="H511" s="83"/>
      <c r="I511" s="464"/>
      <c r="J511" s="469"/>
      <c r="O511" s="21"/>
    </row>
    <row r="512" spans="2:15" ht="12.75" outlineLevel="2">
      <c r="B512" s="706"/>
      <c r="C512" s="14"/>
      <c r="D512" s="311"/>
      <c r="E512" s="533" t="str">
        <f>TRIM(RIGHT(SUBSTITUTE(E511," ",REPT(" ",100)),100))</f>
        <v>8.10.2.3.2(ee)</v>
      </c>
      <c r="F512" s="590">
        <f>+VLOOKUP(E512,clause_count,2,FALSE)</f>
        <v>2</v>
      </c>
      <c r="G512" s="350"/>
      <c r="H512" s="73"/>
      <c r="I512" s="536"/>
      <c r="J512" s="537"/>
      <c r="O512" s="21"/>
    </row>
    <row r="513" spans="2:15" ht="25.5" outlineLevel="2">
      <c r="B513" s="706"/>
      <c r="C513" s="14"/>
      <c r="D513" s="539">
        <v>1</v>
      </c>
      <c r="E513" s="538" t="s">
        <v>2256</v>
      </c>
      <c r="F513" s="577" t="str">
        <f>+VLOOKUP(E513,AlterationTestLU[],2,)</f>
        <v>Power Closing Doors Gates (2.13.3) (Item 1.9): Test Closing Time Per Door Marking Plate (2.13.4.2.4)</v>
      </c>
      <c r="G513" s="350"/>
      <c r="H513" s="73"/>
      <c r="I513" s="536"/>
      <c r="J513" s="537"/>
      <c r="O513" s="21"/>
    </row>
    <row r="514" spans="2:15" ht="25.5" outlineLevel="2">
      <c r="B514" s="706"/>
      <c r="C514" s="14"/>
      <c r="D514" s="539">
        <v>2</v>
      </c>
      <c r="E514" s="538" t="s">
        <v>2623</v>
      </c>
      <c r="F514" s="577" t="str">
        <f>+VLOOKUP(E514,AlterationTestLU[],2,)</f>
        <v>Power Closing of Hoistway Doors (2.13.1, 2.13.3, and 2.13.4) [See also 8.10.2.2.1(i)] (Item 4.6)</v>
      </c>
      <c r="G514" s="350"/>
      <c r="H514" s="73"/>
      <c r="I514" s="536"/>
      <c r="J514" s="537"/>
      <c r="O514" s="21"/>
    </row>
    <row r="515" spans="2:15" ht="12.75" outlineLevel="1">
      <c r="B515" s="75"/>
      <c r="C515" s="11"/>
      <c r="D515" s="1"/>
      <c r="E515" s="1" t="s">
        <v>294</v>
      </c>
      <c r="F515" s="347" t="s">
        <v>74</v>
      </c>
      <c r="G515" s="32"/>
      <c r="H515" s="32"/>
      <c r="I515" s="465"/>
      <c r="J515" s="470"/>
      <c r="O515" s="21"/>
    </row>
    <row r="516" spans="2:15" ht="11.25" outlineLevel="1">
      <c r="B516" s="75"/>
      <c r="C516" s="11"/>
      <c r="D516" s="1"/>
      <c r="E516" s="1" t="s">
        <v>295</v>
      </c>
      <c r="F516" s="141" t="s">
        <v>75</v>
      </c>
      <c r="G516" s="32"/>
      <c r="H516" s="32"/>
      <c r="I516" s="466"/>
      <c r="J516" s="450"/>
      <c r="L516" s="727" t="s">
        <v>295</v>
      </c>
      <c r="O516" s="21"/>
    </row>
    <row r="517" spans="2:15" ht="11.25" outlineLevel="1">
      <c r="B517" s="75"/>
      <c r="C517" s="11"/>
      <c r="D517" s="1"/>
      <c r="E517" s="462"/>
      <c r="F517" s="444" t="s">
        <v>2064</v>
      </c>
      <c r="G517" s="32"/>
      <c r="H517" s="32"/>
      <c r="I517" s="466"/>
      <c r="J517" s="450"/>
      <c r="L517" s="727" t="s">
        <v>295</v>
      </c>
      <c r="O517" s="21"/>
    </row>
    <row r="518" spans="2:15" ht="11.25" outlineLevel="1">
      <c r="B518" s="75"/>
      <c r="C518" s="11"/>
      <c r="D518" s="1"/>
      <c r="E518" s="462"/>
      <c r="F518" s="444" t="s">
        <v>2066</v>
      </c>
      <c r="G518" s="32"/>
      <c r="H518" s="32"/>
      <c r="I518" s="466"/>
      <c r="J518" s="450"/>
      <c r="O518" s="21"/>
    </row>
    <row r="519" spans="2:15" ht="11.25" outlineLevel="1">
      <c r="B519" s="75"/>
      <c r="C519" s="11"/>
      <c r="D519" s="1"/>
      <c r="E519" s="1"/>
      <c r="F519" s="141" t="s">
        <v>87</v>
      </c>
      <c r="G519" s="32"/>
      <c r="H519" s="32"/>
      <c r="I519" s="466"/>
      <c r="J519" s="450"/>
      <c r="O519" s="21"/>
    </row>
    <row r="520" spans="2:15" ht="11.25" outlineLevel="1">
      <c r="B520" s="75"/>
      <c r="C520" s="11"/>
      <c r="D520" s="2" t="s">
        <v>2074</v>
      </c>
      <c r="E520" s="2"/>
      <c r="F520" s="587"/>
      <c r="G520" s="467"/>
      <c r="H520" s="467"/>
      <c r="I520" s="30" t="s">
        <v>1229</v>
      </c>
      <c r="J520" s="471" t="s">
        <v>1229</v>
      </c>
      <c r="O520" s="21"/>
    </row>
    <row r="521" spans="2:15" ht="11.25" outlineLevel="1">
      <c r="B521" s="75"/>
      <c r="C521" s="11"/>
      <c r="D521" s="1"/>
      <c r="E521" s="229"/>
      <c r="F521" s="444" t="s">
        <v>2087</v>
      </c>
      <c r="G521" s="32"/>
      <c r="H521" s="32"/>
      <c r="I521" s="473" t="s">
        <v>1556</v>
      </c>
      <c r="J521" s="474"/>
      <c r="O521" s="21"/>
    </row>
    <row r="522" spans="2:15" ht="11.25" outlineLevel="1">
      <c r="B522" s="75"/>
      <c r="C522" s="11"/>
      <c r="D522" s="1"/>
      <c r="E522" s="229"/>
      <c r="F522" s="141"/>
      <c r="G522" s="32"/>
      <c r="H522" s="32"/>
      <c r="I522" s="475" t="s">
        <v>1558</v>
      </c>
      <c r="J522" s="474"/>
      <c r="O522" s="21"/>
    </row>
    <row r="523" spans="2:15" ht="11.25" outlineLevel="1">
      <c r="B523" s="75"/>
      <c r="C523" s="11"/>
      <c r="D523" s="2" t="s">
        <v>2088</v>
      </c>
      <c r="E523" s="2"/>
      <c r="F523" s="587"/>
      <c r="G523" s="467"/>
      <c r="H523" s="467"/>
      <c r="I523" s="472" t="s">
        <v>82</v>
      </c>
      <c r="J523" s="356" t="s">
        <v>84</v>
      </c>
      <c r="L523" s="727" t="s">
        <v>295</v>
      </c>
      <c r="O523" s="21"/>
    </row>
    <row r="524" spans="2:15" ht="12.75" outlineLevel="1">
      <c r="B524" s="75"/>
      <c r="C524" s="11"/>
      <c r="D524" s="1"/>
      <c r="E524" s="1" t="s">
        <v>294</v>
      </c>
      <c r="F524" s="347" t="s">
        <v>74</v>
      </c>
      <c r="G524" s="466"/>
      <c r="H524" s="468"/>
      <c r="I524" s="449"/>
      <c r="J524" s="450"/>
      <c r="O524" s="21"/>
    </row>
    <row r="525" spans="2:15" ht="11.25" outlineLevel="1">
      <c r="B525" s="75"/>
      <c r="C525" s="11"/>
      <c r="D525" s="1"/>
      <c r="E525" s="1" t="s">
        <v>295</v>
      </c>
      <c r="F525" s="141" t="s">
        <v>75</v>
      </c>
      <c r="G525" s="466"/>
      <c r="H525" s="468"/>
      <c r="I525" s="353"/>
      <c r="J525" s="450"/>
      <c r="O525" s="21"/>
    </row>
    <row r="526" spans="2:15" ht="11.25" outlineLevel="1">
      <c r="B526" s="75"/>
      <c r="C526" s="11"/>
      <c r="D526" s="1"/>
      <c r="E526" s="462"/>
      <c r="F526" s="605" t="s">
        <v>2064</v>
      </c>
      <c r="G526" s="466"/>
      <c r="H526" s="468"/>
      <c r="I526" s="353"/>
      <c r="J526" s="450"/>
      <c r="L526" s="727" t="s">
        <v>295</v>
      </c>
      <c r="O526" s="21"/>
    </row>
    <row r="527" spans="2:15" ht="11.25" outlineLevel="1">
      <c r="B527" s="75"/>
      <c r="C527" s="11"/>
      <c r="D527" s="1"/>
      <c r="E527" s="1"/>
      <c r="F527" s="141" t="s">
        <v>87</v>
      </c>
      <c r="G527" s="466"/>
      <c r="H527" s="468"/>
      <c r="I527" s="353"/>
      <c r="J527" s="450"/>
      <c r="O527" s="21"/>
    </row>
    <row r="528" spans="2:15" ht="11.25" outlineLevel="1">
      <c r="B528" s="75"/>
      <c r="C528" s="11"/>
      <c r="D528" s="1"/>
      <c r="E528" s="1"/>
      <c r="F528" s="141"/>
      <c r="G528" s="466"/>
      <c r="H528" s="468"/>
      <c r="I528" s="353"/>
      <c r="J528" s="450"/>
      <c r="O528" s="21"/>
    </row>
    <row r="529" spans="2:15" ht="11.25">
      <c r="B529" s="75"/>
      <c r="C529" s="27" t="s">
        <v>1018</v>
      </c>
      <c r="D529" s="2" t="s">
        <v>1019</v>
      </c>
      <c r="E529" s="2"/>
      <c r="F529" s="587"/>
      <c r="G529" s="924" t="s">
        <v>150</v>
      </c>
      <c r="H529" s="925"/>
      <c r="I529" s="925"/>
      <c r="J529" s="926"/>
      <c r="O529" s="21"/>
    </row>
    <row r="530" spans="2:15" ht="11.25" outlineLevel="1">
      <c r="B530" s="706"/>
      <c r="C530" s="79"/>
      <c r="D530" s="315"/>
      <c r="E530" s="316" t="s">
        <v>1676</v>
      </c>
      <c r="F530" s="592"/>
      <c r="G530" s="46"/>
      <c r="H530" s="83"/>
      <c r="I530" s="845"/>
      <c r="J530" s="846"/>
      <c r="O530" s="21"/>
    </row>
    <row r="531" spans="2:15" ht="11.25" outlineLevel="2">
      <c r="B531" s="706"/>
      <c r="C531" s="14"/>
      <c r="D531" s="311"/>
      <c r="E531" s="533" t="str">
        <f>TRIM(RIGHT(SUBSTITUTE(E530," ",REPT(" ",100)),100))</f>
        <v>8.10.2.3.2(ff)</v>
      </c>
      <c r="F531" s="590">
        <f>+VLOOKUP(E531,clause_count,2,FALSE)</f>
        <v>4</v>
      </c>
      <c r="G531" s="350"/>
      <c r="H531" s="73"/>
      <c r="I531" s="451"/>
      <c r="J531" s="452"/>
      <c r="O531" s="21"/>
    </row>
    <row r="532" spans="2:15" ht="38.25" outlineLevel="2">
      <c r="B532" s="706"/>
      <c r="C532" s="14"/>
      <c r="D532" s="539">
        <v>1</v>
      </c>
      <c r="E532" s="538" t="s">
        <v>2244</v>
      </c>
      <c r="F532" s="577" t="str">
        <f>+VLOOKUP(E532,AlterationTestLU[],2,)</f>
        <v>(e) Car Lighting (2.14.7) (Item 1.5)
(e)(1) normal illumination (2.14.7)
(e)(2) auxiliary lighting system (2.14.7.1.3)</v>
      </c>
      <c r="G532" s="350"/>
      <c r="H532" s="73"/>
      <c r="I532" s="451"/>
      <c r="J532" s="452"/>
      <c r="O532" s="21"/>
    </row>
    <row r="533" spans="2:15" ht="51" outlineLevel="2">
      <c r="B533" s="706"/>
      <c r="C533" s="14"/>
      <c r="D533" s="539">
        <v>2</v>
      </c>
      <c r="E533" s="538" t="s">
        <v>2779</v>
      </c>
      <c r="F533" s="577" t="str">
        <f>+VLOOKUP(E533,AlterationTestLU[],2,)</f>
        <v>(k) 	Car Vision Panels and Glass Car Doors (Item 1.11)
(k)(1) vision panel (2.14.2.5)
(k)(2) glass doors (2.14.5.9)
(k)(3) 	access panels (2.14.2.6)</v>
      </c>
      <c r="G533" s="350"/>
      <c r="H533" s="73"/>
      <c r="I533" s="451"/>
      <c r="J533" s="452"/>
      <c r="O533" s="21"/>
    </row>
    <row r="534" spans="2:15" ht="76.5" outlineLevel="2">
      <c r="B534" s="706"/>
      <c r="C534" s="14"/>
      <c r="D534" s="539">
        <v>3</v>
      </c>
      <c r="E534" s="538" t="s">
        <v>2781</v>
      </c>
      <c r="F534" s="577" t="str">
        <f>+VLOOKUP(E534,AlterationTestLU[],2,)</f>
        <v>(l) 	Car Enclosure (Item 1.12)
(l)(1) 	enclosure and lining materials (2.14.2.1 and 2.14.3.1)
(l)(2) 	equipment prohibited inside car (2.14.1.9)
(l)(3) 	classes of loading (2.16.2.2)
(l)(4) 	passengers on freight elevators (2.16.4)
(l)(5) 	identification in cars (2.29.1)</v>
      </c>
      <c r="G534" s="350"/>
      <c r="H534" s="73"/>
      <c r="I534" s="451"/>
      <c r="J534" s="452"/>
      <c r="O534" s="21"/>
    </row>
    <row r="535" spans="2:15" ht="38.25" outlineLevel="2">
      <c r="B535" s="706"/>
      <c r="C535" s="14"/>
      <c r="D535" s="539">
        <v>4</v>
      </c>
      <c r="E535" s="538" t="s">
        <v>2787</v>
      </c>
      <c r="F535" s="577" t="str">
        <f>+VLOOKUP(E535,AlterationTestLU[],2,)</f>
        <v>(m) 	Emergency Exit (Item 1.13)
(m)(1) 	car top (2.14.1.5)
(m)(2) 	car side (2.14.1.10)</v>
      </c>
      <c r="G535" s="350"/>
      <c r="H535" s="73"/>
      <c r="I535" s="451"/>
      <c r="J535" s="452"/>
      <c r="O535" s="21"/>
    </row>
    <row r="536" spans="2:15" ht="11.25" outlineLevel="1">
      <c r="B536" s="75"/>
      <c r="C536" s="14" t="s">
        <v>296</v>
      </c>
      <c r="D536" s="9" t="s">
        <v>558</v>
      </c>
      <c r="E536" s="9"/>
      <c r="F536" s="588"/>
      <c r="G536" s="350" t="s">
        <v>83</v>
      </c>
      <c r="H536" s="350" t="s">
        <v>82</v>
      </c>
      <c r="I536" s="845"/>
      <c r="J536" s="846"/>
      <c r="O536" s="21"/>
    </row>
    <row r="537" spans="2:15" ht="11.25" outlineLevel="1">
      <c r="B537" s="75"/>
      <c r="C537" s="11"/>
      <c r="D537" s="223"/>
      <c r="E537" s="218" t="s">
        <v>1677</v>
      </c>
      <c r="F537" s="141" t="s">
        <v>76</v>
      </c>
      <c r="G537" s="32"/>
      <c r="H537" s="32"/>
      <c r="I537" s="845"/>
      <c r="J537" s="846"/>
      <c r="O537" s="21"/>
    </row>
    <row r="538" spans="2:15" ht="11.25" outlineLevel="1">
      <c r="B538" s="75"/>
      <c r="C538" s="11"/>
      <c r="D538" s="1"/>
      <c r="E538" s="1" t="s">
        <v>297</v>
      </c>
      <c r="F538" s="141" t="s">
        <v>336</v>
      </c>
      <c r="G538" s="32"/>
      <c r="H538" s="32"/>
      <c r="I538" s="845"/>
      <c r="J538" s="846"/>
      <c r="O538" s="21"/>
    </row>
    <row r="539" spans="2:15" ht="11.25" outlineLevel="1">
      <c r="B539" s="75"/>
      <c r="C539" s="11"/>
      <c r="D539" s="1"/>
      <c r="E539" s="69">
        <v>2.17</v>
      </c>
      <c r="F539" s="141" t="s">
        <v>398</v>
      </c>
      <c r="G539" s="32"/>
      <c r="H539" s="32"/>
      <c r="I539" s="451"/>
      <c r="J539" s="452"/>
      <c r="O539" s="21"/>
    </row>
    <row r="540" spans="2:15" ht="11.25" outlineLevel="1">
      <c r="B540" s="75"/>
      <c r="C540" s="11"/>
      <c r="D540" s="1"/>
      <c r="E540" s="142" t="s">
        <v>300</v>
      </c>
      <c r="F540" s="141" t="s">
        <v>1023</v>
      </c>
      <c r="G540" s="32"/>
      <c r="H540" s="32"/>
      <c r="I540" s="845"/>
      <c r="J540" s="846"/>
      <c r="O540" s="21"/>
    </row>
    <row r="541" spans="2:15" ht="11.25" outlineLevel="1">
      <c r="B541" s="75"/>
      <c r="C541" s="14" t="s">
        <v>649</v>
      </c>
      <c r="D541" s="9" t="s">
        <v>154</v>
      </c>
      <c r="E541" s="9"/>
      <c r="F541" s="588"/>
      <c r="G541" s="350" t="s">
        <v>85</v>
      </c>
      <c r="H541" s="350" t="s">
        <v>85</v>
      </c>
      <c r="I541" s="451"/>
      <c r="J541" s="452"/>
      <c r="O541" s="21"/>
    </row>
    <row r="542" spans="2:15" ht="11.25" outlineLevel="1">
      <c r="B542" s="75"/>
      <c r="C542" s="33" t="s">
        <v>301</v>
      </c>
      <c r="D542" s="9" t="s">
        <v>1201</v>
      </c>
      <c r="E542" s="9"/>
      <c r="F542" s="588"/>
      <c r="G542" s="350" t="s">
        <v>85</v>
      </c>
      <c r="H542" s="350" t="s">
        <v>85</v>
      </c>
      <c r="I542" s="845"/>
      <c r="J542" s="846"/>
      <c r="O542" s="21"/>
    </row>
    <row r="543" spans="2:15" ht="11.25" outlineLevel="1">
      <c r="B543" s="75"/>
      <c r="C543" s="11"/>
      <c r="D543" s="191"/>
      <c r="E543" s="1" t="s">
        <v>321</v>
      </c>
      <c r="F543" s="141" t="s">
        <v>322</v>
      </c>
      <c r="G543" s="32"/>
      <c r="H543" s="32"/>
      <c r="I543" s="845"/>
      <c r="J543" s="846"/>
      <c r="O543" s="21"/>
    </row>
    <row r="544" spans="2:15" ht="11.25" outlineLevel="1">
      <c r="B544" s="75"/>
      <c r="C544" s="33" t="s">
        <v>302</v>
      </c>
      <c r="D544" s="9" t="s">
        <v>1396</v>
      </c>
      <c r="E544" s="9"/>
      <c r="F544" s="588"/>
      <c r="G544" s="350" t="s">
        <v>84</v>
      </c>
      <c r="H544" s="350" t="s">
        <v>84</v>
      </c>
      <c r="I544" s="845"/>
      <c r="J544" s="846"/>
      <c r="O544" s="21"/>
    </row>
    <row r="545" spans="2:15" ht="11.25" outlineLevel="1">
      <c r="B545" s="75"/>
      <c r="C545" s="11"/>
      <c r="D545" s="191"/>
      <c r="E545" s="1" t="s">
        <v>323</v>
      </c>
      <c r="F545" s="141" t="s">
        <v>755</v>
      </c>
      <c r="G545" s="32"/>
      <c r="H545" s="32"/>
      <c r="I545" s="845"/>
      <c r="J545" s="846"/>
      <c r="O545" s="21"/>
    </row>
    <row r="546" spans="2:15" ht="11.25" outlineLevel="1">
      <c r="B546" s="75"/>
      <c r="C546" s="33" t="s">
        <v>303</v>
      </c>
      <c r="D546" s="9" t="s">
        <v>304</v>
      </c>
      <c r="E546" s="9"/>
      <c r="F546" s="588"/>
      <c r="G546" s="350" t="s">
        <v>84</v>
      </c>
      <c r="H546" s="350" t="s">
        <v>84</v>
      </c>
      <c r="I546" s="178"/>
      <c r="J546" s="179"/>
      <c r="O546" s="21"/>
    </row>
    <row r="547" spans="2:15" ht="11.25" outlineLevel="1">
      <c r="B547" s="75"/>
      <c r="C547" s="11"/>
      <c r="D547" s="1"/>
      <c r="E547" s="1" t="s">
        <v>324</v>
      </c>
      <c r="F547" s="141" t="s">
        <v>756</v>
      </c>
      <c r="G547" s="32"/>
      <c r="H547" s="32"/>
      <c r="I547" s="918"/>
      <c r="J547" s="919"/>
      <c r="O547" s="21"/>
    </row>
    <row r="548" spans="2:15" ht="11.25" outlineLevel="1">
      <c r="B548" s="75"/>
      <c r="C548" s="11"/>
      <c r="D548" s="1"/>
      <c r="E548" s="1" t="s">
        <v>155</v>
      </c>
      <c r="F548" s="141" t="s">
        <v>156</v>
      </c>
      <c r="G548" s="32"/>
      <c r="H548" s="32"/>
      <c r="I548" s="556"/>
      <c r="J548" s="557"/>
      <c r="O548" s="21"/>
    </row>
    <row r="549" spans="2:15" ht="11.25" outlineLevel="1">
      <c r="B549" s="75"/>
      <c r="C549" s="11"/>
      <c r="D549" s="1"/>
      <c r="E549" s="1" t="s">
        <v>157</v>
      </c>
      <c r="F549" s="141" t="s">
        <v>159</v>
      </c>
      <c r="G549" s="32"/>
      <c r="H549" s="32"/>
      <c r="I549" s="556" t="s">
        <v>1229</v>
      </c>
      <c r="J549" s="557"/>
      <c r="O549" s="21"/>
    </row>
    <row r="550" spans="2:15" ht="11.25" outlineLevel="1">
      <c r="B550" s="75"/>
      <c r="C550" s="11"/>
      <c r="D550" s="223"/>
      <c r="E550" s="218" t="s">
        <v>158</v>
      </c>
      <c r="F550" s="141" t="s">
        <v>160</v>
      </c>
      <c r="G550" s="32"/>
      <c r="H550" s="32"/>
      <c r="I550" s="177"/>
      <c r="J550" s="557"/>
      <c r="O550" s="21"/>
    </row>
    <row r="551" spans="2:15" ht="11.25" outlineLevel="1">
      <c r="B551" s="75"/>
      <c r="C551" s="33" t="s">
        <v>305</v>
      </c>
      <c r="D551" s="9" t="s">
        <v>115</v>
      </c>
      <c r="E551" s="9"/>
      <c r="F551" s="588"/>
      <c r="G551" s="350" t="s">
        <v>84</v>
      </c>
      <c r="H551" s="350" t="s">
        <v>84</v>
      </c>
      <c r="I551" s="916" t="s">
        <v>1229</v>
      </c>
      <c r="J551" s="917"/>
      <c r="O551" s="21"/>
    </row>
    <row r="552" spans="2:15" ht="11.25" outlineLevel="1">
      <c r="B552" s="75"/>
      <c r="C552" s="11"/>
      <c r="D552" s="1"/>
      <c r="E552" s="1" t="s">
        <v>325</v>
      </c>
      <c r="F552" s="141" t="s">
        <v>757</v>
      </c>
      <c r="G552" s="32"/>
      <c r="H552" s="32"/>
      <c r="I552" s="556"/>
      <c r="J552" s="557"/>
      <c r="O552" s="21"/>
    </row>
    <row r="553" spans="2:15" ht="11.25" outlineLevel="1">
      <c r="B553" s="75"/>
      <c r="C553" s="11"/>
      <c r="D553" s="1"/>
      <c r="E553" s="70" t="s">
        <v>1231</v>
      </c>
      <c r="F553" s="141" t="s">
        <v>29</v>
      </c>
      <c r="G553" s="32"/>
      <c r="H553" s="32"/>
      <c r="I553" s="556"/>
      <c r="J553" s="557"/>
      <c r="O553" s="21"/>
    </row>
    <row r="554" spans="2:15" ht="11.25" outlineLevel="1">
      <c r="B554" s="75"/>
      <c r="C554" s="11"/>
      <c r="D554" s="1"/>
      <c r="E554" s="70" t="s">
        <v>1232</v>
      </c>
      <c r="F554" s="141" t="s">
        <v>1233</v>
      </c>
      <c r="G554" s="32"/>
      <c r="H554" s="32"/>
      <c r="I554" s="556"/>
      <c r="J554" s="557"/>
      <c r="O554" s="21"/>
    </row>
    <row r="555" spans="2:15" ht="11.25" outlineLevel="1">
      <c r="B555" s="75"/>
      <c r="C555" s="11"/>
      <c r="D555" s="1"/>
      <c r="E555" s="70" t="s">
        <v>1234</v>
      </c>
      <c r="F555" s="141" t="s">
        <v>1266</v>
      </c>
      <c r="G555" s="32"/>
      <c r="H555" s="32"/>
      <c r="I555" s="556"/>
      <c r="J555" s="557"/>
      <c r="O555" s="21"/>
    </row>
    <row r="556" spans="2:15" ht="11.25" outlineLevel="1">
      <c r="B556" s="75"/>
      <c r="C556" s="11"/>
      <c r="D556" s="1"/>
      <c r="E556" s="70" t="s">
        <v>1235</v>
      </c>
      <c r="F556" s="141" t="s">
        <v>1678</v>
      </c>
      <c r="G556" s="32"/>
      <c r="H556" s="32"/>
      <c r="I556" s="556"/>
      <c r="J556" s="557"/>
      <c r="O556" s="21"/>
    </row>
    <row r="557" spans="2:15" ht="11.25" outlineLevel="1">
      <c r="B557" s="75"/>
      <c r="C557" s="11"/>
      <c r="D557" s="1"/>
      <c r="E557" s="70"/>
      <c r="F557" s="141" t="s">
        <v>1679</v>
      </c>
      <c r="G557" s="32"/>
      <c r="H557" s="32"/>
      <c r="I557" s="556"/>
      <c r="J557" s="557"/>
      <c r="O557" s="21"/>
    </row>
    <row r="558" spans="2:15" ht="11.25" outlineLevel="1">
      <c r="B558" s="75"/>
      <c r="C558" s="11"/>
      <c r="D558" s="1"/>
      <c r="E558" s="70"/>
      <c r="F558" s="141" t="s">
        <v>161</v>
      </c>
      <c r="G558" s="32"/>
      <c r="H558" s="32"/>
      <c r="I558" s="556"/>
      <c r="J558" s="557"/>
      <c r="O558" s="21"/>
    </row>
    <row r="559" spans="2:15" ht="11.25" outlineLevel="1">
      <c r="B559" s="75"/>
      <c r="C559" s="11"/>
      <c r="D559" s="1"/>
      <c r="E559" s="70"/>
      <c r="F559" s="141" t="s">
        <v>162</v>
      </c>
      <c r="G559" s="32"/>
      <c r="H559" s="32"/>
      <c r="I559" s="556"/>
      <c r="J559" s="557"/>
      <c r="O559" s="21"/>
    </row>
    <row r="560" spans="2:15" ht="11.25" outlineLevel="1">
      <c r="B560" s="75"/>
      <c r="C560" s="11"/>
      <c r="D560" s="1"/>
      <c r="E560" s="70"/>
      <c r="F560" s="444" t="s">
        <v>2073</v>
      </c>
      <c r="G560" s="920" t="s">
        <v>1681</v>
      </c>
      <c r="H560" s="921"/>
      <c r="I560" s="556"/>
      <c r="J560" s="557"/>
      <c r="O560" s="21"/>
    </row>
    <row r="561" spans="2:15" ht="11.25" outlineLevel="1">
      <c r="B561" s="75"/>
      <c r="C561" s="11"/>
      <c r="D561" s="1"/>
      <c r="E561" s="70" t="s">
        <v>1236</v>
      </c>
      <c r="F561" s="141" t="s">
        <v>1237</v>
      </c>
      <c r="G561" s="32"/>
      <c r="H561" s="32"/>
      <c r="I561" s="556"/>
      <c r="J561" s="557"/>
      <c r="O561" s="21"/>
    </row>
    <row r="562" spans="2:15" ht="11.25" outlineLevel="1">
      <c r="B562" s="75"/>
      <c r="C562" s="11"/>
      <c r="D562" s="1"/>
      <c r="E562" s="70" t="s">
        <v>1569</v>
      </c>
      <c r="F562" s="141" t="s">
        <v>163</v>
      </c>
      <c r="G562" s="32"/>
      <c r="H562" s="32"/>
      <c r="I562" s="556"/>
      <c r="J562" s="557"/>
      <c r="O562" s="21"/>
    </row>
    <row r="563" spans="2:15" ht="11.25" outlineLevel="1">
      <c r="B563" s="523"/>
      <c r="C563" s="11"/>
      <c r="D563" s="1"/>
      <c r="E563" s="229" t="s">
        <v>2140</v>
      </c>
      <c r="F563" s="141" t="s">
        <v>2130</v>
      </c>
      <c r="G563" s="32"/>
      <c r="H563" s="32"/>
      <c r="I563" s="556"/>
      <c r="J563" s="557"/>
      <c r="O563" s="21"/>
    </row>
    <row r="564" spans="2:15" ht="11.25" outlineLevel="1">
      <c r="B564" s="75"/>
      <c r="C564" s="11"/>
      <c r="D564" s="1"/>
      <c r="E564" s="229"/>
      <c r="F564" s="141"/>
      <c r="G564" s="32"/>
      <c r="H564" s="32"/>
      <c r="I564" s="556"/>
      <c r="J564" s="557"/>
      <c r="O564" s="21"/>
    </row>
    <row r="565" spans="2:15" ht="11.25" outlineLevel="1">
      <c r="B565" s="523"/>
      <c r="C565" s="273" t="s">
        <v>2141</v>
      </c>
      <c r="D565" s="172" t="s">
        <v>790</v>
      </c>
      <c r="E565" s="173"/>
      <c r="F565" s="593"/>
      <c r="G565" s="350" t="s">
        <v>84</v>
      </c>
      <c r="H565" s="350" t="s">
        <v>84</v>
      </c>
      <c r="I565" s="546" t="s">
        <v>1229</v>
      </c>
      <c r="J565" s="547" t="s">
        <v>84</v>
      </c>
      <c r="O565" s="21"/>
    </row>
    <row r="566" spans="2:15" ht="11.25" outlineLevel="1">
      <c r="B566" s="75"/>
      <c r="C566" s="228"/>
      <c r="D566" s="71"/>
      <c r="E566" s="69"/>
      <c r="F566" s="141" t="s">
        <v>726</v>
      </c>
      <c r="G566" s="32"/>
      <c r="H566" s="32"/>
      <c r="I566" s="353"/>
      <c r="J566" s="450"/>
      <c r="O566" s="21"/>
    </row>
    <row r="567" spans="2:15" ht="11.25" outlineLevel="1">
      <c r="B567" s="75"/>
      <c r="C567" s="228"/>
      <c r="D567" s="71"/>
      <c r="E567" s="69"/>
      <c r="F567" s="141" t="s">
        <v>1260</v>
      </c>
      <c r="G567" s="32"/>
      <c r="H567" s="32"/>
      <c r="I567" s="353"/>
      <c r="J567" s="450"/>
      <c r="O567" s="21"/>
    </row>
    <row r="568" spans="2:15" ht="11.25" outlineLevel="1">
      <c r="B568" s="75"/>
      <c r="C568" s="228"/>
      <c r="D568" s="71"/>
      <c r="E568" s="69"/>
      <c r="F568" s="141" t="s">
        <v>1397</v>
      </c>
      <c r="G568" s="32"/>
      <c r="H568" s="32"/>
      <c r="I568" s="353"/>
      <c r="J568" s="450"/>
      <c r="O568" s="21"/>
    </row>
    <row r="569" spans="2:15" ht="11.25" outlineLevel="1">
      <c r="B569" s="523"/>
      <c r="C569" s="11"/>
      <c r="D569" s="277"/>
      <c r="E569" s="229" t="s">
        <v>2140</v>
      </c>
      <c r="F569" s="141" t="s">
        <v>2130</v>
      </c>
      <c r="G569" s="353"/>
      <c r="H569" s="32"/>
      <c r="I569" s="353"/>
      <c r="J569" s="450"/>
      <c r="O569" s="21"/>
    </row>
    <row r="570" spans="2:15" ht="11.25" outlineLevel="1">
      <c r="B570" s="75"/>
      <c r="C570" s="11"/>
      <c r="D570" s="277"/>
      <c r="E570" s="229"/>
      <c r="F570" s="608"/>
      <c r="G570" s="353"/>
      <c r="H570" s="32"/>
      <c r="I570" s="353"/>
      <c r="J570" s="450"/>
      <c r="O570" s="21"/>
    </row>
    <row r="571" spans="2:15" ht="11.25" outlineLevel="1">
      <c r="B571" s="523"/>
      <c r="C571" s="273" t="s">
        <v>2142</v>
      </c>
      <c r="D571" s="172" t="s">
        <v>178</v>
      </c>
      <c r="E571" s="173"/>
      <c r="F571" s="609"/>
      <c r="G571" s="350" t="s">
        <v>84</v>
      </c>
      <c r="H571" s="350" t="s">
        <v>84</v>
      </c>
      <c r="I571" s="546" t="s">
        <v>1229</v>
      </c>
      <c r="J571" s="547" t="s">
        <v>84</v>
      </c>
      <c r="O571" s="21"/>
    </row>
    <row r="572" spans="2:15" ht="11.25" outlineLevel="1">
      <c r="B572" s="75"/>
      <c r="C572" s="228"/>
      <c r="D572" s="71"/>
      <c r="E572" s="69" t="s">
        <v>1398</v>
      </c>
      <c r="F572" s="141" t="s">
        <v>1265</v>
      </c>
      <c r="G572" s="32"/>
      <c r="H572" s="32"/>
      <c r="I572" s="353"/>
      <c r="J572" s="450"/>
      <c r="O572" s="21"/>
    </row>
    <row r="573" spans="2:15" ht="11.25" outlineLevel="1">
      <c r="B573" s="75"/>
      <c r="C573" s="228"/>
      <c r="D573" s="71"/>
      <c r="E573" s="69" t="s">
        <v>1263</v>
      </c>
      <c r="F573" s="141" t="s">
        <v>1264</v>
      </c>
      <c r="G573" s="32"/>
      <c r="H573" s="32"/>
      <c r="I573" s="353"/>
      <c r="J573" s="450"/>
      <c r="O573" s="21"/>
    </row>
    <row r="574" spans="2:15" ht="11.25" outlineLevel="1">
      <c r="B574" s="75"/>
      <c r="C574" s="228"/>
      <c r="D574" s="71"/>
      <c r="E574" s="69" t="s">
        <v>1261</v>
      </c>
      <c r="F574" s="141" t="s">
        <v>1262</v>
      </c>
      <c r="G574" s="32"/>
      <c r="H574" s="32"/>
      <c r="I574" s="353"/>
      <c r="J574" s="450"/>
      <c r="O574" s="21"/>
    </row>
    <row r="575" spans="2:15" ht="11.25" outlineLevel="1">
      <c r="B575" s="523"/>
      <c r="C575" s="11"/>
      <c r="D575" s="279"/>
      <c r="E575" s="229" t="s">
        <v>2140</v>
      </c>
      <c r="F575" s="141" t="s">
        <v>2130</v>
      </c>
      <c r="G575" s="353"/>
      <c r="H575" s="32"/>
      <c r="I575" s="353"/>
      <c r="J575" s="450"/>
      <c r="O575" s="21"/>
    </row>
    <row r="576" spans="2:15" ht="11.25" outlineLevel="1">
      <c r="B576" s="75"/>
      <c r="C576" s="11"/>
      <c r="D576" s="279"/>
      <c r="E576" s="229"/>
      <c r="F576" s="610"/>
      <c r="G576" s="353"/>
      <c r="H576" s="32"/>
      <c r="I576" s="353"/>
      <c r="J576" s="450"/>
      <c r="O576" s="21"/>
    </row>
    <row r="577" spans="2:15" ht="11.25" outlineLevel="1">
      <c r="B577" s="523"/>
      <c r="C577" s="224" t="s">
        <v>2143</v>
      </c>
      <c r="D577" s="330" t="s">
        <v>1682</v>
      </c>
      <c r="E577" s="331"/>
      <c r="F577" s="609"/>
      <c r="G577" s="226" t="s">
        <v>84</v>
      </c>
      <c r="H577" s="226" t="s">
        <v>84</v>
      </c>
      <c r="I577" s="521" t="s">
        <v>1229</v>
      </c>
      <c r="J577" s="522" t="s">
        <v>84</v>
      </c>
      <c r="O577" s="21"/>
    </row>
    <row r="578" spans="2:15" ht="11.25" outlineLevel="1">
      <c r="B578" s="75"/>
      <c r="C578" s="11"/>
      <c r="D578" s="279"/>
      <c r="E578" s="142" t="s">
        <v>1578</v>
      </c>
      <c r="F578" s="444" t="s">
        <v>1683</v>
      </c>
      <c r="G578" s="353"/>
      <c r="H578" s="32"/>
      <c r="I578" s="353"/>
      <c r="J578" s="450"/>
      <c r="O578" s="21"/>
    </row>
    <row r="579" spans="2:15" ht="11.25" outlineLevel="1">
      <c r="B579" s="75"/>
      <c r="C579" s="11"/>
      <c r="D579" s="279"/>
      <c r="E579" s="229"/>
      <c r="F579" s="610" t="s">
        <v>2105</v>
      </c>
      <c r="G579" s="353"/>
      <c r="H579" s="32"/>
      <c r="I579" s="353"/>
      <c r="J579" s="450"/>
      <c r="O579" s="21"/>
    </row>
    <row r="580" spans="2:15" ht="11.25" outlineLevel="1">
      <c r="B580" s="75"/>
      <c r="C580" s="11"/>
      <c r="D580" s="279"/>
      <c r="E580" s="229"/>
      <c r="F580" s="610" t="s">
        <v>2098</v>
      </c>
      <c r="G580" s="353"/>
      <c r="H580" s="32"/>
      <c r="I580" s="353"/>
      <c r="J580" s="450"/>
      <c r="O580" s="21"/>
    </row>
    <row r="581" spans="2:15" ht="11.25" outlineLevel="1">
      <c r="B581" s="75"/>
      <c r="C581" s="11"/>
      <c r="D581" s="279"/>
      <c r="E581" s="229"/>
      <c r="F581" s="610" t="s">
        <v>2104</v>
      </c>
      <c r="G581" s="353"/>
      <c r="H581" s="32"/>
      <c r="I581" s="353"/>
      <c r="J581" s="450"/>
      <c r="O581" s="21"/>
    </row>
    <row r="582" spans="2:15" ht="11.25" outlineLevel="1">
      <c r="B582" s="75"/>
      <c r="C582" s="11"/>
      <c r="D582" s="279"/>
      <c r="E582" s="229"/>
      <c r="F582" s="610"/>
      <c r="G582" s="353"/>
      <c r="H582" s="32"/>
      <c r="I582" s="353"/>
      <c r="J582" s="450"/>
      <c r="O582" s="21"/>
    </row>
    <row r="583" spans="2:15" ht="11.25" outlineLevel="1">
      <c r="B583" s="75"/>
      <c r="C583" s="33" t="s">
        <v>306</v>
      </c>
      <c r="D583" s="9" t="s">
        <v>116</v>
      </c>
      <c r="E583" s="9"/>
      <c r="F583" s="588"/>
      <c r="G583" s="350" t="s">
        <v>83</v>
      </c>
      <c r="H583" s="350" t="s">
        <v>82</v>
      </c>
      <c r="I583" s="451"/>
      <c r="J583" s="72"/>
      <c r="O583" s="21"/>
    </row>
    <row r="584" spans="2:15" ht="11.25" outlineLevel="1">
      <c r="B584" s="75"/>
      <c r="C584" s="33" t="s">
        <v>318</v>
      </c>
      <c r="D584" s="9" t="s">
        <v>124</v>
      </c>
      <c r="E584" s="9"/>
      <c r="F584" s="588"/>
      <c r="G584" s="350" t="s">
        <v>84</v>
      </c>
      <c r="H584" s="522" t="s">
        <v>86</v>
      </c>
      <c r="I584" s="546" t="s">
        <v>1229</v>
      </c>
      <c r="J584" s="522" t="s">
        <v>86</v>
      </c>
      <c r="O584" s="21"/>
    </row>
    <row r="585" spans="2:15" ht="11.25" outlineLevel="1">
      <c r="B585" s="75"/>
      <c r="C585" s="11"/>
      <c r="D585" s="1"/>
      <c r="E585" s="1" t="s">
        <v>326</v>
      </c>
      <c r="F585" s="141" t="s">
        <v>996</v>
      </c>
      <c r="G585" s="32"/>
      <c r="H585" s="552" t="s">
        <v>84</v>
      </c>
      <c r="I585" s="353"/>
      <c r="J585" s="552" t="s">
        <v>84</v>
      </c>
      <c r="O585" s="21"/>
    </row>
    <row r="586" spans="2:15" ht="11.25" outlineLevel="1">
      <c r="B586" s="523"/>
      <c r="C586" s="224" t="s">
        <v>2144</v>
      </c>
      <c r="D586" s="330" t="s">
        <v>2121</v>
      </c>
      <c r="E586" s="331"/>
      <c r="F586" s="609"/>
      <c r="G586" s="922" t="s">
        <v>85</v>
      </c>
      <c r="H586" s="923"/>
      <c r="I586" s="357"/>
      <c r="J586" s="554" t="s">
        <v>85</v>
      </c>
      <c r="O586" s="21"/>
    </row>
    <row r="587" spans="2:15" ht="11.25" outlineLevel="1">
      <c r="B587" s="75"/>
      <c r="C587" s="11"/>
      <c r="D587" s="217"/>
      <c r="E587" s="216" t="s">
        <v>326</v>
      </c>
      <c r="F587" s="444" t="s">
        <v>1699</v>
      </c>
      <c r="G587" s="32"/>
      <c r="H587" s="227"/>
      <c r="I587" s="353"/>
      <c r="J587" s="552"/>
      <c r="O587" s="21"/>
    </row>
    <row r="588" spans="2:15" ht="11.25" outlineLevel="1">
      <c r="B588" s="75"/>
      <c r="C588" s="11"/>
      <c r="D588" s="217"/>
      <c r="E588" s="216"/>
      <c r="F588" s="444" t="s">
        <v>1686</v>
      </c>
      <c r="G588" s="32"/>
      <c r="H588" s="227"/>
      <c r="I588" s="353"/>
      <c r="J588" s="552"/>
      <c r="O588" s="21"/>
    </row>
    <row r="589" spans="2:15" ht="11.25" outlineLevel="1">
      <c r="B589" s="75"/>
      <c r="C589" s="11"/>
      <c r="D589" s="217"/>
      <c r="E589" s="216"/>
      <c r="F589" s="605" t="s">
        <v>1685</v>
      </c>
      <c r="G589" s="32"/>
      <c r="H589" s="227"/>
      <c r="I589" s="353"/>
      <c r="J589" s="552"/>
      <c r="O589" s="21"/>
    </row>
    <row r="590" spans="2:15" ht="11.25" outlineLevel="1">
      <c r="B590" s="523"/>
      <c r="C590" s="11"/>
      <c r="D590" s="1"/>
      <c r="E590" s="380" t="s">
        <v>2150</v>
      </c>
      <c r="F590" s="444" t="s">
        <v>2130</v>
      </c>
      <c r="G590" s="32"/>
      <c r="H590" s="32"/>
      <c r="I590" s="353"/>
      <c r="J590" s="450"/>
      <c r="O590" s="21"/>
    </row>
    <row r="591" spans="2:15" ht="11.25" outlineLevel="1">
      <c r="B591" s="75"/>
      <c r="C591" s="33" t="s">
        <v>319</v>
      </c>
      <c r="D591" s="9" t="s">
        <v>164</v>
      </c>
      <c r="E591" s="9"/>
      <c r="F591" s="588"/>
      <c r="G591" s="350" t="s">
        <v>84</v>
      </c>
      <c r="H591" s="350" t="s">
        <v>84</v>
      </c>
      <c r="I591" s="895" t="s">
        <v>1229</v>
      </c>
      <c r="J591" s="896"/>
      <c r="O591" s="21"/>
    </row>
    <row r="592" spans="2:15" ht="11.25" outlineLevel="1">
      <c r="B592" s="75"/>
      <c r="C592" s="11"/>
      <c r="D592" s="1"/>
      <c r="E592" s="1" t="s">
        <v>327</v>
      </c>
      <c r="F592" s="141" t="s">
        <v>758</v>
      </c>
      <c r="G592" s="32"/>
      <c r="H592" s="32"/>
      <c r="I592" s="353"/>
      <c r="J592" s="450"/>
      <c r="O592" s="21"/>
    </row>
    <row r="593" spans="2:15" ht="11.25" outlineLevel="1">
      <c r="B593" s="75"/>
      <c r="C593" s="33" t="s">
        <v>320</v>
      </c>
      <c r="D593" s="9" t="s">
        <v>129</v>
      </c>
      <c r="E593" s="9"/>
      <c r="F593" s="588"/>
      <c r="G593" s="350" t="s">
        <v>83</v>
      </c>
      <c r="H593" s="350" t="s">
        <v>83</v>
      </c>
      <c r="I593" s="521" t="s">
        <v>1229</v>
      </c>
      <c r="J593" s="522" t="s">
        <v>84</v>
      </c>
      <c r="O593" s="21"/>
    </row>
    <row r="594" spans="2:15" ht="11.25" outlineLevel="1">
      <c r="B594" s="75"/>
      <c r="C594" s="11"/>
      <c r="D594" s="1"/>
      <c r="E594" s="1" t="s">
        <v>328</v>
      </c>
      <c r="F594" s="141" t="s">
        <v>77</v>
      </c>
      <c r="G594" s="32"/>
      <c r="H594" s="32"/>
      <c r="I594" s="353"/>
      <c r="J594" s="450"/>
      <c r="O594" s="21"/>
    </row>
    <row r="595" spans="2:15" ht="11.25" outlineLevel="1">
      <c r="B595" s="523"/>
      <c r="C595" s="11"/>
      <c r="D595" s="1"/>
      <c r="E595" s="380" t="s">
        <v>2150</v>
      </c>
      <c r="F595" s="444" t="s">
        <v>2130</v>
      </c>
      <c r="G595" s="32"/>
      <c r="H595" s="32"/>
      <c r="I595" s="353"/>
      <c r="J595" s="450"/>
      <c r="O595" s="21"/>
    </row>
    <row r="596" spans="2:15" ht="11.25" outlineLevel="1">
      <c r="B596" s="523"/>
      <c r="C596" s="224" t="s">
        <v>2145</v>
      </c>
      <c r="D596" s="330" t="s">
        <v>1687</v>
      </c>
      <c r="E596" s="331"/>
      <c r="F596" s="609"/>
      <c r="G596" s="226" t="s">
        <v>84</v>
      </c>
      <c r="H596" s="226" t="s">
        <v>84</v>
      </c>
      <c r="I596" s="521" t="s">
        <v>1229</v>
      </c>
      <c r="J596" s="522" t="s">
        <v>84</v>
      </c>
      <c r="O596" s="21"/>
    </row>
    <row r="597" spans="2:15" ht="11.25" outlineLevel="1">
      <c r="B597" s="75"/>
      <c r="C597" s="11"/>
      <c r="D597" s="1"/>
      <c r="E597" s="1"/>
      <c r="F597" s="444" t="s">
        <v>1688</v>
      </c>
      <c r="G597" s="32"/>
      <c r="H597" s="32"/>
      <c r="I597" s="353"/>
      <c r="J597" s="450"/>
      <c r="O597" s="21"/>
    </row>
    <row r="598" spans="2:15" ht="11.25" outlineLevel="1">
      <c r="B598" s="75"/>
      <c r="C598" s="11"/>
      <c r="D598" s="1"/>
      <c r="E598" s="1"/>
      <c r="F598" s="444" t="s">
        <v>1689</v>
      </c>
      <c r="G598" s="32"/>
      <c r="H598" s="32"/>
      <c r="I598" s="353"/>
      <c r="J598" s="450"/>
      <c r="O598" s="21"/>
    </row>
    <row r="599" spans="2:15" ht="11.25" outlineLevel="1">
      <c r="B599" s="75"/>
      <c r="C599" s="11"/>
      <c r="D599" s="1"/>
      <c r="E599" s="1"/>
      <c r="F599" s="444" t="s">
        <v>1690</v>
      </c>
      <c r="G599" s="32"/>
      <c r="H599" s="32"/>
      <c r="I599" s="353"/>
      <c r="J599" s="450"/>
      <c r="O599" s="21"/>
    </row>
    <row r="600" spans="2:15" ht="11.25" outlineLevel="1">
      <c r="B600" s="523"/>
      <c r="C600" s="11"/>
      <c r="D600" s="1"/>
      <c r="E600" s="380" t="s">
        <v>2150</v>
      </c>
      <c r="F600" s="444" t="s">
        <v>2130</v>
      </c>
      <c r="G600" s="32"/>
      <c r="H600" s="32"/>
      <c r="I600" s="353"/>
      <c r="J600" s="450"/>
      <c r="O600" s="21"/>
    </row>
    <row r="601" spans="2:15" ht="11.25" outlineLevel="1">
      <c r="B601" s="75"/>
      <c r="C601" s="11"/>
      <c r="D601" s="1"/>
      <c r="E601" s="1"/>
      <c r="F601" s="141"/>
      <c r="G601" s="32"/>
      <c r="H601" s="32"/>
      <c r="I601" s="353"/>
      <c r="J601" s="450"/>
      <c r="O601" s="21"/>
    </row>
    <row r="602" spans="2:15" ht="11.25" outlineLevel="1">
      <c r="B602" s="75"/>
      <c r="C602" s="33" t="s">
        <v>1399</v>
      </c>
      <c r="D602" s="9" t="s">
        <v>1400</v>
      </c>
      <c r="E602" s="9"/>
      <c r="F602" s="588"/>
      <c r="G602" s="350" t="s">
        <v>83</v>
      </c>
      <c r="H602" s="547" t="s">
        <v>83</v>
      </c>
      <c r="I602" s="59"/>
      <c r="J602" s="452"/>
      <c r="O602" s="21"/>
    </row>
    <row r="603" spans="2:15" ht="11.25" outlineLevel="1">
      <c r="B603" s="75"/>
      <c r="C603" s="11"/>
      <c r="D603" s="1"/>
      <c r="E603" s="1" t="s">
        <v>368</v>
      </c>
      <c r="F603" s="141" t="s">
        <v>1401</v>
      </c>
      <c r="G603" s="227"/>
      <c r="H603" s="552"/>
      <c r="I603" s="59"/>
      <c r="J603" s="452"/>
      <c r="O603" s="21"/>
    </row>
    <row r="604" spans="2:15" ht="11.25" outlineLevel="1">
      <c r="B604" s="75"/>
      <c r="C604" s="11"/>
      <c r="D604" s="1"/>
      <c r="E604" s="1" t="s">
        <v>1691</v>
      </c>
      <c r="F604" s="141" t="s">
        <v>1402</v>
      </c>
      <c r="G604" s="227"/>
      <c r="H604" s="552"/>
      <c r="I604" s="59"/>
      <c r="J604" s="452"/>
      <c r="O604" s="21"/>
    </row>
    <row r="605" spans="2:15" ht="11.25" outlineLevel="1">
      <c r="B605" s="75"/>
      <c r="C605" s="11"/>
      <c r="D605" s="1"/>
      <c r="E605" s="1" t="s">
        <v>370</v>
      </c>
      <c r="F605" s="141" t="s">
        <v>1403</v>
      </c>
      <c r="G605" s="227"/>
      <c r="H605" s="552"/>
      <c r="I605" s="59"/>
      <c r="J605" s="452"/>
      <c r="O605" s="21"/>
    </row>
    <row r="606" spans="2:15" ht="11.25" outlineLevel="1">
      <c r="B606" s="75"/>
      <c r="C606" s="11"/>
      <c r="D606" s="1"/>
      <c r="E606" s="1"/>
      <c r="F606" s="141"/>
      <c r="G606" s="551"/>
      <c r="H606" s="552"/>
      <c r="I606" s="59"/>
      <c r="J606" s="452"/>
      <c r="O606" s="21"/>
    </row>
    <row r="607" spans="2:15" ht="11.25" outlineLevel="1">
      <c r="B607" s="75"/>
      <c r="C607" s="14" t="s">
        <v>329</v>
      </c>
      <c r="D607" s="9" t="s">
        <v>1406</v>
      </c>
      <c r="E607" s="9"/>
      <c r="F607" s="588"/>
      <c r="G607" s="895" t="s">
        <v>84</v>
      </c>
      <c r="H607" s="896"/>
      <c r="I607" s="546" t="s">
        <v>1229</v>
      </c>
      <c r="J607" s="547"/>
      <c r="O607" s="21"/>
    </row>
    <row r="608" spans="2:15" ht="11.25" outlineLevel="1">
      <c r="B608" s="75"/>
      <c r="C608" s="11"/>
      <c r="D608" s="223"/>
      <c r="E608" s="218" t="s">
        <v>1692</v>
      </c>
      <c r="F608" s="141" t="s">
        <v>1695</v>
      </c>
      <c r="G608" s="32"/>
      <c r="H608" s="32"/>
      <c r="I608" s="353"/>
      <c r="J608" s="450"/>
      <c r="O608" s="21"/>
    </row>
    <row r="609" spans="2:15" ht="11.25" outlineLevel="1">
      <c r="B609" s="75"/>
      <c r="C609" s="11"/>
      <c r="D609" s="223"/>
      <c r="E609" s="218" t="s">
        <v>1693</v>
      </c>
      <c r="F609" s="141" t="s">
        <v>1696</v>
      </c>
      <c r="G609" s="32"/>
      <c r="H609" s="32"/>
      <c r="I609" s="353"/>
      <c r="J609" s="450"/>
      <c r="O609" s="21"/>
    </row>
    <row r="610" spans="2:15" ht="11.25" outlineLevel="1">
      <c r="B610" s="75"/>
      <c r="C610" s="11"/>
      <c r="D610" s="223"/>
      <c r="E610" s="218" t="s">
        <v>1694</v>
      </c>
      <c r="F610" s="141" t="s">
        <v>1697</v>
      </c>
      <c r="G610" s="32"/>
      <c r="H610" s="32"/>
      <c r="I610" s="353"/>
      <c r="J610" s="450"/>
      <c r="O610" s="21"/>
    </row>
    <row r="611" spans="2:15" ht="11.25" outlineLevel="1">
      <c r="B611" s="75"/>
      <c r="C611" s="11"/>
      <c r="D611" s="223"/>
      <c r="E611" s="218"/>
      <c r="F611" s="141"/>
      <c r="G611" s="32"/>
      <c r="H611" s="32"/>
      <c r="I611" s="353"/>
      <c r="J611" s="450"/>
      <c r="O611" s="21"/>
    </row>
    <row r="612" spans="2:15" ht="11.25" outlineLevel="1">
      <c r="B612" s="523"/>
      <c r="C612" s="224" t="s">
        <v>2146</v>
      </c>
      <c r="D612" s="330" t="s">
        <v>1701</v>
      </c>
      <c r="E612" s="331"/>
      <c r="F612" s="609"/>
      <c r="G612" s="916" t="s">
        <v>84</v>
      </c>
      <c r="H612" s="917"/>
      <c r="I612" s="353"/>
      <c r="J612" s="450"/>
      <c r="O612" s="21"/>
    </row>
    <row r="613" spans="2:15" ht="11.25" outlineLevel="1">
      <c r="B613" s="75"/>
      <c r="C613" s="11"/>
      <c r="D613" s="223"/>
      <c r="E613" s="332" t="s">
        <v>1692</v>
      </c>
      <c r="F613" s="444" t="s">
        <v>1700</v>
      </c>
      <c r="G613" s="32"/>
      <c r="H613" s="32"/>
      <c r="I613" s="353"/>
      <c r="J613" s="450"/>
      <c r="O613" s="21"/>
    </row>
    <row r="614" spans="2:15" ht="11.25" outlineLevel="1">
      <c r="B614" s="75"/>
      <c r="C614" s="11"/>
      <c r="D614" s="223"/>
      <c r="E614" s="218"/>
      <c r="F614" s="141"/>
      <c r="G614" s="32"/>
      <c r="H614" s="32"/>
      <c r="I614" s="353"/>
      <c r="J614" s="450"/>
      <c r="O614" s="21"/>
    </row>
    <row r="615" spans="2:15" ht="11.25" outlineLevel="1">
      <c r="B615" s="75"/>
      <c r="C615" s="185" t="s">
        <v>287</v>
      </c>
      <c r="D615" s="164" t="s">
        <v>179</v>
      </c>
      <c r="E615" s="165"/>
      <c r="F615" s="593"/>
      <c r="G615" s="350" t="s">
        <v>556</v>
      </c>
      <c r="H615" s="73" t="s">
        <v>82</v>
      </c>
      <c r="I615" s="875"/>
      <c r="J615" s="876"/>
      <c r="O615" s="21"/>
    </row>
    <row r="616" spans="2:15" ht="11.25" outlineLevel="1">
      <c r="B616" s="75"/>
      <c r="C616" s="11"/>
      <c r="D616" s="74"/>
      <c r="E616" s="301"/>
      <c r="F616" s="608"/>
      <c r="G616" s="353"/>
      <c r="H616" s="450"/>
      <c r="I616" s="451"/>
      <c r="J616" s="452"/>
      <c r="O616" s="21"/>
    </row>
    <row r="617" spans="2:15" ht="11.25" outlineLevel="1">
      <c r="B617" s="75"/>
      <c r="C617" s="14" t="s">
        <v>1702</v>
      </c>
      <c r="D617" s="9" t="s">
        <v>1703</v>
      </c>
      <c r="E617" s="9"/>
      <c r="F617" s="588"/>
      <c r="G617" s="350" t="s">
        <v>84</v>
      </c>
      <c r="H617" s="547" t="s">
        <v>85</v>
      </c>
      <c r="I617" s="73" t="s">
        <v>82</v>
      </c>
      <c r="J617" s="547" t="s">
        <v>85</v>
      </c>
      <c r="O617" s="21"/>
    </row>
    <row r="618" spans="2:15" ht="11.25" outlineLevel="1">
      <c r="B618" s="706"/>
      <c r="C618" s="14"/>
      <c r="D618" s="311"/>
      <c r="E618" s="312" t="s">
        <v>1718</v>
      </c>
      <c r="F618" s="589"/>
      <c r="G618" s="350"/>
      <c r="H618" s="550"/>
      <c r="I618" s="845"/>
      <c r="J618" s="846"/>
      <c r="O618" s="21"/>
    </row>
    <row r="619" spans="2:15" ht="11.25" outlineLevel="2">
      <c r="B619" s="706"/>
      <c r="C619" s="14"/>
      <c r="D619" s="311"/>
      <c r="E619" s="533" t="str">
        <f>TRIM(RIGHT(SUBSTITUTE(E618," ",REPT(" ",100)),100))</f>
        <v>8.10.2.3.2(rr)</v>
      </c>
      <c r="F619" s="590">
        <f>+VLOOKUP(E619,clause_count,2,FALSE)</f>
        <v>2</v>
      </c>
      <c r="G619" s="350"/>
      <c r="H619" s="550"/>
      <c r="I619" s="59"/>
      <c r="J619" s="452"/>
      <c r="O619" s="21"/>
    </row>
    <row r="620" spans="2:15" ht="12.75" outlineLevel="2">
      <c r="B620" s="706"/>
      <c r="C620" s="14"/>
      <c r="D620" s="539">
        <v>1</v>
      </c>
      <c r="E620" s="538" t="s">
        <v>2534</v>
      </c>
      <c r="F620" s="577" t="str">
        <f>+VLOOKUP(E620,AlterationTestLU[],2,)</f>
        <v>equipment on car top (2.14.1.7)</v>
      </c>
      <c r="G620" s="350"/>
      <c r="H620" s="550"/>
      <c r="I620" s="59"/>
      <c r="J620" s="452"/>
      <c r="O620" s="21"/>
    </row>
    <row r="621" spans="2:15" ht="51" outlineLevel="2">
      <c r="B621" s="706"/>
      <c r="C621" s="14"/>
      <c r="D621" s="539">
        <v>2</v>
      </c>
      <c r="E621" s="538" t="s">
        <v>2536</v>
      </c>
      <c r="F621" s="577" t="str">
        <f>+VLOOKUP(E621,AlterationTestLU[],2,)</f>
        <v>(d) Top-of-Car Clearance (Item 3.4)
(d)(1) top-of-car clearance (2.4.6 through 2.4.8)
(d)(2) low-clearance signage and marking of car top equipment (2.4.7.2)
(d)(3) guardrails (2.14.1.7.1)</v>
      </c>
      <c r="G621" s="350"/>
      <c r="H621" s="550"/>
      <c r="I621" s="59"/>
      <c r="J621" s="452"/>
      <c r="O621" s="21"/>
    </row>
    <row r="622" spans="2:15" ht="11.25" outlineLevel="1">
      <c r="B622" s="75"/>
      <c r="C622" s="11"/>
      <c r="D622" s="333"/>
      <c r="E622" s="334" t="s">
        <v>1704</v>
      </c>
      <c r="F622" s="611" t="s">
        <v>1707</v>
      </c>
      <c r="G622" s="350" t="s">
        <v>84</v>
      </c>
      <c r="H622" s="547" t="s">
        <v>85</v>
      </c>
      <c r="I622" s="73" t="s">
        <v>82</v>
      </c>
      <c r="J622" s="547" t="s">
        <v>85</v>
      </c>
      <c r="O622" s="21"/>
    </row>
    <row r="623" spans="2:15" ht="11.25" outlineLevel="1">
      <c r="B623" s="75"/>
      <c r="C623" s="11"/>
      <c r="D623" s="1"/>
      <c r="E623" s="229" t="s">
        <v>1706</v>
      </c>
      <c r="F623" s="141" t="s">
        <v>1708</v>
      </c>
      <c r="G623" s="32"/>
      <c r="H623" s="32"/>
      <c r="I623" s="544"/>
      <c r="J623" s="545"/>
      <c r="O623" s="21"/>
    </row>
    <row r="624" spans="2:15" ht="11.25" outlineLevel="1">
      <c r="B624" s="75"/>
      <c r="C624" s="11"/>
      <c r="D624" s="1"/>
      <c r="E624" s="229"/>
      <c r="F624" s="141"/>
      <c r="G624" s="32"/>
      <c r="H624" s="32"/>
      <c r="I624" s="544"/>
      <c r="J624" s="545"/>
      <c r="O624" s="21"/>
    </row>
    <row r="625" spans="2:15" ht="11.25" outlineLevel="1">
      <c r="B625" s="75"/>
      <c r="C625" s="11"/>
      <c r="D625" s="333"/>
      <c r="E625" s="334" t="s">
        <v>1705</v>
      </c>
      <c r="F625" s="611" t="s">
        <v>1709</v>
      </c>
      <c r="G625" s="350" t="s">
        <v>84</v>
      </c>
      <c r="H625" s="547" t="s">
        <v>85</v>
      </c>
      <c r="I625" s="73" t="s">
        <v>82</v>
      </c>
      <c r="J625" s="547" t="s">
        <v>85</v>
      </c>
      <c r="O625" s="21"/>
    </row>
    <row r="626" spans="2:15" ht="11.25" outlineLevel="1">
      <c r="B626" s="75"/>
      <c r="C626" s="11"/>
      <c r="D626" s="74"/>
      <c r="E626" s="229"/>
      <c r="F626" s="141" t="s">
        <v>1710</v>
      </c>
      <c r="G626" s="32"/>
      <c r="H626" s="32"/>
      <c r="I626" s="451"/>
      <c r="J626" s="452"/>
      <c r="O626" s="21"/>
    </row>
    <row r="627" spans="2:15" ht="11.25" outlineLevel="1">
      <c r="B627" s="75"/>
      <c r="C627" s="11"/>
      <c r="D627" s="74"/>
      <c r="E627" s="229"/>
      <c r="F627" s="141" t="s">
        <v>2075</v>
      </c>
      <c r="G627" s="32"/>
      <c r="H627" s="32"/>
      <c r="I627" s="451"/>
      <c r="J627" s="452"/>
      <c r="O627" s="21"/>
    </row>
    <row r="628" spans="2:15" ht="11.25" outlineLevel="1">
      <c r="B628" s="75"/>
      <c r="C628" s="11"/>
      <c r="D628" s="74"/>
      <c r="E628" s="229"/>
      <c r="F628" s="141" t="s">
        <v>1711</v>
      </c>
      <c r="G628" s="32"/>
      <c r="H628" s="32"/>
      <c r="I628" s="451"/>
      <c r="J628" s="452"/>
      <c r="O628" s="21"/>
    </row>
    <row r="629" spans="2:15" ht="11.25" outlineLevel="1">
      <c r="B629" s="75"/>
      <c r="C629" s="11"/>
      <c r="D629" s="74"/>
      <c r="E629" s="229"/>
      <c r="F629" s="141" t="s">
        <v>1712</v>
      </c>
      <c r="G629" s="32"/>
      <c r="H629" s="32"/>
      <c r="I629" s="451"/>
      <c r="J629" s="452"/>
      <c r="O629" s="21"/>
    </row>
    <row r="630" spans="2:15" ht="11.25" outlineLevel="1">
      <c r="B630" s="75"/>
      <c r="C630" s="11"/>
      <c r="D630" s="74"/>
      <c r="E630" s="229"/>
      <c r="F630" s="141" t="s">
        <v>1713</v>
      </c>
      <c r="G630" s="353"/>
      <c r="H630" s="450"/>
      <c r="I630" s="451"/>
      <c r="J630" s="452"/>
      <c r="O630" s="21"/>
    </row>
    <row r="631" spans="2:15" ht="11.25" outlineLevel="1">
      <c r="B631" s="75"/>
      <c r="C631" s="11"/>
      <c r="D631" s="74"/>
      <c r="E631" s="229"/>
      <c r="F631" s="608" t="s">
        <v>1714</v>
      </c>
      <c r="G631" s="353"/>
      <c r="H631" s="450"/>
      <c r="I631" s="451"/>
      <c r="J631" s="452"/>
      <c r="O631" s="21"/>
    </row>
    <row r="632" spans="2:15" ht="11.25" outlineLevel="1">
      <c r="B632" s="75"/>
      <c r="C632" s="11"/>
      <c r="D632" s="74"/>
      <c r="E632" s="301"/>
      <c r="F632" s="608" t="s">
        <v>1715</v>
      </c>
      <c r="G632" s="353"/>
      <c r="H632" s="450"/>
      <c r="I632" s="451"/>
      <c r="J632" s="452"/>
      <c r="O632" s="21"/>
    </row>
    <row r="633" spans="2:15" ht="11.25" outlineLevel="1">
      <c r="B633" s="75"/>
      <c r="C633" s="11"/>
      <c r="D633" s="74"/>
      <c r="E633" s="301"/>
      <c r="F633" s="608" t="s">
        <v>2076</v>
      </c>
      <c r="G633" s="353"/>
      <c r="H633" s="450"/>
      <c r="I633" s="451"/>
      <c r="J633" s="452"/>
      <c r="O633" s="21"/>
    </row>
    <row r="634" spans="2:15" ht="11.25" outlineLevel="1">
      <c r="B634" s="75"/>
      <c r="C634" s="11"/>
      <c r="D634" s="74"/>
      <c r="E634" s="301"/>
      <c r="F634" s="608" t="s">
        <v>1717</v>
      </c>
      <c r="G634" s="353"/>
      <c r="H634" s="450"/>
      <c r="I634" s="451"/>
      <c r="J634" s="452"/>
      <c r="O634" s="21"/>
    </row>
    <row r="635" spans="2:15" ht="11.25" outlineLevel="1">
      <c r="B635" s="75"/>
      <c r="C635" s="11"/>
      <c r="D635" s="74"/>
      <c r="E635" s="301"/>
      <c r="F635" s="608"/>
      <c r="G635" s="353"/>
      <c r="H635" s="450"/>
      <c r="I635" s="451"/>
      <c r="J635" s="452"/>
      <c r="O635" s="21"/>
    </row>
    <row r="636" spans="2:15" ht="11.25" outlineLevel="1">
      <c r="B636" s="75"/>
      <c r="C636" s="11"/>
      <c r="D636" s="74"/>
      <c r="E636" s="301"/>
      <c r="F636" s="608"/>
      <c r="G636" s="353"/>
      <c r="H636" s="450"/>
      <c r="I636" s="451"/>
      <c r="J636" s="452"/>
      <c r="O636" s="21"/>
    </row>
    <row r="637" spans="2:15" ht="11.25" outlineLevel="1">
      <c r="B637" s="523"/>
      <c r="C637" s="273" t="s">
        <v>2147</v>
      </c>
      <c r="D637" s="172" t="s">
        <v>1719</v>
      </c>
      <c r="E637" s="173"/>
      <c r="F637" s="593"/>
      <c r="G637" s="895" t="s">
        <v>1238</v>
      </c>
      <c r="H637" s="896"/>
      <c r="I637" s="451"/>
      <c r="J637" s="452"/>
      <c r="O637" s="21"/>
    </row>
    <row r="638" spans="2:15" ht="11.25" outlineLevel="1">
      <c r="B638" s="75"/>
      <c r="C638" s="11"/>
      <c r="D638" s="74"/>
      <c r="E638" s="301"/>
      <c r="F638" s="608"/>
      <c r="G638" s="353"/>
      <c r="H638" s="450"/>
      <c r="I638" s="451"/>
      <c r="J638" s="452"/>
      <c r="O638" s="21"/>
    </row>
    <row r="639" spans="2:15" ht="11.25">
      <c r="B639" s="75"/>
      <c r="C639" s="27" t="s">
        <v>1020</v>
      </c>
      <c r="D639" s="2" t="s">
        <v>1021</v>
      </c>
      <c r="E639" s="2"/>
      <c r="F639" s="587"/>
      <c r="G639" s="924" t="s">
        <v>150</v>
      </c>
      <c r="H639" s="925"/>
      <c r="I639" s="925"/>
      <c r="J639" s="926"/>
      <c r="O639" s="727" t="s">
        <v>2438</v>
      </c>
    </row>
    <row r="640" spans="2:15" ht="11.25" outlineLevel="1">
      <c r="B640" s="75"/>
      <c r="C640" s="79" t="s">
        <v>1022</v>
      </c>
      <c r="D640" s="7" t="s">
        <v>1023</v>
      </c>
      <c r="E640" s="7"/>
      <c r="F640" s="596"/>
      <c r="G640" s="46" t="s">
        <v>83</v>
      </c>
      <c r="H640" s="352" t="s">
        <v>82</v>
      </c>
      <c r="I640" s="962" t="s">
        <v>83</v>
      </c>
      <c r="J640" s="963"/>
      <c r="O640" s="21"/>
    </row>
    <row r="641" spans="2:15" ht="11.25" outlineLevel="1">
      <c r="B641" s="706"/>
      <c r="C641" s="14"/>
      <c r="D641" s="311"/>
      <c r="E641" s="312" t="s">
        <v>1720</v>
      </c>
      <c r="F641" s="589"/>
      <c r="G641" s="350"/>
      <c r="H641" s="550"/>
      <c r="I641" s="845"/>
      <c r="J641" s="846"/>
      <c r="O641" s="21"/>
    </row>
    <row r="642" spans="2:15" ht="11.25" outlineLevel="2">
      <c r="B642" s="706"/>
      <c r="C642" s="14"/>
      <c r="D642" s="311"/>
      <c r="E642" s="533" t="str">
        <f>TRIM(RIGHT(SUBSTITUTE(E641," ",REPT(" ",100)),100))</f>
        <v>8.10.2.3.2(qq)</v>
      </c>
      <c r="F642" s="612">
        <f>+VLOOKUP(E642,clause_count,2,FALSE)</f>
        <v>6</v>
      </c>
      <c r="G642" s="546"/>
      <c r="H642" s="73"/>
      <c r="I642" s="451"/>
      <c r="J642" s="452"/>
      <c r="O642" s="21"/>
    </row>
    <row r="643" spans="2:15" ht="63.75" outlineLevel="2">
      <c r="B643" s="706"/>
      <c r="C643" s="14"/>
      <c r="D643" s="539">
        <v>1</v>
      </c>
      <c r="E643" s="538" t="s">
        <v>2241</v>
      </c>
      <c r="F643" s="577" t="str">
        <f>+VLOOKUP(E643,AlterationTestLU[],2,)</f>
        <v>(d) Car Floor and Landing Sill (Item 1.4)
(d)(1) car floor (2.15.5)
(d)(2) clearance (2.5.1.4 and 2.5.1.5)
(d)(3) landing-sill guard, illumination, and hinging (2.11.10)
(d)(4) car hinged sills (2.15.16)</v>
      </c>
      <c r="G643" s="546"/>
      <c r="H643" s="73"/>
      <c r="I643" s="451"/>
      <c r="J643" s="452"/>
      <c r="O643" s="21"/>
    </row>
    <row r="644" spans="2:15" ht="12.75" outlineLevel="2">
      <c r="B644" s="706"/>
      <c r="C644" s="14"/>
      <c r="D644" s="539">
        <v>2</v>
      </c>
      <c r="E644" s="538" t="s">
        <v>2775</v>
      </c>
      <c r="F644" s="577" t="str">
        <f>+VLOOKUP(E644,AlterationTestLU[],2,)</f>
        <v>Car Ride (Section 2.23, 2.23.6, and 2.15.2) (Item 1.19)</v>
      </c>
      <c r="G644" s="546"/>
      <c r="H644" s="73"/>
      <c r="I644" s="451"/>
      <c r="J644" s="452"/>
      <c r="O644" s="21"/>
    </row>
    <row r="645" spans="2:15" ht="12.75" outlineLevel="2">
      <c r="B645" s="706"/>
      <c r="C645" s="14"/>
      <c r="D645" s="539">
        <v>3</v>
      </c>
      <c r="E645" s="538" t="s">
        <v>2566</v>
      </c>
      <c r="F645" s="577" t="str">
        <f>+VLOOKUP(E645,AlterationTestLU[],2,)</f>
        <v>Car Frame, Counterweight Guides, and Stiles (Section 2.15) (Item 3.18)</v>
      </c>
      <c r="G645" s="546"/>
      <c r="H645" s="73"/>
      <c r="I645" s="451"/>
      <c r="J645" s="452"/>
      <c r="O645" s="21"/>
    </row>
    <row r="646" spans="2:15" ht="38.25" outlineLevel="2">
      <c r="B646" s="706"/>
      <c r="C646" s="14"/>
      <c r="D646" s="539">
        <v>4</v>
      </c>
      <c r="E646" s="538" t="s">
        <v>2612</v>
      </c>
      <c r="F646" s="577" t="str">
        <f>+VLOOKUP(E646,AlterationTestLU[],2,)</f>
        <v>(a) Car Platform Guard (Item 4.1)
(a)(1) apron (2.15.9)
(a)(2) car head guards (2.15.9.4)</v>
      </c>
      <c r="G646" s="546"/>
      <c r="H646" s="73"/>
      <c r="I646" s="451"/>
      <c r="J646" s="452"/>
      <c r="O646" s="21"/>
    </row>
    <row r="647" spans="2:15" ht="38.25" outlineLevel="2">
      <c r="B647" s="706"/>
      <c r="C647" s="14"/>
      <c r="D647" s="539">
        <v>5</v>
      </c>
      <c r="E647" s="538" t="s">
        <v>2712</v>
      </c>
      <c r="F647" s="577" t="str">
        <f>+VLOOKUP(E647,AlterationTestLU[],2,)</f>
        <v>(i) Car Frame and Platform (Item 5.7)
(i)(1) frame (2.15.4 through 2.15.7 and 2.15.9)
(i)(2) fire protection (2.15.8)</v>
      </c>
      <c r="G647" s="546"/>
      <c r="H647" s="73"/>
      <c r="I647" s="451"/>
      <c r="J647" s="452"/>
      <c r="O647" s="21"/>
    </row>
    <row r="648" spans="2:15" ht="12.75" outlineLevel="2">
      <c r="B648" s="706"/>
      <c r="C648" s="14"/>
      <c r="D648" s="539">
        <v>6</v>
      </c>
      <c r="E648" s="538" t="s">
        <v>2718</v>
      </c>
      <c r="F648" s="577" t="str">
        <f>+VLOOKUP(E648,AlterationTestLU[],2,)</f>
        <v>car guiding members (2.15.2)</v>
      </c>
      <c r="G648" s="546"/>
      <c r="H648" s="73"/>
      <c r="I648" s="451"/>
      <c r="J648" s="452"/>
      <c r="O648" s="21"/>
    </row>
    <row r="649" spans="2:15" ht="11.25" outlineLevel="1">
      <c r="B649" s="75"/>
      <c r="C649" s="11"/>
      <c r="D649" s="1"/>
      <c r="E649" s="1" t="s">
        <v>297</v>
      </c>
      <c r="F649" s="608" t="s">
        <v>336</v>
      </c>
      <c r="G649" s="353"/>
      <c r="H649" s="32"/>
      <c r="I649" s="845"/>
      <c r="J649" s="846"/>
      <c r="O649" s="21"/>
    </row>
    <row r="650" spans="2:15" ht="11.25" outlineLevel="1">
      <c r="B650" s="523"/>
      <c r="C650" s="224" t="s">
        <v>2148</v>
      </c>
      <c r="D650" s="335" t="s">
        <v>2018</v>
      </c>
      <c r="E650" s="280"/>
      <c r="F650" s="613"/>
      <c r="G650" s="521" t="s">
        <v>84</v>
      </c>
      <c r="H650" s="226" t="s">
        <v>84</v>
      </c>
      <c r="I650" s="451"/>
      <c r="J650" s="452"/>
      <c r="O650" s="21"/>
    </row>
    <row r="651" spans="2:15" ht="11.25" outlineLevel="1">
      <c r="B651" s="75"/>
      <c r="C651" s="228"/>
      <c r="D651" s="216"/>
      <c r="E651" s="216" t="s">
        <v>1721</v>
      </c>
      <c r="F651" s="610" t="s">
        <v>1722</v>
      </c>
      <c r="G651" s="551"/>
      <c r="H651" s="227"/>
      <c r="I651" s="451"/>
      <c r="J651" s="452"/>
      <c r="O651" s="21"/>
    </row>
    <row r="652" spans="2:15" ht="11.25" outlineLevel="1">
      <c r="B652" s="75"/>
      <c r="C652" s="228"/>
      <c r="D652" s="216"/>
      <c r="E652" s="216"/>
      <c r="F652" s="610" t="s">
        <v>1723</v>
      </c>
      <c r="G652" s="551"/>
      <c r="H652" s="227"/>
      <c r="I652" s="451"/>
      <c r="J652" s="452"/>
      <c r="O652" s="21"/>
    </row>
    <row r="653" spans="2:15" ht="11.25" outlineLevel="1">
      <c r="B653" s="75"/>
      <c r="C653" s="228"/>
      <c r="D653" s="216"/>
      <c r="E653" s="216"/>
      <c r="F653" s="610" t="s">
        <v>1724</v>
      </c>
      <c r="G653" s="551"/>
      <c r="H653" s="227"/>
      <c r="I653" s="451"/>
      <c r="J653" s="452"/>
      <c r="O653" s="21"/>
    </row>
    <row r="654" spans="2:15" ht="11.25" outlineLevel="1">
      <c r="B654" s="75"/>
      <c r="C654" s="228"/>
      <c r="D654" s="216"/>
      <c r="E654" s="216"/>
      <c r="F654" s="610" t="s">
        <v>1725</v>
      </c>
      <c r="G654" s="551"/>
      <c r="H654" s="227"/>
      <c r="I654" s="451"/>
      <c r="J654" s="452"/>
      <c r="O654" s="21"/>
    </row>
    <row r="655" spans="2:15" ht="11.25" outlineLevel="1">
      <c r="B655" s="75"/>
      <c r="C655" s="228"/>
      <c r="D655" s="216"/>
      <c r="E655" s="216"/>
      <c r="F655" s="610" t="s">
        <v>1726</v>
      </c>
      <c r="G655" s="551"/>
      <c r="H655" s="227"/>
      <c r="I655" s="451"/>
      <c r="J655" s="452"/>
      <c r="O655" s="21"/>
    </row>
    <row r="656" spans="2:15" ht="11.25" outlineLevel="1">
      <c r="B656" s="75"/>
      <c r="C656" s="228"/>
      <c r="D656" s="216"/>
      <c r="E656" s="216"/>
      <c r="F656" s="610" t="s">
        <v>1727</v>
      </c>
      <c r="G656" s="551"/>
      <c r="H656" s="227"/>
      <c r="I656" s="451"/>
      <c r="J656" s="452"/>
      <c r="O656" s="21"/>
    </row>
    <row r="657" spans="2:15" ht="11.25" outlineLevel="1">
      <c r="B657" s="75"/>
      <c r="C657" s="228"/>
      <c r="D657" s="216"/>
      <c r="E657" s="216"/>
      <c r="F657" s="610" t="s">
        <v>1728</v>
      </c>
      <c r="G657" s="551"/>
      <c r="H657" s="227"/>
      <c r="I657" s="451"/>
      <c r="J657" s="452"/>
      <c r="O657" s="21"/>
    </row>
    <row r="658" spans="2:15" ht="11.25" outlineLevel="1">
      <c r="B658" s="75"/>
      <c r="C658" s="228"/>
      <c r="D658" s="216"/>
      <c r="E658" s="216"/>
      <c r="F658" s="610"/>
      <c r="G658" s="551"/>
      <c r="H658" s="227"/>
      <c r="I658" s="451"/>
      <c r="J658" s="452"/>
      <c r="O658" s="21"/>
    </row>
    <row r="659" spans="2:15" ht="11.25" outlineLevel="1">
      <c r="B659" s="523"/>
      <c r="C659" s="273" t="s">
        <v>2149</v>
      </c>
      <c r="D659" s="164" t="s">
        <v>1738</v>
      </c>
      <c r="E659" s="165"/>
      <c r="F659" s="614"/>
      <c r="G659" s="546" t="s">
        <v>84</v>
      </c>
      <c r="H659" s="350" t="s">
        <v>84</v>
      </c>
      <c r="I659" s="451"/>
      <c r="J659" s="452"/>
      <c r="O659" s="21"/>
    </row>
    <row r="660" spans="2:15" ht="11.25" outlineLevel="1">
      <c r="B660" s="523"/>
      <c r="C660" s="273" t="s">
        <v>2149</v>
      </c>
      <c r="D660" s="164" t="s">
        <v>1739</v>
      </c>
      <c r="E660" s="165"/>
      <c r="F660" s="614"/>
      <c r="G660" s="546" t="s">
        <v>84</v>
      </c>
      <c r="H660" s="350" t="s">
        <v>84</v>
      </c>
      <c r="I660" s="451"/>
      <c r="J660" s="452"/>
      <c r="O660" s="21"/>
    </row>
    <row r="661" spans="2:15" ht="11.25" outlineLevel="1">
      <c r="B661" s="75"/>
      <c r="C661" s="245"/>
      <c r="D661" s="277"/>
      <c r="E661" s="229"/>
      <c r="F661" s="608" t="s">
        <v>1729</v>
      </c>
      <c r="G661" s="353"/>
      <c r="H661" s="32"/>
      <c r="I661" s="451"/>
      <c r="J661" s="452"/>
      <c r="O661" s="21"/>
    </row>
    <row r="662" spans="2:15" ht="11.25" outlineLevel="1">
      <c r="B662" s="75"/>
      <c r="C662" s="245"/>
      <c r="D662" s="277"/>
      <c r="E662" s="229"/>
      <c r="F662" s="608" t="s">
        <v>1730</v>
      </c>
      <c r="G662" s="353"/>
      <c r="H662" s="32"/>
      <c r="I662" s="451"/>
      <c r="J662" s="452"/>
      <c r="O662" s="21"/>
    </row>
    <row r="663" spans="2:15" ht="11.25" outlineLevel="1">
      <c r="B663" s="75"/>
      <c r="C663" s="245"/>
      <c r="D663" s="277"/>
      <c r="E663" s="229"/>
      <c r="F663" s="608" t="s">
        <v>2124</v>
      </c>
      <c r="G663" s="353"/>
      <c r="H663" s="32"/>
      <c r="I663" s="451"/>
      <c r="J663" s="452"/>
      <c r="O663" s="21"/>
    </row>
    <row r="664" spans="2:15" ht="11.25" outlineLevel="1">
      <c r="B664" s="523"/>
      <c r="C664" s="245"/>
      <c r="D664" s="277"/>
      <c r="E664" s="229" t="s">
        <v>2151</v>
      </c>
      <c r="F664" s="608" t="s">
        <v>1731</v>
      </c>
      <c r="G664" s="353"/>
      <c r="H664" s="32"/>
      <c r="I664" s="451"/>
      <c r="J664" s="452"/>
      <c r="O664" s="21"/>
    </row>
    <row r="665" spans="2:15" ht="11.25" outlineLevel="1">
      <c r="B665" s="75"/>
      <c r="C665" s="245"/>
      <c r="D665" s="277"/>
      <c r="E665" s="229"/>
      <c r="F665" s="615" t="s">
        <v>1732</v>
      </c>
      <c r="G665" s="353"/>
      <c r="H665" s="32"/>
      <c r="I665" s="451"/>
      <c r="J665" s="452"/>
      <c r="O665" s="21"/>
    </row>
    <row r="666" spans="2:15" ht="11.25" outlineLevel="1">
      <c r="B666" s="75"/>
      <c r="C666" s="245"/>
      <c r="D666" s="278"/>
      <c r="E666" s="229"/>
      <c r="F666" s="615" t="s">
        <v>1733</v>
      </c>
      <c r="G666" s="353"/>
      <c r="H666" s="32"/>
      <c r="I666" s="451"/>
      <c r="J666" s="452"/>
      <c r="O666" s="21"/>
    </row>
    <row r="667" spans="2:15" ht="11.25" outlineLevel="1">
      <c r="B667" s="75"/>
      <c r="C667" s="245"/>
      <c r="D667" s="278"/>
      <c r="E667" s="229"/>
      <c r="F667" s="615" t="s">
        <v>1734</v>
      </c>
      <c r="G667" s="353"/>
      <c r="H667" s="32"/>
      <c r="I667" s="451"/>
      <c r="J667" s="452"/>
      <c r="O667" s="21"/>
    </row>
    <row r="668" spans="2:15" ht="11.25" outlineLevel="1">
      <c r="B668" s="75"/>
      <c r="C668" s="245"/>
      <c r="D668" s="278"/>
      <c r="E668" s="229"/>
      <c r="F668" s="615" t="s">
        <v>1735</v>
      </c>
      <c r="G668" s="353"/>
      <c r="H668" s="32"/>
      <c r="I668" s="451"/>
      <c r="J668" s="452"/>
      <c r="O668" s="21"/>
    </row>
    <row r="669" spans="2:15" ht="11.25" outlineLevel="1">
      <c r="B669" s="75"/>
      <c r="C669" s="245"/>
      <c r="D669" s="278"/>
      <c r="E669" s="229"/>
      <c r="F669" s="615" t="s">
        <v>1740</v>
      </c>
      <c r="G669" s="353"/>
      <c r="H669" s="32"/>
      <c r="I669" s="451"/>
      <c r="J669" s="452"/>
      <c r="O669" s="21"/>
    </row>
    <row r="670" spans="2:15" ht="11.25" outlineLevel="1">
      <c r="B670" s="75"/>
      <c r="C670" s="245"/>
      <c r="D670" s="278"/>
      <c r="E670" s="229"/>
      <c r="F670" s="616" t="s">
        <v>1736</v>
      </c>
      <c r="G670" s="353"/>
      <c r="H670" s="32"/>
      <c r="I670" s="451"/>
      <c r="J670" s="452"/>
      <c r="O670" s="21"/>
    </row>
    <row r="671" spans="2:15" ht="11.25" outlineLevel="1">
      <c r="B671" s="75"/>
      <c r="C671" s="245"/>
      <c r="D671" s="278"/>
      <c r="E671" s="229"/>
      <c r="F671" s="608" t="s">
        <v>1737</v>
      </c>
      <c r="G671" s="353"/>
      <c r="H671" s="32"/>
      <c r="I671" s="451"/>
      <c r="J671" s="452"/>
      <c r="O671" s="21"/>
    </row>
    <row r="672" spans="2:15" ht="11.25" outlineLevel="1">
      <c r="B672" s="75"/>
      <c r="C672" s="245"/>
      <c r="D672" s="74"/>
      <c r="E672" s="1"/>
      <c r="F672" s="608"/>
      <c r="G672" s="353"/>
      <c r="H672" s="32"/>
      <c r="I672" s="451"/>
      <c r="J672" s="452"/>
      <c r="O672" s="21"/>
    </row>
    <row r="673" spans="1:15" ht="11.25" outlineLevel="1">
      <c r="B673" s="523"/>
      <c r="C673" s="273" t="s">
        <v>2152</v>
      </c>
      <c r="D673" s="164" t="s">
        <v>1742</v>
      </c>
      <c r="E673" s="165"/>
      <c r="F673" s="614"/>
      <c r="G673" s="546" t="s">
        <v>85</v>
      </c>
      <c r="H673" s="350" t="s">
        <v>85</v>
      </c>
      <c r="I673" s="845"/>
      <c r="J673" s="846"/>
      <c r="O673" s="21"/>
    </row>
    <row r="674" spans="1:15" ht="11.25" outlineLevel="1">
      <c r="B674" s="523"/>
      <c r="C674" s="246"/>
      <c r="D674" s="277"/>
      <c r="E674" s="229" t="s">
        <v>2149</v>
      </c>
      <c r="F674" s="608"/>
      <c r="G674" s="353"/>
      <c r="H674" s="32"/>
      <c r="I674" s="845"/>
      <c r="J674" s="846"/>
      <c r="O674" s="21"/>
    </row>
    <row r="675" spans="1:15" ht="11.25" outlineLevel="1">
      <c r="B675" s="75"/>
      <c r="C675" s="246"/>
      <c r="D675" s="74"/>
      <c r="E675" s="1" t="s">
        <v>1466</v>
      </c>
      <c r="F675" s="608"/>
      <c r="G675" s="353"/>
      <c r="H675" s="32"/>
      <c r="I675" s="451"/>
      <c r="J675" s="452"/>
      <c r="O675" s="21"/>
    </row>
    <row r="676" spans="1:15" ht="11.25" outlineLevel="1">
      <c r="B676" s="75"/>
      <c r="C676" s="76"/>
      <c r="D676" s="74"/>
      <c r="E676" s="1"/>
      <c r="F676" s="608"/>
      <c r="G676" s="353"/>
      <c r="H676" s="32"/>
      <c r="I676" s="451"/>
      <c r="J676" s="452"/>
      <c r="O676" s="21"/>
    </row>
    <row r="677" spans="1:15" ht="11.25" outlineLevel="1">
      <c r="B677" s="75"/>
      <c r="C677" s="14" t="s">
        <v>1024</v>
      </c>
      <c r="D677" s="9" t="s">
        <v>1741</v>
      </c>
      <c r="E677" s="9"/>
      <c r="F677" s="617"/>
      <c r="G677" s="546" t="s">
        <v>83</v>
      </c>
      <c r="H677" s="547" t="s">
        <v>82</v>
      </c>
      <c r="I677" s="845"/>
      <c r="J677" s="846"/>
      <c r="O677" s="727" t="s">
        <v>2438</v>
      </c>
    </row>
    <row r="678" spans="1:15" s="446" customFormat="1" ht="11.25" outlineLevel="1">
      <c r="A678" s="445"/>
      <c r="B678" s="714"/>
      <c r="C678" s="715" t="s">
        <v>1024</v>
      </c>
      <c r="D678" s="709" t="s">
        <v>3751</v>
      </c>
      <c r="E678" s="709"/>
      <c r="F678" s="716"/>
      <c r="G678" s="521" t="s">
        <v>85</v>
      </c>
      <c r="H678" s="522" t="s">
        <v>82</v>
      </c>
      <c r="I678" s="447"/>
      <c r="J678" s="448"/>
      <c r="K678" s="738" t="s">
        <v>3753</v>
      </c>
      <c r="L678" s="728"/>
      <c r="M678" s="728"/>
      <c r="N678" s="728"/>
      <c r="O678" s="727" t="s">
        <v>2438</v>
      </c>
    </row>
    <row r="679" spans="1:15" ht="11.25" outlineLevel="1">
      <c r="B679" s="706"/>
      <c r="C679" s="14"/>
      <c r="D679" s="311"/>
      <c r="E679" s="312" t="s">
        <v>1745</v>
      </c>
      <c r="F679" s="589"/>
      <c r="G679" s="350"/>
      <c r="H679" s="550"/>
      <c r="I679" s="451"/>
      <c r="J679" s="452"/>
      <c r="O679" s="21"/>
    </row>
    <row r="680" spans="1:15" ht="11.25" outlineLevel="2">
      <c r="B680" s="706"/>
      <c r="C680" s="14"/>
      <c r="D680" s="311"/>
      <c r="E680" s="533" t="str">
        <f>TRIM(RIGHT(SUBSTITUTE(E679," ",REPT(" ",100)),100))</f>
        <v>8.10.2.3.2(d)</v>
      </c>
      <c r="F680" s="590">
        <f>+VLOOKUP(E680,clause_count,2,FALSE)</f>
        <v>17</v>
      </c>
      <c r="G680" s="350"/>
      <c r="H680" s="73"/>
      <c r="I680" s="451"/>
      <c r="J680" s="452"/>
      <c r="O680" s="21"/>
    </row>
    <row r="681" spans="1:15" ht="51" outlineLevel="2">
      <c r="B681" s="706"/>
      <c r="C681" s="14"/>
      <c r="D681" s="539">
        <v>1</v>
      </c>
      <c r="E681" s="538" t="s">
        <v>2776</v>
      </c>
      <c r="F681" s="577" t="str">
        <f>+VLOOKUP(E681,AlterationTestLU[],2,)</f>
        <v>(p) 	Rated Load, Platform Area, and Data Plate (Item 1.16)
(p)(1) 	rated load and platform area (2.16.1 and 2.16.2)
(p)(2) 	capacity and data plates (2.16.3)
(p)(3) 	signs in freight elevators (2.16.5 and 2.16.7)</v>
      </c>
      <c r="G681" s="350"/>
      <c r="H681" s="73"/>
      <c r="I681" s="451"/>
      <c r="J681" s="452"/>
      <c r="O681" s="21"/>
    </row>
    <row r="682" spans="1:15" ht="12.75" outlineLevel="2">
      <c r="B682" s="706"/>
      <c r="C682" s="14"/>
      <c r="D682" s="539">
        <v>2</v>
      </c>
      <c r="E682" s="538" t="s">
        <v>2777</v>
      </c>
      <c r="F682" s="577" t="str">
        <f>+VLOOKUP(E682,AlterationTestLU[],2,)</f>
        <v>Emergency or Standby Power Operation (Item 1.17).</v>
      </c>
      <c r="G682" s="350"/>
      <c r="H682" s="73"/>
      <c r="I682" s="451"/>
      <c r="J682" s="452"/>
      <c r="O682" s="21"/>
    </row>
    <row r="683" spans="1:15" ht="63.75" outlineLevel="2">
      <c r="B683" s="706"/>
      <c r="C683" s="14"/>
      <c r="D683" s="539">
        <v>3</v>
      </c>
      <c r="E683" s="538" t="s">
        <v>2396</v>
      </c>
      <c r="F683" s="577" t="str">
        <f>+VLOOKUP(E683,AlterationTestLU[],2,)</f>
        <v>(v) Braking System. load as Table 8.6.4.20. safely lower, stop, and hold the car with this load.
(v)(1) braking system (2.24.8.2.2)
(v)(2) electromechanical brake (2.24.8.3)
(v)(3) marking plate (2.24.8.5)</v>
      </c>
      <c r="G683" s="350"/>
      <c r="H683" s="73"/>
      <c r="I683" s="451"/>
      <c r="J683" s="452"/>
      <c r="O683" s="21"/>
    </row>
    <row r="684" spans="1:15" ht="12.75" outlineLevel="2">
      <c r="B684" s="706"/>
      <c r="C684" s="14"/>
      <c r="D684" s="539">
        <v>4</v>
      </c>
      <c r="E684" s="538" t="s">
        <v>2400</v>
      </c>
      <c r="F684" s="577" t="str">
        <f>+VLOOKUP(E684,AlterationTestLU[],2,)</f>
        <v>Drive Machines (2.24.1, 2.24.4, 2.24.5, and 2.24.9) (Item 2.18)</v>
      </c>
      <c r="G684" s="350"/>
      <c r="H684" s="73"/>
      <c r="I684" s="451"/>
      <c r="J684" s="452"/>
      <c r="O684" s="21"/>
    </row>
    <row r="685" spans="1:15" ht="25.5" outlineLevel="2">
      <c r="B685" s="706"/>
      <c r="C685" s="14"/>
      <c r="D685" s="539">
        <v>5</v>
      </c>
      <c r="E685" s="538" t="s">
        <v>2401</v>
      </c>
      <c r="F685" s="577" t="str">
        <f>+VLOOKUP(E685,AlterationTestLU[],2,)</f>
        <v>Gears, Bearings, and Flexible Connections (2.24.6, 2.24.7, and 2.24.10) (Item 2.19)</v>
      </c>
      <c r="G685" s="350"/>
      <c r="H685" s="73"/>
      <c r="I685" s="451"/>
      <c r="J685" s="452"/>
      <c r="O685" s="21"/>
    </row>
    <row r="686" spans="1:15" ht="12.75" outlineLevel="2">
      <c r="B686" s="706"/>
      <c r="C686" s="14"/>
      <c r="D686" s="539">
        <v>6</v>
      </c>
      <c r="E686" s="538" t="s">
        <v>2409</v>
      </c>
      <c r="F686" s="577" t="str">
        <f>+VLOOKUP(E686,AlterationTestLU[],2,)</f>
        <v>Belt- or Chain-Drive Machine (2.24.9) (Item 2.21)</v>
      </c>
      <c r="G686" s="350"/>
      <c r="H686" s="73"/>
      <c r="I686" s="451"/>
      <c r="J686" s="452"/>
      <c r="O686" s="21"/>
    </row>
    <row r="687" spans="1:15" ht="12.75" outlineLevel="2">
      <c r="B687" s="706"/>
      <c r="C687" s="14"/>
      <c r="D687" s="539">
        <v>7</v>
      </c>
      <c r="E687" s="538" t="s">
        <v>2410</v>
      </c>
      <c r="F687" s="577" t="str">
        <f>+VLOOKUP(E687,AlterationTestLU[],2,)</f>
        <v>Motor Generator (2.26.9.7) (Item 2.22)</v>
      </c>
      <c r="G687" s="350"/>
      <c r="H687" s="73"/>
      <c r="I687" s="451"/>
      <c r="J687" s="452"/>
      <c r="O687" s="21"/>
    </row>
    <row r="688" spans="1:15" ht="12.75" outlineLevel="2">
      <c r="B688" s="706"/>
      <c r="C688" s="14"/>
      <c r="D688" s="539">
        <v>8</v>
      </c>
      <c r="E688" s="538" t="s">
        <v>2411</v>
      </c>
      <c r="F688" s="577" t="str">
        <f>+VLOOKUP(E688,AlterationTestLU[],2,)</f>
        <v>Absorption of Regenerated Power (2.26.10) (Item 2.23)</v>
      </c>
      <c r="G688" s="350"/>
      <c r="H688" s="73"/>
      <c r="I688" s="451"/>
      <c r="J688" s="452"/>
      <c r="O688" s="21"/>
    </row>
    <row r="689" spans="2:15" ht="140.25" outlineLevel="2">
      <c r="B689" s="706"/>
      <c r="C689" s="14"/>
      <c r="D689" s="539">
        <v>9</v>
      </c>
      <c r="E689" s="538" t="s">
        <v>2415</v>
      </c>
      <c r="F689" s="577" t="str">
        <f>+VLOOKUP(E689,AlterationTestLU[],2,)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689" s="350"/>
      <c r="H689" s="73"/>
      <c r="I689" s="451"/>
      <c r="J689" s="452"/>
      <c r="O689" s="21"/>
    </row>
    <row r="690" spans="2:15" ht="102" outlineLevel="2">
      <c r="B690" s="706"/>
      <c r="C690" s="14"/>
      <c r="D690" s="539">
        <v>10</v>
      </c>
      <c r="E690" s="538" t="s">
        <v>2423</v>
      </c>
      <c r="F690" s="577" t="str">
        <f>+VLOOKUP(E690,AlterationTestLU[],2,)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690" s="350"/>
      <c r="H690" s="73"/>
      <c r="I690" s="451"/>
      <c r="J690" s="452"/>
      <c r="O690" s="21"/>
    </row>
    <row r="691" spans="2:15" ht="382.5" outlineLevel="2">
      <c r="B691" s="706"/>
      <c r="C691" s="14"/>
      <c r="D691" s="539">
        <v>11</v>
      </c>
      <c r="E691" s="538" t="s">
        <v>2438</v>
      </c>
      <c r="F691" s="577" t="str">
        <f>+VLOOKUP(E691,AlterationTestLU[],2,)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691" s="350"/>
      <c r="H691" s="73"/>
      <c r="I691" s="451"/>
      <c r="J691" s="452"/>
      <c r="O691" s="727" t="s">
        <v>2438</v>
      </c>
    </row>
    <row r="692" spans="2:15" ht="63.75" outlineLevel="2">
      <c r="B692" s="706"/>
      <c r="C692" s="14"/>
      <c r="D692" s="539">
        <v>12</v>
      </c>
      <c r="E692" s="538" t="s">
        <v>2457</v>
      </c>
      <c r="F692" s="577" t="str">
        <f>+VLOOKUP(E692,AlterationTestLU[],2,)</f>
        <v>(jj) Ascending Car Overspeed, and Unintended Car Motion Protection
(jj)(1) Ascending Car Overspeed Protection. Means inspected/tested,  no load conformance with 2.19.1.2.
(jj)(2) Unintended Car Motion. means inspected / tested to verify conformance with 2.19.2.2.</v>
      </c>
      <c r="G692" s="350"/>
      <c r="H692" s="73"/>
      <c r="I692" s="451"/>
      <c r="J692" s="452"/>
      <c r="O692" s="21"/>
    </row>
    <row r="693" spans="2:15" ht="25.5" outlineLevel="2">
      <c r="B693" s="706"/>
      <c r="C693" s="14"/>
      <c r="D693" s="539">
        <v>13</v>
      </c>
      <c r="E693" s="538" t="s">
        <v>2460</v>
      </c>
      <c r="F693" s="577" t="str">
        <f>+VLOOKUP(E693,AlterationTestLU[],2,)</f>
        <v>Speed. The speed of the car shall be verified with and without rated load, in both directions (2.16.3.2).</v>
      </c>
      <c r="G693" s="350"/>
      <c r="H693" s="73"/>
      <c r="I693" s="451"/>
      <c r="J693" s="452"/>
      <c r="O693" s="21"/>
    </row>
    <row r="694" spans="2:15" ht="12.75" outlineLevel="2">
      <c r="B694" s="706"/>
      <c r="C694" s="14"/>
      <c r="D694" s="539">
        <v>14</v>
      </c>
      <c r="E694" s="538" t="s">
        <v>2546</v>
      </c>
      <c r="F694" s="577" t="str">
        <f>+VLOOKUP(E694,AlterationTestLU[],2,)</f>
        <v>Data Plate (2.16.3.3, 2.20.2, and 2.24.2.3.5) (Item 3.27)</v>
      </c>
      <c r="G694" s="350"/>
      <c r="H694" s="73"/>
      <c r="I694" s="451"/>
      <c r="J694" s="452"/>
      <c r="O694" s="21"/>
    </row>
    <row r="695" spans="2:15" ht="12.75" outlineLevel="2">
      <c r="B695" s="706"/>
      <c r="C695" s="14"/>
      <c r="D695" s="539">
        <v>15</v>
      </c>
      <c r="E695" s="538" t="s">
        <v>2566</v>
      </c>
      <c r="F695" s="577" t="str">
        <f>+VLOOKUP(E695,AlterationTestLU[],2,)</f>
        <v>Car Frame, Counterweight Guides, and Stiles (Section 2.15) (Item 3.18)</v>
      </c>
      <c r="G695" s="350"/>
      <c r="H695" s="73"/>
      <c r="I695" s="451"/>
      <c r="J695" s="452"/>
      <c r="O695" s="21"/>
    </row>
    <row r="696" spans="2:15" ht="255" outlineLevel="2">
      <c r="B696" s="706"/>
      <c r="C696" s="14"/>
      <c r="D696" s="539">
        <v>16</v>
      </c>
      <c r="E696" s="538" t="s">
        <v>2697</v>
      </c>
      <c r="F696" s="577" t="str">
        <f>+VLOOKUP(E696,AlterationTestLU[],2,)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696" s="350"/>
      <c r="H696" s="73"/>
      <c r="I696" s="451"/>
      <c r="J696" s="452"/>
      <c r="O696" s="21"/>
    </row>
    <row r="697" spans="2:15" ht="38.25" outlineLevel="2">
      <c r="B697" s="706"/>
      <c r="C697" s="14"/>
      <c r="D697" s="539">
        <v>17</v>
      </c>
      <c r="E697" s="538" t="s">
        <v>2712</v>
      </c>
      <c r="F697" s="577" t="str">
        <f>+VLOOKUP(E697,AlterationTestLU[],2,)</f>
        <v>(i) Car Frame and Platform (Item 5.7)
(i)(1) frame (2.15.4 through 2.15.7 and 2.15.9)
(i)(2) fire protection (2.15.8)</v>
      </c>
      <c r="G697" s="350"/>
      <c r="H697" s="73"/>
      <c r="I697" s="451"/>
      <c r="J697" s="452"/>
      <c r="O697" s="21"/>
    </row>
    <row r="698" spans="2:15" ht="11.25" outlineLevel="1">
      <c r="B698" s="75"/>
      <c r="C698" s="11"/>
      <c r="D698" s="1"/>
      <c r="E698" s="1" t="s">
        <v>359</v>
      </c>
      <c r="F698" s="141" t="s">
        <v>1743</v>
      </c>
      <c r="G698" s="32"/>
      <c r="H698" s="32"/>
      <c r="I698" s="845"/>
      <c r="J698" s="846"/>
      <c r="O698" s="727" t="s">
        <v>2438</v>
      </c>
    </row>
    <row r="699" spans="2:15" ht="11.25" outlineLevel="1">
      <c r="B699" s="75"/>
      <c r="C699" s="11"/>
      <c r="D699" s="1"/>
      <c r="E699" s="1" t="s">
        <v>330</v>
      </c>
      <c r="F699" s="141" t="s">
        <v>1744</v>
      </c>
      <c r="G699" s="32"/>
      <c r="H699" s="32"/>
      <c r="I699" s="845"/>
      <c r="J699" s="846"/>
      <c r="O699" s="727" t="s">
        <v>2438</v>
      </c>
    </row>
    <row r="700" spans="2:15" ht="11.25" outlineLevel="1">
      <c r="B700" s="75"/>
      <c r="C700" s="11"/>
      <c r="D700" s="1"/>
      <c r="E700" s="1" t="s">
        <v>298</v>
      </c>
      <c r="F700" s="141" t="s">
        <v>341</v>
      </c>
      <c r="G700" s="32"/>
      <c r="H700" s="32"/>
      <c r="I700" s="845"/>
      <c r="J700" s="846"/>
      <c r="O700" s="727" t="s">
        <v>2438</v>
      </c>
    </row>
    <row r="701" spans="2:15" ht="11.25" outlineLevel="1">
      <c r="B701" s="75"/>
      <c r="C701" s="11"/>
      <c r="D701" s="1"/>
      <c r="E701" s="1" t="s">
        <v>331</v>
      </c>
      <c r="F701" s="141" t="s">
        <v>342</v>
      </c>
      <c r="G701" s="32"/>
      <c r="H701" s="32"/>
      <c r="I701" s="845"/>
      <c r="J701" s="846"/>
      <c r="O701" s="727" t="s">
        <v>2438</v>
      </c>
    </row>
    <row r="702" spans="2:15" ht="11.25" outlineLevel="1">
      <c r="B702" s="75"/>
      <c r="C702" s="11"/>
      <c r="D702" s="1"/>
      <c r="E702" s="1" t="s">
        <v>332</v>
      </c>
      <c r="F702" s="141" t="s">
        <v>343</v>
      </c>
      <c r="G702" s="32"/>
      <c r="H702" s="32"/>
      <c r="I702" s="845"/>
      <c r="J702" s="846"/>
      <c r="O702" s="727" t="s">
        <v>2438</v>
      </c>
    </row>
    <row r="703" spans="2:15" ht="11.25" outlineLevel="1">
      <c r="B703" s="75"/>
      <c r="C703" s="11"/>
      <c r="D703" s="1"/>
      <c r="E703" s="1" t="s">
        <v>2077</v>
      </c>
      <c r="F703" s="141" t="s">
        <v>1995</v>
      </c>
      <c r="G703" s="32"/>
      <c r="H703" s="32"/>
      <c r="I703" s="845"/>
      <c r="J703" s="846"/>
      <c r="O703" s="727" t="s">
        <v>2438</v>
      </c>
    </row>
    <row r="704" spans="2:15" ht="11.25" outlineLevel="1">
      <c r="B704" s="75"/>
      <c r="C704" s="11"/>
      <c r="D704" s="1"/>
      <c r="E704" s="1" t="s">
        <v>357</v>
      </c>
      <c r="F704" s="141" t="s">
        <v>1106</v>
      </c>
      <c r="G704" s="32"/>
      <c r="H704" s="32"/>
      <c r="I704" s="845"/>
      <c r="J704" s="846"/>
      <c r="O704" s="727" t="s">
        <v>2438</v>
      </c>
    </row>
    <row r="705" spans="2:15" ht="11.25" outlineLevel="1">
      <c r="B705" s="75"/>
      <c r="C705" s="11"/>
      <c r="D705" s="1"/>
      <c r="E705" s="1" t="s">
        <v>355</v>
      </c>
      <c r="F705" s="141" t="s">
        <v>356</v>
      </c>
      <c r="G705" s="32"/>
      <c r="H705" s="32"/>
      <c r="I705" s="845"/>
      <c r="J705" s="846"/>
      <c r="O705" s="727" t="s">
        <v>2438</v>
      </c>
    </row>
    <row r="706" spans="2:15" ht="11.25" outlineLevel="1">
      <c r="B706" s="75"/>
      <c r="C706" s="11"/>
      <c r="D706" s="1"/>
      <c r="E706" s="1" t="s">
        <v>334</v>
      </c>
      <c r="F706" s="141" t="s">
        <v>768</v>
      </c>
      <c r="G706" s="32"/>
      <c r="H706" s="32"/>
      <c r="I706" s="845"/>
      <c r="J706" s="846"/>
      <c r="O706" s="727" t="s">
        <v>2438</v>
      </c>
    </row>
    <row r="707" spans="2:15" ht="11.25" outlineLevel="1">
      <c r="B707" s="75"/>
      <c r="C707" s="11"/>
      <c r="D707" s="1"/>
      <c r="E707" s="1" t="s">
        <v>353</v>
      </c>
      <c r="F707" s="141" t="s">
        <v>354</v>
      </c>
      <c r="G707" s="32"/>
      <c r="H707" s="32"/>
      <c r="I707" s="845"/>
      <c r="J707" s="846"/>
      <c r="O707" s="727" t="s">
        <v>2438</v>
      </c>
    </row>
    <row r="708" spans="2:15" ht="11.25" outlineLevel="1">
      <c r="B708" s="75"/>
      <c r="C708" s="11"/>
      <c r="D708" s="1"/>
      <c r="E708" s="142" t="s">
        <v>335</v>
      </c>
      <c r="F708" s="141" t="s">
        <v>955</v>
      </c>
      <c r="G708" s="32"/>
      <c r="H708" s="32"/>
      <c r="I708" s="845"/>
      <c r="J708" s="846"/>
      <c r="O708" s="727" t="s">
        <v>2438</v>
      </c>
    </row>
    <row r="709" spans="2:15" ht="11.25" outlineLevel="1">
      <c r="B709" s="523"/>
      <c r="C709" s="11"/>
      <c r="D709" s="277"/>
      <c r="E709" s="229" t="s">
        <v>2153</v>
      </c>
      <c r="F709" s="141"/>
      <c r="G709" s="32"/>
      <c r="H709" s="32"/>
      <c r="I709" s="451"/>
      <c r="J709" s="452"/>
      <c r="O709" s="727" t="s">
        <v>2438</v>
      </c>
    </row>
    <row r="710" spans="2:15" ht="11.25" outlineLevel="1">
      <c r="B710" s="75"/>
      <c r="C710" s="11"/>
      <c r="D710" s="278"/>
      <c r="E710" s="229"/>
      <c r="F710" s="141"/>
      <c r="G710" s="32"/>
      <c r="H710" s="32"/>
      <c r="I710" s="451"/>
      <c r="J710" s="452"/>
      <c r="O710" s="21"/>
    </row>
    <row r="711" spans="2:15" ht="11.25">
      <c r="B711" s="75"/>
      <c r="C711" s="27" t="s">
        <v>840</v>
      </c>
      <c r="D711" s="2" t="s">
        <v>1025</v>
      </c>
      <c r="E711" s="2"/>
      <c r="F711" s="587"/>
      <c r="G711" s="924" t="s">
        <v>150</v>
      </c>
      <c r="H711" s="925"/>
      <c r="I711" s="925"/>
      <c r="J711" s="926"/>
      <c r="L711" s="727" t="s">
        <v>295</v>
      </c>
      <c r="M711" s="727" t="s">
        <v>438</v>
      </c>
      <c r="N711" s="727">
        <v>2.2599999999999998</v>
      </c>
      <c r="O711" s="727" t="s">
        <v>2438</v>
      </c>
    </row>
    <row r="712" spans="2:15" ht="11.25" outlineLevel="1">
      <c r="B712" s="75"/>
      <c r="C712" s="14" t="s">
        <v>1026</v>
      </c>
      <c r="D712" s="9" t="s">
        <v>117</v>
      </c>
      <c r="E712" s="9"/>
      <c r="F712" s="588"/>
      <c r="G712" s="350" t="s">
        <v>83</v>
      </c>
      <c r="H712" s="350" t="s">
        <v>82</v>
      </c>
      <c r="I712" s="845"/>
      <c r="J712" s="846"/>
      <c r="M712" s="727" t="s">
        <v>438</v>
      </c>
      <c r="N712" s="727">
        <v>2.2599999999999998</v>
      </c>
      <c r="O712" s="727" t="s">
        <v>2438</v>
      </c>
    </row>
    <row r="713" spans="2:15" ht="11.25" outlineLevel="1">
      <c r="B713" s="706"/>
      <c r="C713" s="14"/>
      <c r="D713" s="311"/>
      <c r="E713" s="312" t="s">
        <v>1751</v>
      </c>
      <c r="F713" s="589"/>
      <c r="G713" s="350"/>
      <c r="H713" s="550"/>
      <c r="I713" s="451"/>
      <c r="J713" s="452"/>
      <c r="O713" s="727" t="s">
        <v>2438</v>
      </c>
    </row>
    <row r="714" spans="2:15" ht="11.25" outlineLevel="2">
      <c r="B714" s="706"/>
      <c r="C714" s="14"/>
      <c r="D714" s="311"/>
      <c r="E714" s="533" t="str">
        <f>TRIM(RIGHT(SUBSTITUTE(E713," ",REPT(" ",100)),100))</f>
        <v>8.10.2.3.2(q)</v>
      </c>
      <c r="F714" s="590">
        <f>+VLOOKUP(E714,clause_count,2,FALSE)</f>
        <v>36</v>
      </c>
      <c r="G714" s="350"/>
      <c r="H714" s="73"/>
      <c r="I714" s="451"/>
      <c r="J714" s="452"/>
      <c r="O714" s="727" t="s">
        <v>2438</v>
      </c>
    </row>
    <row r="715" spans="2:15" ht="12.75" outlineLevel="2">
      <c r="B715" s="706"/>
      <c r="C715" s="14"/>
      <c r="D715" s="539">
        <v>1</v>
      </c>
      <c r="E715" s="538" t="s">
        <v>2211</v>
      </c>
      <c r="F715" s="577" t="str">
        <f>+VLOOKUP(E715,AlterationTestLU[],2,)</f>
        <v>Door Reopening Device (2.13.5) (Item 1.1)</v>
      </c>
      <c r="G715" s="350"/>
      <c r="H715" s="73"/>
      <c r="I715" s="451"/>
      <c r="J715" s="452"/>
      <c r="L715" s="727" t="s">
        <v>295</v>
      </c>
      <c r="O715" s="727" t="s">
        <v>2438</v>
      </c>
    </row>
    <row r="716" spans="2:15" ht="51" outlineLevel="2">
      <c r="B716" s="706"/>
      <c r="C716" s="14"/>
      <c r="D716" s="539">
        <v>2</v>
      </c>
      <c r="E716" s="538" t="s">
        <v>2237</v>
      </c>
      <c r="F716" s="577" t="str">
        <f>+VLOOKUP(E716,AlterationTestLU[],2,)</f>
        <v>(c) Operating Control Devices (Item 1.3)
(c)(1) operating devices (2.26.1.1, 2.26.1.2, and 2.26.1.6)
(c)(2) in-car inspection (2.26.1.4.3)
(c)(3) inspection operation with open door circuits (2.26.1.5)</v>
      </c>
      <c r="G716" s="350"/>
      <c r="H716" s="73"/>
      <c r="I716" s="451"/>
      <c r="J716" s="452"/>
      <c r="O716" s="729"/>
    </row>
    <row r="717" spans="2:15" ht="89.25" outlineLevel="2">
      <c r="B717" s="706"/>
      <c r="C717" s="14"/>
      <c r="D717" s="539">
        <v>3</v>
      </c>
      <c r="E717" s="538" t="s">
        <v>2248</v>
      </c>
      <c r="F717" s="577" t="str">
        <f>+VLOOKUP(E717,AlterationTestLU[],2,)</f>
        <v>(g) Car Door or Gate (Item 1.7)
(g)(1) closed position (2.14.4.11)
(g)(2) contact or interlock (2.14.4.2, 2.26.2.15, and 2.26.2.28)
(g)(3) car landing door clearances (2.14.4.5)
(g)(4) car door guides (2.14.4.6)
(g)(5) passenger car door (2.14.5)
(g)(6) freight car door or gate (2.14.6)</v>
      </c>
      <c r="G717" s="350"/>
      <c r="H717" s="73"/>
      <c r="I717" s="451"/>
      <c r="J717" s="452"/>
      <c r="O717" s="729"/>
    </row>
    <row r="718" spans="2:15" ht="25.5" outlineLevel="2">
      <c r="B718" s="706"/>
      <c r="C718" s="14"/>
      <c r="D718" s="539">
        <v>4</v>
      </c>
      <c r="E718" s="538" t="s">
        <v>2256</v>
      </c>
      <c r="F718" s="577" t="str">
        <f>+VLOOKUP(E718,AlterationTestLU[],2,)</f>
        <v>Power Closing Doors Gates (2.13.3) (Item 1.9): Test Closing Time Per Door Marking Plate (2.13.4.2.4)</v>
      </c>
      <c r="G718" s="350"/>
      <c r="H718" s="73"/>
      <c r="I718" s="451"/>
      <c r="J718" s="452"/>
      <c r="O718" s="729"/>
    </row>
    <row r="719" spans="2:15" ht="51" outlineLevel="2">
      <c r="B719" s="706"/>
      <c r="C719" s="14"/>
      <c r="D719" s="539">
        <v>5</v>
      </c>
      <c r="E719" s="538" t="s">
        <v>2257</v>
      </c>
      <c r="F719" s="577" t="str">
        <f>+VLOOKUP(E719,AlterationTestLU[],2,)</f>
        <v>(j) Power Opening of Doors or Gates (Item 1.10)
(j)(1) Power Opening of Doors (2.13.2). 
(j)(2) Leveling Zone (2.26.1.6.3) and Leveling Speed (2.26.1.6.6). 
(j)(3) 	Inner Landing Zone (2.26.1.6.7). For static control elevators</v>
      </c>
      <c r="G719" s="350"/>
      <c r="H719" s="73"/>
      <c r="I719" s="451"/>
      <c r="J719" s="452"/>
      <c r="O719" s="729"/>
    </row>
    <row r="720" spans="2:15" ht="76.5" outlineLevel="2">
      <c r="B720" s="706"/>
      <c r="C720" s="14"/>
      <c r="D720" s="539">
        <v>6</v>
      </c>
      <c r="E720" s="538" t="s">
        <v>2781</v>
      </c>
      <c r="F720" s="577" t="str">
        <f>+VLOOKUP(E720,AlterationTestLU[],2,)</f>
        <v>(l) 	Car Enclosure (Item 1.12)
(l)(1) 	enclosure and lining materials (2.14.2.1 and 2.14.3.1)
(l)(2) 	equipment prohibited inside car (2.14.1.9)
(l)(3) 	classes of loading (2.16.2.2)
(l)(4) 	passengers on freight elevators (2.16.4)
(l)(5) 	identification in cars (2.29.1)</v>
      </c>
      <c r="G720" s="350"/>
      <c r="H720" s="73"/>
      <c r="I720" s="451"/>
      <c r="J720" s="452"/>
      <c r="O720" s="729"/>
    </row>
    <row r="721" spans="2:15" ht="51" outlineLevel="2">
      <c r="B721" s="706"/>
      <c r="C721" s="14"/>
      <c r="D721" s="539">
        <v>7</v>
      </c>
      <c r="E721" s="538" t="s">
        <v>2776</v>
      </c>
      <c r="F721" s="577" t="str">
        <f>+VLOOKUP(E721,AlterationTestLU[],2,)</f>
        <v>(p) 	Rated Load, Platform Area, and Data Plate (Item 1.16)
(p)(1) 	rated load and platform area (2.16.1 and 2.16.2)
(p)(2) 	capacity and data plates (2.16.3)
(p)(3) 	signs in freight elevators (2.16.5 and 2.16.7)</v>
      </c>
      <c r="G721" s="350"/>
      <c r="H721" s="73"/>
      <c r="I721" s="451"/>
      <c r="J721" s="452"/>
      <c r="O721" s="729"/>
    </row>
    <row r="722" spans="2:15" ht="12.75" outlineLevel="2">
      <c r="B722" s="706"/>
      <c r="C722" s="14"/>
      <c r="D722" s="539">
        <v>8</v>
      </c>
      <c r="E722" s="538" t="s">
        <v>2777</v>
      </c>
      <c r="F722" s="577" t="str">
        <f>+VLOOKUP(E722,AlterationTestLU[],2,)</f>
        <v>Emergency or Standby Power Operation (Item 1.17).</v>
      </c>
      <c r="G722" s="350"/>
      <c r="H722" s="73"/>
      <c r="I722" s="451"/>
      <c r="J722" s="452"/>
      <c r="O722" s="729"/>
    </row>
    <row r="723" spans="2:15" ht="12.75" outlineLevel="2">
      <c r="B723" s="706"/>
      <c r="C723" s="14"/>
      <c r="D723" s="539">
        <v>9</v>
      </c>
      <c r="E723" s="538" t="s">
        <v>2775</v>
      </c>
      <c r="F723" s="577" t="str">
        <f>+VLOOKUP(E723,AlterationTestLU[],2,)</f>
        <v>Car Ride (Section 2.23, 2.23.6, and 2.15.2) (Item 1.19)</v>
      </c>
      <c r="G723" s="350"/>
      <c r="H723" s="73"/>
      <c r="I723" s="451"/>
      <c r="J723" s="452"/>
      <c r="O723" s="729"/>
    </row>
    <row r="724" spans="2:15" ht="102" outlineLevel="2">
      <c r="B724" s="706"/>
      <c r="C724" s="14"/>
      <c r="D724" s="539">
        <v>10</v>
      </c>
      <c r="E724" s="538" t="s">
        <v>2382</v>
      </c>
      <c r="F724" s="577" t="str">
        <f>+VLOOKUP(E724,AlterationTestLU[],2,)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724" s="350"/>
      <c r="H724" s="73"/>
      <c r="I724" s="451"/>
      <c r="J724" s="452"/>
      <c r="O724" s="729"/>
    </row>
    <row r="725" spans="2:15" ht="63.75" outlineLevel="2">
      <c r="B725" s="706"/>
      <c r="C725" s="14"/>
      <c r="D725" s="539">
        <v>11</v>
      </c>
      <c r="E725" s="538" t="s">
        <v>2390</v>
      </c>
      <c r="F725" s="577" t="str">
        <f>+VLOOKUP(E725,AlterationTestLU[],2,)</f>
        <v>(t)(1) general (2.26.9.1, 2.26.9.2, and 2.26.9.8)
(t)(2) redundancy and its checking (2.26.9.3 and 2.26.9.4)
(t)(3) static control without motor generator sets (2.26.9.5 and 2.26.9.6)
(t)(4) installation of capacitors or other devices to make electrical protective devices ineffective (2.26.6)</v>
      </c>
      <c r="G725" s="350"/>
      <c r="H725" s="73"/>
      <c r="I725" s="451"/>
      <c r="J725" s="452"/>
      <c r="O725" s="729"/>
    </row>
    <row r="726" spans="2:15" ht="63.75" outlineLevel="2">
      <c r="B726" s="706"/>
      <c r="C726" s="14"/>
      <c r="D726" s="539">
        <v>12</v>
      </c>
      <c r="E726" s="538" t="s">
        <v>2396</v>
      </c>
      <c r="F726" s="577" t="str">
        <f>+VLOOKUP(E726,AlterationTestLU[],2,)</f>
        <v>(v) Braking System. load as Table 8.6.4.20. safely lower, stop, and hold the car with this load.
(v)(1) braking system (2.24.8.2.2)
(v)(2) electromechanical brake (2.24.8.3)
(v)(3) marking plate (2.24.8.5)</v>
      </c>
      <c r="G726" s="350"/>
      <c r="H726" s="73"/>
      <c r="I726" s="451"/>
      <c r="J726" s="452"/>
      <c r="O726" s="729"/>
    </row>
    <row r="727" spans="2:15" ht="12.75" outlineLevel="2">
      <c r="B727" s="706"/>
      <c r="C727" s="14"/>
      <c r="D727" s="539">
        <v>13</v>
      </c>
      <c r="E727" s="538" t="s">
        <v>2410</v>
      </c>
      <c r="F727" s="577" t="str">
        <f>+VLOOKUP(E727,AlterationTestLU[],2,)</f>
        <v>Motor Generator (2.26.9.7) (Item 2.22)</v>
      </c>
      <c r="G727" s="350"/>
      <c r="H727" s="73"/>
      <c r="I727" s="451"/>
      <c r="J727" s="452"/>
      <c r="O727" s="729"/>
    </row>
    <row r="728" spans="2:15" ht="12.75" outlineLevel="2">
      <c r="B728" s="706"/>
      <c r="C728" s="14"/>
      <c r="D728" s="539">
        <v>14</v>
      </c>
      <c r="E728" s="538" t="s">
        <v>2411</v>
      </c>
      <c r="F728" s="577" t="str">
        <f>+VLOOKUP(E728,AlterationTestLU[],2,)</f>
        <v>Absorption of Regenerated Power (2.26.10) (Item 2.23)</v>
      </c>
      <c r="G728" s="350"/>
      <c r="H728" s="73"/>
      <c r="I728" s="451"/>
      <c r="J728" s="452"/>
      <c r="O728" s="729"/>
    </row>
    <row r="729" spans="2:15" ht="178.5" outlineLevel="2">
      <c r="B729" s="706"/>
      <c r="C729" s="14"/>
      <c r="D729" s="539">
        <v>15</v>
      </c>
      <c r="E729" s="538" t="s">
        <v>2412</v>
      </c>
      <c r="F729" s="577" t="str">
        <f>+VLOOKUP(E729,AlterationTestLU[],2,)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729" s="350"/>
      <c r="H729" s="73"/>
      <c r="I729" s="451"/>
      <c r="J729" s="452"/>
      <c r="O729" s="729"/>
    </row>
    <row r="730" spans="2:15" ht="12.75" outlineLevel="2">
      <c r="B730" s="706"/>
      <c r="C730" s="14"/>
      <c r="D730" s="539">
        <v>16</v>
      </c>
      <c r="E730" s="538" t="s">
        <v>2421</v>
      </c>
      <c r="F730" s="577" t="str">
        <f>+VLOOKUP(E730,AlterationTestLU[],2,)</f>
        <v>Secondary and Deflector Sheaves (2.24.2) (Item 2.26)</v>
      </c>
      <c r="G730" s="350"/>
      <c r="H730" s="73"/>
      <c r="I730" s="451"/>
      <c r="J730" s="452"/>
      <c r="O730" s="729"/>
    </row>
    <row r="731" spans="2:15" ht="102" outlineLevel="2">
      <c r="B731" s="706"/>
      <c r="C731" s="14"/>
      <c r="D731" s="539">
        <v>17</v>
      </c>
      <c r="E731" s="538" t="s">
        <v>2423</v>
      </c>
      <c r="F731" s="577" t="str">
        <f>+VLOOKUP(E731,AlterationTestLU[],2,)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731" s="350"/>
      <c r="H731" s="73"/>
      <c r="I731" s="451"/>
      <c r="J731" s="452"/>
      <c r="O731" s="729"/>
    </row>
    <row r="732" spans="2:15" ht="114.75" outlineLevel="2">
      <c r="B732" s="706"/>
      <c r="C732" s="14"/>
      <c r="D732" s="539">
        <v>18</v>
      </c>
      <c r="E732" s="538" t="s">
        <v>2432</v>
      </c>
      <c r="F732" s="577" t="str">
        <f>+VLOOKUP(E732,AlterationTestLU[],2,)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732" s="350"/>
      <c r="H732" s="73"/>
      <c r="I732" s="451"/>
      <c r="J732" s="452"/>
      <c r="O732" s="729"/>
    </row>
    <row r="733" spans="2:15" ht="382.5" outlineLevel="2">
      <c r="B733" s="706"/>
      <c r="C733" s="14"/>
      <c r="D733" s="539">
        <v>19</v>
      </c>
      <c r="E733" s="538" t="s">
        <v>2438</v>
      </c>
      <c r="F733" s="577" t="str">
        <f>+VLOOKUP(E733,AlterationTestLU[],2,)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733" s="350"/>
      <c r="H733" s="73"/>
      <c r="I733" s="451"/>
      <c r="J733" s="452"/>
      <c r="O733" s="727" t="s">
        <v>2438</v>
      </c>
    </row>
    <row r="734" spans="2:15" ht="63.75" outlineLevel="2">
      <c r="B734" s="706"/>
      <c r="C734" s="14"/>
      <c r="D734" s="539">
        <v>20</v>
      </c>
      <c r="E734" s="538" t="s">
        <v>2457</v>
      </c>
      <c r="F734" s="577" t="str">
        <f>+VLOOKUP(E734,AlterationTestLU[],2,)</f>
        <v>(jj) Ascending Car Overspeed, and Unintended Car Motion Protection
(jj)(1) Ascending Car Overspeed Protection. Means inspected/tested,  no load conformance with 2.19.1.2.
(jj)(2) Unintended Car Motion. means inspected / tested to verify conformance with 2.19.2.2.</v>
      </c>
      <c r="G734" s="350"/>
      <c r="H734" s="73"/>
      <c r="I734" s="451"/>
      <c r="J734" s="452"/>
      <c r="O734" s="729"/>
    </row>
    <row r="735" spans="2:15" ht="25.5" outlineLevel="2">
      <c r="B735" s="706"/>
      <c r="C735" s="14"/>
      <c r="D735" s="539">
        <v>21</v>
      </c>
      <c r="E735" s="538" t="s">
        <v>2460</v>
      </c>
      <c r="F735" s="577" t="str">
        <f>+VLOOKUP(E735,AlterationTestLU[],2,)</f>
        <v>Speed. The speed of the car shall be verified with and without rated load, in both directions (2.16.3.2).</v>
      </c>
      <c r="G735" s="350"/>
      <c r="H735" s="73"/>
      <c r="I735" s="451"/>
      <c r="J735" s="452"/>
      <c r="O735" s="729"/>
    </row>
    <row r="736" spans="2:15" ht="51" outlineLevel="2">
      <c r="B736" s="706"/>
      <c r="C736" s="14"/>
      <c r="D736" s="539">
        <v>22</v>
      </c>
      <c r="E736" s="538" t="s">
        <v>2536</v>
      </c>
      <c r="F736" s="577" t="str">
        <f>+VLOOKUP(E736,AlterationTestLU[],2,)</f>
        <v>(d) Top-of-Car Clearance (Item 3.4)
(d)(1) top-of-car clearance (2.4.6 through 2.4.8)
(d)(2) low-clearance signage and marking of car top equipment (2.4.7.2)
(d)(3) guardrails (2.14.1.7.1)</v>
      </c>
      <c r="G736" s="350"/>
      <c r="H736" s="73"/>
      <c r="I736" s="451"/>
      <c r="J736" s="452"/>
      <c r="O736" s="729"/>
    </row>
    <row r="737" spans="2:15" ht="12.75" outlineLevel="2">
      <c r="B737" s="706"/>
      <c r="C737" s="14"/>
      <c r="D737" s="539">
        <v>23</v>
      </c>
      <c r="E737" s="538" t="s">
        <v>2540</v>
      </c>
      <c r="F737" s="577" t="str">
        <f>+VLOOKUP(E737,AlterationTestLU[],2,)</f>
        <v>Top Counterweight Clearance (2.4.9) (Item 3.24)</v>
      </c>
      <c r="G737" s="350"/>
      <c r="H737" s="73"/>
      <c r="I737" s="451"/>
      <c r="J737" s="452"/>
      <c r="O737" s="729"/>
    </row>
    <row r="738" spans="2:15" ht="25.5" outlineLevel="2">
      <c r="B738" s="706"/>
      <c r="C738" s="14"/>
      <c r="D738" s="539">
        <v>24</v>
      </c>
      <c r="E738" s="538" t="s">
        <v>2542</v>
      </c>
      <c r="F738" s="577" t="str">
        <f>+VLOOKUP(E738,AlterationTestLU[],2,)</f>
        <v>Normal Terminal Stopping Devices (Item 3.5). Verify location and type of switches (2.25.2). [See also 8.10.2.2.2(ff).]</v>
      </c>
      <c r="G738" s="350"/>
      <c r="H738" s="73"/>
      <c r="I738" s="451"/>
      <c r="J738" s="452"/>
      <c r="O738" s="729"/>
    </row>
    <row r="739" spans="2:15" ht="25.5" outlineLevel="2">
      <c r="B739" s="706"/>
      <c r="C739" s="14"/>
      <c r="D739" s="539">
        <v>25</v>
      </c>
      <c r="E739" s="538" t="s">
        <v>2543</v>
      </c>
      <c r="F739" s="577" t="str">
        <f>+VLOOKUP(E739,AlterationTestLU[],2,)</f>
        <v>Final Terminal Stopping Devices (Item 3.6). Verify location and type of switches for conformance with 2.25.3 and 2.26.4.3.</v>
      </c>
      <c r="G739" s="350"/>
      <c r="H739" s="73"/>
      <c r="I739" s="451"/>
      <c r="J739" s="452"/>
      <c r="O739" s="729"/>
    </row>
    <row r="740" spans="2:15" ht="25.5" outlineLevel="2">
      <c r="B740" s="706"/>
      <c r="C740" s="14"/>
      <c r="D740" s="539">
        <v>26</v>
      </c>
      <c r="E740" s="538" t="s">
        <v>2544</v>
      </c>
      <c r="F740" s="577" t="str">
        <f>+VLOOKUP(E740,AlterationTestLU[],2,)</f>
        <v>Broken Rope, Chain, or Tape Switch (Item 3.26). Verify for conformance with 2.25.2.3.2, 2.26.2.6, and 2.26.4.3.</v>
      </c>
      <c r="G740" s="350"/>
      <c r="H740" s="73"/>
      <c r="I740" s="451"/>
      <c r="J740" s="452"/>
      <c r="O740" s="729"/>
    </row>
    <row r="741" spans="2:15" ht="12.75" outlineLevel="2">
      <c r="B741" s="706"/>
      <c r="C741" s="14"/>
      <c r="D741" s="539">
        <v>27</v>
      </c>
      <c r="E741" s="538" t="s">
        <v>2546</v>
      </c>
      <c r="F741" s="577" t="str">
        <f>+VLOOKUP(E741,AlterationTestLU[],2,)</f>
        <v>Data Plate (2.16.3.3, 2.20.2, and 2.24.2.3.5) (Item 3.27)</v>
      </c>
      <c r="G741" s="350"/>
      <c r="H741" s="73"/>
      <c r="I741" s="451"/>
      <c r="J741" s="452"/>
      <c r="O741" s="729"/>
    </row>
    <row r="742" spans="2:15" ht="12.75" outlineLevel="2">
      <c r="B742" s="706"/>
      <c r="C742" s="14"/>
      <c r="D742" s="539">
        <v>28</v>
      </c>
      <c r="E742" s="538" t="s">
        <v>2548</v>
      </c>
      <c r="F742" s="577" t="str">
        <f>+VLOOKUP(E742,AlterationTestLU[],2,)</f>
        <v>Counterweight and Counterweight Buffer (Sections 2.21 and 2.22) (Item 3.28)</v>
      </c>
      <c r="G742" s="350"/>
      <c r="H742" s="73"/>
      <c r="I742" s="451"/>
      <c r="J742" s="452"/>
      <c r="O742" s="729"/>
    </row>
    <row r="743" spans="2:15" ht="25.5" outlineLevel="2">
      <c r="B743" s="706"/>
      <c r="C743" s="14"/>
      <c r="D743" s="539">
        <v>29</v>
      </c>
      <c r="E743" s="538" t="s">
        <v>2549</v>
      </c>
      <c r="F743" s="577" t="str">
        <f>+VLOOKUP(E743,AlterationTestLU[],2,)</f>
        <v>Counterweight Safeties (Item 3.29). Visually inspect counterweight safeties, including marking plate  2.17.4).</v>
      </c>
      <c r="G743" s="350"/>
      <c r="H743" s="73"/>
      <c r="I743" s="451"/>
      <c r="J743" s="452"/>
      <c r="O743" s="729"/>
    </row>
    <row r="744" spans="2:15" ht="25.5" outlineLevel="2">
      <c r="B744" s="706"/>
      <c r="C744" s="14"/>
      <c r="D744" s="539">
        <v>30</v>
      </c>
      <c r="E744" s="538" t="s">
        <v>2581</v>
      </c>
      <c r="F744" s="577" t="str">
        <f>+VLOOKUP(E744,AlterationTestLU[],2,)</f>
        <v>Suspension Rope (Item 3.23). Verify number, diameter, and data tag (2.20.2 and 2.20.4)</v>
      </c>
      <c r="G744" s="350"/>
      <c r="H744" s="73"/>
      <c r="I744" s="451"/>
      <c r="J744" s="452"/>
      <c r="O744" s="729"/>
    </row>
    <row r="745" spans="2:15" ht="38.25" outlineLevel="2">
      <c r="B745" s="706"/>
      <c r="C745" s="14"/>
      <c r="D745" s="539">
        <v>31</v>
      </c>
      <c r="E745" s="538" t="s">
        <v>2620</v>
      </c>
      <c r="F745" s="577" t="str">
        <f>+VLOOKUP(E745,AlterationTestLU[],2,)</f>
        <v>(e) Access to Hoistway (Item 4.5)
(e)(1) access for maintenance (2.12.6 and 2.12.7)
(e)(2) access for emergency (2.12.6)</v>
      </c>
      <c r="G745" s="350"/>
      <c r="H745" s="73"/>
      <c r="I745" s="451"/>
      <c r="J745" s="452"/>
      <c r="O745" s="729"/>
    </row>
    <row r="746" spans="2:15" ht="76.5" outlineLevel="2">
      <c r="B746" s="706"/>
      <c r="C746" s="14"/>
      <c r="D746" s="539">
        <v>32</v>
      </c>
      <c r="E746" s="538" t="s">
        <v>2691</v>
      </c>
      <c r="F746" s="577" t="str">
        <f>+VLOOKUP(E746,AlterationTestLU[],2,)</f>
        <v>(b) Bottom Clearance and Runby (Item 5.2)
(b)(1) car bottom clearances (2.4.1)
(b)(2) refuge space and marking (2.4.1.3, 2.4.1.4, and 2.4.1.6)
(b)(3) car and counterweight runbys (2.4.2 and 2.4.4)
(b)(4) warning signs [2.4.4(b)]
(b)(5) horizontal pit clearances (2.5.1.2 and 2.5.1.6)</v>
      </c>
      <c r="G746" s="350"/>
      <c r="H746" s="73"/>
      <c r="I746" s="451"/>
      <c r="J746" s="452"/>
      <c r="O746" s="729"/>
    </row>
    <row r="747" spans="2:15" ht="255" outlineLevel="2">
      <c r="B747" s="706"/>
      <c r="C747" s="14"/>
      <c r="D747" s="539">
        <v>33</v>
      </c>
      <c r="E747" s="538" t="s">
        <v>2697</v>
      </c>
      <c r="F747" s="577" t="str">
        <f>+VLOOKUP(E747,AlterationTestLU[],2,)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747" s="350"/>
      <c r="H747" s="73"/>
      <c r="I747" s="451"/>
      <c r="J747" s="452"/>
      <c r="O747" s="729"/>
    </row>
    <row r="748" spans="2:15" ht="25.5" outlineLevel="2">
      <c r="B748" s="706"/>
      <c r="C748" s="14"/>
      <c r="D748" s="539">
        <v>34</v>
      </c>
      <c r="E748" s="538" t="s">
        <v>2704</v>
      </c>
      <c r="F748" s="577" t="str">
        <f>+VLOOKUP(E748,AlterationTestLU[],2,)</f>
        <v>FTSD (Item 5.3). Verify location, operation, and type of switches for conformance with 2.25.3 and 2.26.4.3.</v>
      </c>
      <c r="G748" s="350"/>
      <c r="H748" s="73"/>
      <c r="I748" s="451"/>
      <c r="J748" s="452"/>
      <c r="O748" s="729"/>
    </row>
    <row r="749" spans="2:15" ht="25.5" outlineLevel="2">
      <c r="B749" s="706"/>
      <c r="C749" s="14"/>
      <c r="D749" s="539">
        <v>35</v>
      </c>
      <c r="E749" s="538" t="s">
        <v>2705</v>
      </c>
      <c r="F749" s="577" t="str">
        <f>+VLOOKUP(E749,AlterationTestLU[],2,)</f>
        <v>NTSD (Item 5.4). Verify location, operation, and type of switches for conformance with 2.25.2 [see 8.10.2.2.2(ff)].</v>
      </c>
      <c r="G749" s="350"/>
      <c r="H749" s="73"/>
      <c r="I749" s="451"/>
      <c r="J749" s="452"/>
      <c r="O749" s="729"/>
    </row>
    <row r="750" spans="2:15" ht="63.75" outlineLevel="2">
      <c r="B750" s="706"/>
      <c r="C750" s="14"/>
      <c r="D750" s="539">
        <v>36</v>
      </c>
      <c r="E750" s="538" t="s">
        <v>2715</v>
      </c>
      <c r="F750" s="577" t="str">
        <f>+VLOOKUP(E750,AlterationTestLU[],2,)</f>
        <v>(j) Car Safeties and Guiding Members (Item 5.8)
(j)(1) rope movement (2.17.11)
(j)(2) marking plate (2.17.14)
(j)(3) car guiding members (2.15.2)
(j)(4) running clearances (2.17.10)</v>
      </c>
      <c r="G750" s="350"/>
      <c r="H750" s="73"/>
      <c r="I750" s="451"/>
      <c r="J750" s="452"/>
      <c r="O750" s="21"/>
    </row>
    <row r="751" spans="2:15" ht="11.25" outlineLevel="1">
      <c r="B751" s="75"/>
      <c r="C751" s="11"/>
      <c r="D751" s="1"/>
      <c r="E751" s="1" t="s">
        <v>242</v>
      </c>
      <c r="F751" s="141" t="s">
        <v>251</v>
      </c>
      <c r="G751" s="32"/>
      <c r="H751" s="32"/>
      <c r="I751" s="845"/>
      <c r="J751" s="846"/>
      <c r="O751" s="729"/>
    </row>
    <row r="752" spans="2:15" ht="11.25" outlineLevel="1">
      <c r="B752" s="75"/>
      <c r="C752" s="11"/>
      <c r="D752" s="1"/>
      <c r="E752" s="1" t="s">
        <v>344</v>
      </c>
      <c r="F752" s="141" t="s">
        <v>720</v>
      </c>
      <c r="G752" s="32"/>
      <c r="H752" s="32"/>
      <c r="I752" s="845"/>
      <c r="J752" s="846"/>
      <c r="O752" s="729"/>
    </row>
    <row r="753" spans="2:15" ht="11.25" outlineLevel="1">
      <c r="B753" s="75"/>
      <c r="C753" s="11"/>
      <c r="D753" s="1"/>
      <c r="E753" s="1" t="s">
        <v>345</v>
      </c>
      <c r="F753" s="141" t="s">
        <v>753</v>
      </c>
      <c r="G753" s="32"/>
      <c r="H753" s="32"/>
      <c r="I753" s="845"/>
      <c r="J753" s="846"/>
      <c r="O753" s="729"/>
    </row>
    <row r="754" spans="2:15" ht="11.25" outlineLevel="1">
      <c r="B754" s="75"/>
      <c r="C754" s="11"/>
      <c r="D754" s="1"/>
      <c r="E754" s="1" t="s">
        <v>346</v>
      </c>
      <c r="F754" s="141" t="s">
        <v>722</v>
      </c>
      <c r="G754" s="32"/>
      <c r="H754" s="32"/>
      <c r="I754" s="845"/>
      <c r="J754" s="846"/>
      <c r="O754" s="729"/>
    </row>
    <row r="755" spans="2:15" ht="11.25" outlineLevel="1">
      <c r="B755" s="75"/>
      <c r="C755" s="11"/>
      <c r="D755" s="1"/>
      <c r="E755" s="1" t="s">
        <v>347</v>
      </c>
      <c r="F755" s="141" t="s">
        <v>723</v>
      </c>
      <c r="G755" s="32"/>
      <c r="H755" s="32"/>
      <c r="I755" s="845"/>
      <c r="J755" s="846"/>
      <c r="O755" s="729"/>
    </row>
    <row r="756" spans="2:15" ht="11.25" outlineLevel="1">
      <c r="B756" s="75"/>
      <c r="C756" s="11"/>
      <c r="D756" s="1"/>
      <c r="E756" s="1" t="s">
        <v>358</v>
      </c>
      <c r="F756" s="141" t="s">
        <v>724</v>
      </c>
      <c r="G756" s="32"/>
      <c r="H756" s="32"/>
      <c r="I756" s="845"/>
      <c r="J756" s="846"/>
      <c r="O756" s="729"/>
    </row>
    <row r="757" spans="2:15" ht="11.25" outlineLevel="1">
      <c r="B757" s="75"/>
      <c r="C757" s="11"/>
      <c r="D757" s="1"/>
      <c r="E757" s="1" t="s">
        <v>349</v>
      </c>
      <c r="F757" s="141" t="s">
        <v>725</v>
      </c>
      <c r="G757" s="32"/>
      <c r="H757" s="32"/>
      <c r="I757" s="845"/>
      <c r="J757" s="846"/>
      <c r="O757" s="729"/>
    </row>
    <row r="758" spans="2:15" ht="11.25" outlineLevel="1">
      <c r="B758" s="75"/>
      <c r="C758" s="11"/>
      <c r="D758" s="1"/>
      <c r="E758" s="1" t="s">
        <v>350</v>
      </c>
      <c r="F758" s="141" t="s">
        <v>719</v>
      </c>
      <c r="G758" s="32"/>
      <c r="H758" s="32"/>
      <c r="I758" s="845"/>
      <c r="J758" s="846"/>
      <c r="O758" s="729"/>
    </row>
    <row r="759" spans="2:15" ht="11.25" outlineLevel="1">
      <c r="B759" s="75"/>
      <c r="C759" s="11"/>
      <c r="D759" s="1"/>
      <c r="E759" s="1" t="s">
        <v>351</v>
      </c>
      <c r="F759" s="141" t="s">
        <v>1217</v>
      </c>
      <c r="G759" s="32"/>
      <c r="H759" s="32"/>
      <c r="I759" s="845"/>
      <c r="J759" s="846"/>
      <c r="L759" s="727" t="s">
        <v>295</v>
      </c>
      <c r="O759" s="729"/>
    </row>
    <row r="760" spans="2:15" ht="11.25" outlineLevel="1">
      <c r="B760" s="75"/>
      <c r="C760" s="11"/>
      <c r="D760" s="1"/>
      <c r="E760" s="1"/>
      <c r="F760" s="444" t="s">
        <v>2064</v>
      </c>
      <c r="G760" s="32"/>
      <c r="H760" s="32"/>
      <c r="I760" s="451"/>
      <c r="J760" s="452"/>
      <c r="L760" s="727" t="s">
        <v>295</v>
      </c>
      <c r="O760" s="729"/>
    </row>
    <row r="761" spans="2:15" ht="11.25" outlineLevel="1">
      <c r="B761" s="75"/>
      <c r="C761" s="11"/>
      <c r="D761" s="1"/>
      <c r="E761" s="1" t="s">
        <v>352</v>
      </c>
      <c r="F761" s="141" t="s">
        <v>356</v>
      </c>
      <c r="G761" s="32"/>
      <c r="H761" s="32"/>
      <c r="I761" s="845"/>
      <c r="J761" s="846"/>
      <c r="O761" s="729"/>
    </row>
    <row r="762" spans="2:15" ht="11.25" outlineLevel="1">
      <c r="B762" s="75"/>
      <c r="C762" s="11"/>
      <c r="D762" s="1"/>
      <c r="E762" s="1" t="s">
        <v>299</v>
      </c>
      <c r="F762" s="141" t="s">
        <v>76</v>
      </c>
      <c r="G762" s="32"/>
      <c r="H762" s="32"/>
      <c r="I762" s="845"/>
      <c r="J762" s="846"/>
      <c r="O762" s="729"/>
    </row>
    <row r="763" spans="2:15" ht="11.25" outlineLevel="1">
      <c r="B763" s="75"/>
      <c r="C763" s="11"/>
      <c r="D763" s="1"/>
      <c r="E763" s="70" t="s">
        <v>123</v>
      </c>
      <c r="F763" s="602" t="s">
        <v>1746</v>
      </c>
      <c r="G763" s="32"/>
      <c r="H763" s="32"/>
      <c r="I763" s="451"/>
      <c r="J763" s="452"/>
      <c r="O763" s="729"/>
    </row>
    <row r="764" spans="2:15" ht="12.75" outlineLevel="1">
      <c r="B764" s="75"/>
      <c r="C764" s="11"/>
      <c r="D764" s="1"/>
      <c r="E764" s="1" t="s">
        <v>359</v>
      </c>
      <c r="F764" s="141" t="s">
        <v>1088</v>
      </c>
      <c r="G764" s="32"/>
      <c r="H764" s="32"/>
      <c r="I764" s="845"/>
      <c r="J764" s="846"/>
      <c r="O764" s="727" t="s">
        <v>2438</v>
      </c>
    </row>
    <row r="765" spans="2:15" ht="11.25" outlineLevel="1">
      <c r="B765" s="75"/>
      <c r="C765" s="11"/>
      <c r="D765" s="1"/>
      <c r="E765" s="1" t="s">
        <v>298</v>
      </c>
      <c r="F765" s="141" t="s">
        <v>341</v>
      </c>
      <c r="G765" s="32"/>
      <c r="H765" s="32"/>
      <c r="I765" s="451"/>
      <c r="J765" s="452"/>
      <c r="O765" s="727" t="s">
        <v>2438</v>
      </c>
    </row>
    <row r="766" spans="2:15" ht="11.25" outlineLevel="1">
      <c r="B766" s="75"/>
      <c r="C766" s="11"/>
      <c r="D766" s="1"/>
      <c r="E766" s="1" t="s">
        <v>1282</v>
      </c>
      <c r="F766" s="141" t="s">
        <v>342</v>
      </c>
      <c r="G766" s="32"/>
      <c r="H766" s="32"/>
      <c r="I766" s="845"/>
      <c r="J766" s="846"/>
      <c r="O766" s="727" t="s">
        <v>2438</v>
      </c>
    </row>
    <row r="767" spans="2:15" ht="11.25" outlineLevel="1">
      <c r="B767" s="75"/>
      <c r="C767" s="11"/>
      <c r="D767" s="1"/>
      <c r="E767" s="1" t="s">
        <v>360</v>
      </c>
      <c r="F767" s="141" t="s">
        <v>343</v>
      </c>
      <c r="G767" s="32"/>
      <c r="H767" s="32"/>
      <c r="I767" s="845"/>
      <c r="J767" s="846"/>
      <c r="O767" s="727" t="s">
        <v>2438</v>
      </c>
    </row>
    <row r="768" spans="2:15" ht="12.75" outlineLevel="1">
      <c r="B768" s="75"/>
      <c r="C768" s="11"/>
      <c r="D768" s="1"/>
      <c r="E768" s="1" t="s">
        <v>364</v>
      </c>
      <c r="F768" s="347" t="s">
        <v>763</v>
      </c>
      <c r="G768" s="32"/>
      <c r="H768" s="32"/>
      <c r="I768" s="845"/>
      <c r="J768" s="846"/>
      <c r="O768" s="21"/>
    </row>
    <row r="769" spans="2:15" ht="22.5" outlineLevel="1">
      <c r="B769" s="75"/>
      <c r="C769" s="11"/>
      <c r="D769" s="1"/>
      <c r="E769" s="1" t="s">
        <v>1747</v>
      </c>
      <c r="F769" s="141" t="s">
        <v>1996</v>
      </c>
      <c r="G769" s="32"/>
      <c r="H769" s="32"/>
      <c r="I769" s="845"/>
      <c r="J769" s="846"/>
      <c r="O769" s="21"/>
    </row>
    <row r="770" spans="2:15" ht="11.25" outlineLevel="1">
      <c r="B770" s="75"/>
      <c r="C770" s="11"/>
      <c r="D770" s="1"/>
      <c r="E770" s="1"/>
      <c r="F770" s="141" t="s">
        <v>1748</v>
      </c>
      <c r="G770" s="32"/>
      <c r="H770" s="32"/>
      <c r="I770" s="451"/>
      <c r="J770" s="452"/>
      <c r="O770" s="21"/>
    </row>
    <row r="771" spans="2:15" ht="11.25" outlineLevel="1">
      <c r="B771" s="75"/>
      <c r="C771" s="11"/>
      <c r="D771" s="1"/>
      <c r="E771" s="1"/>
      <c r="F771" s="141" t="s">
        <v>1749</v>
      </c>
      <c r="G771" s="32"/>
      <c r="H771" s="32"/>
      <c r="I771" s="451"/>
      <c r="J771" s="452"/>
      <c r="O771" s="21"/>
    </row>
    <row r="772" spans="2:15" ht="11.25" outlineLevel="1">
      <c r="B772" s="75"/>
      <c r="C772" s="11"/>
      <c r="D772" s="1"/>
      <c r="E772" s="1"/>
      <c r="F772" s="141" t="s">
        <v>1750</v>
      </c>
      <c r="G772" s="32"/>
      <c r="H772" s="32"/>
      <c r="I772" s="451"/>
      <c r="J772" s="452"/>
      <c r="O772" s="21"/>
    </row>
    <row r="773" spans="2:15" ht="11.25" outlineLevel="1">
      <c r="B773" s="75"/>
      <c r="C773" s="11"/>
      <c r="D773" s="1"/>
      <c r="E773" s="1" t="s">
        <v>353</v>
      </c>
      <c r="F773" s="141" t="s">
        <v>354</v>
      </c>
      <c r="G773" s="32"/>
      <c r="H773" s="32"/>
      <c r="I773" s="845"/>
      <c r="J773" s="846"/>
      <c r="O773" s="21"/>
    </row>
    <row r="774" spans="2:15" ht="11.25" outlineLevel="1">
      <c r="B774" s="75"/>
      <c r="C774" s="11"/>
      <c r="D774" s="1"/>
      <c r="E774" s="1" t="s">
        <v>361</v>
      </c>
      <c r="F774" s="141" t="s">
        <v>131</v>
      </c>
      <c r="G774" s="32"/>
      <c r="H774" s="32"/>
      <c r="I774" s="845"/>
      <c r="J774" s="846"/>
      <c r="O774" s="21"/>
    </row>
    <row r="775" spans="2:15" ht="11.25" outlineLevel="1">
      <c r="B775" s="75"/>
      <c r="C775" s="11"/>
      <c r="D775" s="1"/>
      <c r="E775" s="1" t="s">
        <v>363</v>
      </c>
      <c r="F775" s="141" t="s">
        <v>1115</v>
      </c>
      <c r="G775" s="32"/>
      <c r="H775" s="32"/>
      <c r="I775" s="845"/>
      <c r="J775" s="846"/>
      <c r="N775" s="727">
        <v>2.2599999999999998</v>
      </c>
      <c r="O775" s="21"/>
    </row>
    <row r="776" spans="2:15" ht="11.25" outlineLevel="1">
      <c r="B776" s="75"/>
      <c r="C776" s="11"/>
      <c r="D776" s="1"/>
      <c r="E776" s="260" t="s">
        <v>362</v>
      </c>
      <c r="F776" s="618" t="s">
        <v>806</v>
      </c>
      <c r="G776" s="32"/>
      <c r="H776" s="32"/>
      <c r="I776" s="845"/>
      <c r="J776" s="846"/>
      <c r="M776" s="727" t="s">
        <v>438</v>
      </c>
      <c r="O776" s="21"/>
    </row>
    <row r="777" spans="2:15" ht="11.25" outlineLevel="1">
      <c r="B777" s="75"/>
      <c r="C777" s="11"/>
      <c r="D777" s="1"/>
      <c r="E777" s="69"/>
      <c r="F777" s="619" t="s">
        <v>1460</v>
      </c>
      <c r="G777" s="32"/>
      <c r="H777" s="32"/>
      <c r="I777" s="451"/>
      <c r="J777" s="452"/>
      <c r="M777" s="727" t="s">
        <v>438</v>
      </c>
      <c r="O777" s="21"/>
    </row>
    <row r="778" spans="2:15" ht="11.25" outlineLevel="1">
      <c r="B778" s="75"/>
      <c r="C778" s="11"/>
      <c r="D778" s="1"/>
      <c r="E778" s="69"/>
      <c r="F778" s="620" t="s">
        <v>2078</v>
      </c>
      <c r="G778" s="32"/>
      <c r="H778" s="32"/>
      <c r="I778" s="451"/>
      <c r="J778" s="452"/>
      <c r="M778" s="727" t="s">
        <v>438</v>
      </c>
      <c r="O778" s="21"/>
    </row>
    <row r="779" spans="2:15" ht="11.25" outlineLevel="1">
      <c r="B779" s="75"/>
      <c r="C779" s="11"/>
      <c r="D779" s="1"/>
      <c r="E779" s="69"/>
      <c r="F779" s="619" t="s">
        <v>1998</v>
      </c>
      <c r="G779" s="32"/>
      <c r="H779" s="32"/>
      <c r="I779" s="451"/>
      <c r="J779" s="452"/>
      <c r="O779" s="21"/>
    </row>
    <row r="780" spans="2:15" ht="11.25" outlineLevel="1">
      <c r="B780" s="75"/>
      <c r="C780" s="11"/>
      <c r="D780" s="1"/>
      <c r="E780" s="69"/>
      <c r="F780" s="619" t="s">
        <v>1536</v>
      </c>
      <c r="G780" s="32"/>
      <c r="H780" s="32"/>
      <c r="I780" s="451"/>
      <c r="J780" s="452"/>
      <c r="O780" s="21"/>
    </row>
    <row r="781" spans="2:15" ht="11.25" outlineLevel="1">
      <c r="B781" s="75"/>
      <c r="C781" s="11"/>
      <c r="D781" s="1"/>
      <c r="E781" s="69"/>
      <c r="F781" s="619" t="s">
        <v>2056</v>
      </c>
      <c r="G781" s="32"/>
      <c r="H781" s="32"/>
      <c r="I781" s="451"/>
      <c r="J781" s="452"/>
      <c r="O781" s="21"/>
    </row>
    <row r="782" spans="2:15" ht="11.25" outlineLevel="1">
      <c r="B782" s="75"/>
      <c r="C782" s="200"/>
      <c r="D782" s="190"/>
      <c r="E782" s="225"/>
      <c r="F782" s="619" t="s">
        <v>1537</v>
      </c>
      <c r="G782" s="32"/>
      <c r="H782" s="32"/>
      <c r="I782" s="451"/>
      <c r="J782" s="452"/>
      <c r="O782" s="21"/>
    </row>
    <row r="783" spans="2:15" ht="11.25" outlineLevel="1">
      <c r="B783" s="75"/>
      <c r="C783" s="11"/>
      <c r="D783" s="190"/>
      <c r="E783" s="124"/>
      <c r="F783" s="619" t="s">
        <v>1538</v>
      </c>
      <c r="G783" s="32"/>
      <c r="H783" s="32"/>
      <c r="I783" s="451"/>
      <c r="J783" s="452"/>
      <c r="O783" s="21"/>
    </row>
    <row r="784" spans="2:15" ht="11.25" outlineLevel="1">
      <c r="B784" s="75"/>
      <c r="C784" s="11"/>
      <c r="D784" s="190"/>
      <c r="E784" s="124"/>
      <c r="F784" s="619" t="s">
        <v>1539</v>
      </c>
      <c r="G784" s="32"/>
      <c r="H784" s="32"/>
      <c r="I784" s="451"/>
      <c r="J784" s="452"/>
      <c r="O784" s="21"/>
    </row>
    <row r="785" spans="2:15" ht="11.25" outlineLevel="1">
      <c r="B785" s="75"/>
      <c r="C785" s="11"/>
      <c r="D785" s="190"/>
      <c r="E785" s="124"/>
      <c r="F785" s="619" t="s">
        <v>1540</v>
      </c>
      <c r="G785" s="32"/>
      <c r="H785" s="32"/>
      <c r="I785" s="451"/>
      <c r="J785" s="452"/>
      <c r="O785" s="21"/>
    </row>
    <row r="786" spans="2:15" ht="11.25" outlineLevel="1">
      <c r="B786" s="75"/>
      <c r="C786" s="11"/>
      <c r="D786" s="190"/>
      <c r="E786" s="124"/>
      <c r="F786" s="619" t="s">
        <v>1465</v>
      </c>
      <c r="G786" s="32"/>
      <c r="H786" s="32"/>
      <c r="I786" s="451"/>
      <c r="J786" s="452"/>
      <c r="O786" s="21"/>
    </row>
    <row r="787" spans="2:15" ht="11.25" outlineLevel="1">
      <c r="B787" s="75"/>
      <c r="C787" s="11"/>
      <c r="D787" s="190"/>
      <c r="E787" s="124"/>
      <c r="F787" s="619" t="s">
        <v>2122</v>
      </c>
      <c r="G787" s="32"/>
      <c r="H787" s="32"/>
      <c r="I787" s="451"/>
      <c r="J787" s="452"/>
      <c r="O787" s="21"/>
    </row>
    <row r="788" spans="2:15" ht="12.75" outlineLevel="1">
      <c r="B788" s="75"/>
      <c r="C788" s="11"/>
      <c r="D788" s="1"/>
      <c r="E788" s="1"/>
      <c r="F788" s="347"/>
      <c r="G788" s="32"/>
      <c r="H788" s="32"/>
      <c r="I788" s="845"/>
      <c r="J788" s="846"/>
      <c r="O788" s="21"/>
    </row>
    <row r="789" spans="2:15" ht="11.25" outlineLevel="1">
      <c r="B789" s="75"/>
      <c r="C789" s="14" t="s">
        <v>1027</v>
      </c>
      <c r="D789" s="9" t="s">
        <v>118</v>
      </c>
      <c r="E789" s="9"/>
      <c r="F789" s="588"/>
      <c r="G789" s="350" t="s">
        <v>83</v>
      </c>
      <c r="H789" s="350" t="s">
        <v>82</v>
      </c>
      <c r="I789" s="845"/>
      <c r="J789" s="846"/>
      <c r="O789" s="21"/>
    </row>
    <row r="790" spans="2:15" ht="11.25" outlineLevel="1">
      <c r="B790" s="706"/>
      <c r="C790" s="14"/>
      <c r="D790" s="311"/>
      <c r="E790" s="312" t="s">
        <v>1754</v>
      </c>
      <c r="F790" s="589"/>
      <c r="G790" s="350"/>
      <c r="H790" s="550"/>
      <c r="I790" s="451"/>
      <c r="J790" s="452"/>
      <c r="O790" s="21"/>
    </row>
    <row r="791" spans="2:15" ht="11.25" outlineLevel="2">
      <c r="B791" s="706"/>
      <c r="C791" s="14"/>
      <c r="D791" s="311"/>
      <c r="E791" s="533" t="str">
        <f>TRIM(RIGHT(SUBSTITUTE(E790," ",REPT(" ",100)),100))</f>
        <v>8.10.2.3.2(p)</v>
      </c>
      <c r="F791" s="590">
        <f>+VLOOKUP(E791,clause_count,2,FALSE)</f>
        <v>33</v>
      </c>
      <c r="G791" s="350"/>
      <c r="H791" s="73"/>
      <c r="I791" s="451"/>
      <c r="J791" s="452"/>
      <c r="O791" s="21"/>
    </row>
    <row r="792" spans="2:15" ht="51" outlineLevel="2">
      <c r="B792" s="706"/>
      <c r="C792" s="14"/>
      <c r="D792" s="539">
        <v>1</v>
      </c>
      <c r="E792" s="538" t="s">
        <v>2237</v>
      </c>
      <c r="F792" s="577" t="str">
        <f>+VLOOKUP(E792,AlterationTestLU[],2,)</f>
        <v>(c) Operating Control Devices (Item 1.3)
(c)(1) operating devices (2.26.1.1, 2.26.1.2, and 2.26.1.6)
(c)(2) in-car inspection (2.26.1.4.3)
(c)(3) inspection operation with open door circuits (2.26.1.5)</v>
      </c>
      <c r="G792" s="350"/>
      <c r="H792" s="73"/>
      <c r="I792" s="451"/>
      <c r="J792" s="452"/>
      <c r="O792" s="21"/>
    </row>
    <row r="793" spans="2:15" ht="51" outlineLevel="2">
      <c r="B793" s="706"/>
      <c r="C793" s="14"/>
      <c r="D793" s="539">
        <v>2</v>
      </c>
      <c r="E793" s="538" t="s">
        <v>2776</v>
      </c>
      <c r="F793" s="577" t="str">
        <f>+VLOOKUP(E793,AlterationTestLU[],2,)</f>
        <v>(p) 	Rated Load, Platform Area, and Data Plate (Item 1.16)
(p)(1) 	rated load and platform area (2.16.1 and 2.16.2)
(p)(2) 	capacity and data plates (2.16.3)
(p)(3) 	signs in freight elevators (2.16.5 and 2.16.7)</v>
      </c>
      <c r="G793" s="350"/>
      <c r="H793" s="73"/>
      <c r="I793" s="451"/>
      <c r="J793" s="452"/>
      <c r="O793" s="21"/>
    </row>
    <row r="794" spans="2:15" ht="12.75" outlineLevel="2">
      <c r="B794" s="706"/>
      <c r="C794" s="14"/>
      <c r="D794" s="539">
        <v>3</v>
      </c>
      <c r="E794" s="538" t="s">
        <v>2777</v>
      </c>
      <c r="F794" s="577" t="str">
        <f>+VLOOKUP(E794,AlterationTestLU[],2,)</f>
        <v>Emergency or Standby Power Operation (Item 1.17).</v>
      </c>
      <c r="G794" s="350"/>
      <c r="H794" s="73"/>
      <c r="I794" s="451"/>
      <c r="J794" s="452"/>
      <c r="O794" s="21"/>
    </row>
    <row r="795" spans="2:15" ht="12.75" outlineLevel="2">
      <c r="B795" s="706"/>
      <c r="C795" s="14"/>
      <c r="D795" s="539">
        <v>4</v>
      </c>
      <c r="E795" s="538" t="s">
        <v>2775</v>
      </c>
      <c r="F795" s="577" t="str">
        <f>+VLOOKUP(E795,AlterationTestLU[],2,)</f>
        <v>Car Ride (Section 2.23, 2.23.6, and 2.15.2) (Item 1.19)</v>
      </c>
      <c r="G795" s="350"/>
      <c r="H795" s="73"/>
      <c r="I795" s="451"/>
      <c r="J795" s="452"/>
      <c r="O795" s="21"/>
    </row>
    <row r="796" spans="2:15" ht="102" outlineLevel="2">
      <c r="B796" s="706"/>
      <c r="C796" s="14"/>
      <c r="D796" s="539">
        <v>5</v>
      </c>
      <c r="E796" s="538" t="s">
        <v>2382</v>
      </c>
      <c r="F796" s="577" t="str">
        <f>+VLOOKUP(E796,AlterationTestLU[],2,)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796" s="350"/>
      <c r="H796" s="73"/>
      <c r="I796" s="451"/>
      <c r="J796" s="452"/>
      <c r="O796" s="21"/>
    </row>
    <row r="797" spans="2:15" ht="63.75" outlineLevel="2">
      <c r="B797" s="706"/>
      <c r="C797" s="14"/>
      <c r="D797" s="539">
        <v>6</v>
      </c>
      <c r="E797" s="538" t="s">
        <v>2390</v>
      </c>
      <c r="F797" s="577" t="str">
        <f>+VLOOKUP(E797,AlterationTestLU[],2,)</f>
        <v>(t)(1) general (2.26.9.1, 2.26.9.2, and 2.26.9.8)
(t)(2) redundancy and its checking (2.26.9.3 and 2.26.9.4)
(t)(3) static control without motor generator sets (2.26.9.5 and 2.26.9.6)
(t)(4) installation of capacitors or other devices to make electrical protective devices ineffective (2.26.6)</v>
      </c>
      <c r="G797" s="350"/>
      <c r="H797" s="73"/>
      <c r="I797" s="451"/>
      <c r="J797" s="452"/>
      <c r="O797" s="21"/>
    </row>
    <row r="798" spans="2:15" ht="63.75" outlineLevel="2">
      <c r="B798" s="706"/>
      <c r="C798" s="14"/>
      <c r="D798" s="539">
        <v>7</v>
      </c>
      <c r="E798" s="538" t="s">
        <v>2396</v>
      </c>
      <c r="F798" s="577" t="str">
        <f>+VLOOKUP(E798,AlterationTestLU[],2,)</f>
        <v>(v) Braking System. load as Table 8.6.4.20. safely lower, stop, and hold the car with this load.
(v)(1) braking system (2.24.8.2.2)
(v)(2) electromechanical brake (2.24.8.3)
(v)(3) marking plate (2.24.8.5)</v>
      </c>
      <c r="G798" s="350"/>
      <c r="H798" s="73"/>
      <c r="I798" s="451"/>
      <c r="J798" s="452"/>
      <c r="O798" s="21"/>
    </row>
    <row r="799" spans="2:15" ht="12.75" outlineLevel="2">
      <c r="B799" s="706"/>
      <c r="C799" s="14"/>
      <c r="D799" s="539">
        <v>8</v>
      </c>
      <c r="E799" s="538" t="s">
        <v>2400</v>
      </c>
      <c r="F799" s="577" t="str">
        <f>+VLOOKUP(E799,AlterationTestLU[],2,)</f>
        <v>Drive Machines (2.24.1, 2.24.4, 2.24.5, and 2.24.9) (Item 2.18)</v>
      </c>
      <c r="G799" s="350"/>
      <c r="H799" s="73"/>
      <c r="I799" s="451"/>
      <c r="J799" s="452"/>
      <c r="O799" s="21"/>
    </row>
    <row r="800" spans="2:15" ht="12.75" outlineLevel="2">
      <c r="B800" s="706"/>
      <c r="C800" s="14"/>
      <c r="D800" s="539">
        <v>9</v>
      </c>
      <c r="E800" s="538" t="s">
        <v>2410</v>
      </c>
      <c r="F800" s="577" t="str">
        <f>+VLOOKUP(E800,AlterationTestLU[],2,)</f>
        <v>Motor Generator (2.26.9.7) (Item 2.22)</v>
      </c>
      <c r="G800" s="350"/>
      <c r="H800" s="73"/>
      <c r="I800" s="451"/>
      <c r="J800" s="452"/>
      <c r="O800" s="21"/>
    </row>
    <row r="801" spans="2:15" ht="12.75" outlineLevel="2">
      <c r="B801" s="706"/>
      <c r="C801" s="14"/>
      <c r="D801" s="539">
        <v>10</v>
      </c>
      <c r="E801" s="538" t="s">
        <v>2411</v>
      </c>
      <c r="F801" s="577" t="str">
        <f>+VLOOKUP(E801,AlterationTestLU[],2,)</f>
        <v>Absorption of Regenerated Power (2.26.10) (Item 2.23)</v>
      </c>
      <c r="G801" s="350"/>
      <c r="H801" s="73"/>
      <c r="I801" s="451"/>
      <c r="J801" s="452"/>
      <c r="O801" s="21"/>
    </row>
    <row r="802" spans="2:15" ht="178.5" outlineLevel="2">
      <c r="B802" s="706"/>
      <c r="C802" s="14"/>
      <c r="D802" s="539">
        <v>11</v>
      </c>
      <c r="E802" s="538" t="s">
        <v>2412</v>
      </c>
      <c r="F802" s="577" t="str">
        <f>+VLOOKUP(E802,AlterationTestLU[],2,)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802" s="350"/>
      <c r="H802" s="73"/>
      <c r="I802" s="451"/>
      <c r="J802" s="452"/>
      <c r="O802" s="21"/>
    </row>
    <row r="803" spans="2:15" ht="12.75" outlineLevel="2">
      <c r="B803" s="706"/>
      <c r="C803" s="14"/>
      <c r="D803" s="539">
        <v>12</v>
      </c>
      <c r="E803" s="538" t="s">
        <v>2421</v>
      </c>
      <c r="F803" s="577" t="str">
        <f>+VLOOKUP(E803,AlterationTestLU[],2,)</f>
        <v>Secondary and Deflector Sheaves (2.24.2) (Item 2.26)</v>
      </c>
      <c r="G803" s="350"/>
      <c r="H803" s="73"/>
      <c r="I803" s="451"/>
      <c r="J803" s="452"/>
      <c r="O803" s="21"/>
    </row>
    <row r="804" spans="2:15" ht="102" outlineLevel="2">
      <c r="B804" s="706"/>
      <c r="C804" s="14"/>
      <c r="D804" s="539">
        <v>13</v>
      </c>
      <c r="E804" s="538" t="s">
        <v>2423</v>
      </c>
      <c r="F804" s="577" t="str">
        <f>+VLOOKUP(E804,AlterationTestLU[],2,)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804" s="350"/>
      <c r="H804" s="73"/>
      <c r="I804" s="451"/>
      <c r="J804" s="452"/>
      <c r="O804" s="21"/>
    </row>
    <row r="805" spans="2:15" ht="114.75" outlineLevel="2">
      <c r="B805" s="706"/>
      <c r="C805" s="14"/>
      <c r="D805" s="539">
        <v>14</v>
      </c>
      <c r="E805" s="538" t="s">
        <v>2432</v>
      </c>
      <c r="F805" s="577" t="str">
        <f>+VLOOKUP(E805,AlterationTestLU[],2,)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805" s="350"/>
      <c r="H805" s="73"/>
      <c r="I805" s="451"/>
      <c r="J805" s="452"/>
      <c r="O805" s="21"/>
    </row>
    <row r="806" spans="2:15" ht="382.5" outlineLevel="2">
      <c r="B806" s="706"/>
      <c r="C806" s="14"/>
      <c r="D806" s="539">
        <v>15</v>
      </c>
      <c r="E806" s="538" t="s">
        <v>2438</v>
      </c>
      <c r="F806" s="577" t="str">
        <f>+VLOOKUP(E806,AlterationTestLU[],2,)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806" s="350"/>
      <c r="H806" s="73"/>
      <c r="I806" s="451"/>
      <c r="J806" s="452"/>
      <c r="O806" s="21"/>
    </row>
    <row r="807" spans="2:15" ht="63.75" outlineLevel="2">
      <c r="B807" s="706"/>
      <c r="C807" s="14"/>
      <c r="D807" s="539">
        <v>16</v>
      </c>
      <c r="E807" s="538" t="s">
        <v>2457</v>
      </c>
      <c r="F807" s="577" t="str">
        <f>+VLOOKUP(E807,AlterationTestLU[],2,)</f>
        <v>(jj) Ascending Car Overspeed, and Unintended Car Motion Protection
(jj)(1) Ascending Car Overspeed Protection. Means inspected/tested,  no load conformance with 2.19.1.2.
(jj)(2) Unintended Car Motion. means inspected / tested to verify conformance with 2.19.2.2.</v>
      </c>
      <c r="G807" s="350"/>
      <c r="H807" s="73"/>
      <c r="I807" s="451"/>
      <c r="J807" s="452"/>
      <c r="O807" s="21"/>
    </row>
    <row r="808" spans="2:15" ht="25.5" outlineLevel="2">
      <c r="B808" s="706"/>
      <c r="C808" s="14"/>
      <c r="D808" s="539">
        <v>17</v>
      </c>
      <c r="E808" s="538" t="s">
        <v>2460</v>
      </c>
      <c r="F808" s="577" t="str">
        <f>+VLOOKUP(E808,AlterationTestLU[],2,)</f>
        <v>Speed. The speed of the car shall be verified with and without rated load, in both directions (2.16.3.2).</v>
      </c>
      <c r="G808" s="350"/>
      <c r="H808" s="73"/>
      <c r="I808" s="451"/>
      <c r="J808" s="452"/>
      <c r="O808" s="21"/>
    </row>
    <row r="809" spans="2:15" ht="51" outlineLevel="2">
      <c r="B809" s="706"/>
      <c r="C809" s="14"/>
      <c r="D809" s="539">
        <v>18</v>
      </c>
      <c r="E809" s="538" t="s">
        <v>2536</v>
      </c>
      <c r="F809" s="577" t="str">
        <f>+VLOOKUP(E809,AlterationTestLU[],2,)</f>
        <v>(d) Top-of-Car Clearance (Item 3.4)
(d)(1) top-of-car clearance (2.4.6 through 2.4.8)
(d)(2) low-clearance signage and marking of car top equipment (2.4.7.2)
(d)(3) guardrails (2.14.1.7.1)</v>
      </c>
      <c r="G809" s="350"/>
      <c r="H809" s="73"/>
      <c r="I809" s="451"/>
      <c r="J809" s="452"/>
      <c r="O809" s="21"/>
    </row>
    <row r="810" spans="2:15" ht="12.75" outlineLevel="2">
      <c r="B810" s="706"/>
      <c r="C810" s="14"/>
      <c r="D810" s="539">
        <v>19</v>
      </c>
      <c r="E810" s="538" t="s">
        <v>2540</v>
      </c>
      <c r="F810" s="577" t="str">
        <f>+VLOOKUP(E810,AlterationTestLU[],2,)</f>
        <v>Top Counterweight Clearance (2.4.9) (Item 3.24)</v>
      </c>
      <c r="G810" s="350"/>
      <c r="H810" s="73"/>
      <c r="I810" s="451"/>
      <c r="J810" s="452"/>
      <c r="O810" s="21"/>
    </row>
    <row r="811" spans="2:15" ht="25.5" outlineLevel="2">
      <c r="B811" s="706"/>
      <c r="C811" s="14"/>
      <c r="D811" s="539">
        <v>20</v>
      </c>
      <c r="E811" s="538" t="s">
        <v>2542</v>
      </c>
      <c r="F811" s="577" t="str">
        <f>+VLOOKUP(E811,AlterationTestLU[],2,)</f>
        <v>Normal Terminal Stopping Devices (Item 3.5). Verify location and type of switches (2.25.2). [See also 8.10.2.2.2(ff).]</v>
      </c>
      <c r="G811" s="350"/>
      <c r="H811" s="73"/>
      <c r="I811" s="451"/>
      <c r="J811" s="452"/>
      <c r="O811" s="21"/>
    </row>
    <row r="812" spans="2:15" ht="25.5" outlineLevel="2">
      <c r="B812" s="706"/>
      <c r="C812" s="14"/>
      <c r="D812" s="539">
        <v>21</v>
      </c>
      <c r="E812" s="538" t="s">
        <v>2543</v>
      </c>
      <c r="F812" s="577" t="str">
        <f>+VLOOKUP(E812,AlterationTestLU[],2,)</f>
        <v>Final Terminal Stopping Devices (Item 3.6). Verify location and type of switches for conformance with 2.25.3 and 2.26.4.3.</v>
      </c>
      <c r="G812" s="350"/>
      <c r="H812" s="73"/>
      <c r="I812" s="451"/>
      <c r="J812" s="452"/>
      <c r="O812" s="21"/>
    </row>
    <row r="813" spans="2:15" ht="25.5" outlineLevel="2">
      <c r="B813" s="706"/>
      <c r="C813" s="14"/>
      <c r="D813" s="539">
        <v>22</v>
      </c>
      <c r="E813" s="538" t="s">
        <v>2544</v>
      </c>
      <c r="F813" s="577" t="str">
        <f>+VLOOKUP(E813,AlterationTestLU[],2,)</f>
        <v>Broken Rope, Chain, or Tape Switch (Item 3.26). Verify for conformance with 2.25.2.3.2, 2.26.2.6, and 2.26.4.3.</v>
      </c>
      <c r="G813" s="350"/>
      <c r="H813" s="73"/>
      <c r="I813" s="451"/>
      <c r="J813" s="452"/>
      <c r="O813" s="21"/>
    </row>
    <row r="814" spans="2:15" ht="12.75" outlineLevel="2">
      <c r="B814" s="706"/>
      <c r="C814" s="14"/>
      <c r="D814" s="539">
        <v>23</v>
      </c>
      <c r="E814" s="538" t="s">
        <v>2546</v>
      </c>
      <c r="F814" s="577" t="str">
        <f>+VLOOKUP(E814,AlterationTestLU[],2,)</f>
        <v>Data Plate (2.16.3.3, 2.20.2, and 2.24.2.3.5) (Item 3.27)</v>
      </c>
      <c r="G814" s="350"/>
      <c r="H814" s="73"/>
      <c r="I814" s="451"/>
      <c r="J814" s="452"/>
      <c r="O814" s="21"/>
    </row>
    <row r="815" spans="2:15" ht="12.75" outlineLevel="2">
      <c r="B815" s="706"/>
      <c r="C815" s="14"/>
      <c r="D815" s="539">
        <v>24</v>
      </c>
      <c r="E815" s="538" t="s">
        <v>2548</v>
      </c>
      <c r="F815" s="577" t="str">
        <f>+VLOOKUP(E815,AlterationTestLU[],2,)</f>
        <v>Counterweight and Counterweight Buffer (Sections 2.21 and 2.22) (Item 3.28)</v>
      </c>
      <c r="G815" s="350"/>
      <c r="H815" s="73"/>
      <c r="I815" s="451"/>
      <c r="J815" s="452"/>
      <c r="O815" s="21"/>
    </row>
    <row r="816" spans="2:15" ht="25.5" outlineLevel="2">
      <c r="B816" s="706"/>
      <c r="C816" s="14"/>
      <c r="D816" s="539">
        <v>25</v>
      </c>
      <c r="E816" s="538" t="s">
        <v>2549</v>
      </c>
      <c r="F816" s="577" t="str">
        <f>+VLOOKUP(E816,AlterationTestLU[],2,)</f>
        <v>Counterweight Safeties (Item 3.29). Visually inspect counterweight safeties, including marking plate  2.17.4).</v>
      </c>
      <c r="G816" s="350"/>
      <c r="H816" s="73"/>
      <c r="I816" s="451"/>
      <c r="J816" s="452"/>
      <c r="O816" s="21"/>
    </row>
    <row r="817" spans="2:15" ht="25.5" outlineLevel="2">
      <c r="B817" s="706"/>
      <c r="C817" s="14"/>
      <c r="D817" s="539">
        <v>26</v>
      </c>
      <c r="E817" s="538" t="s">
        <v>2581</v>
      </c>
      <c r="F817" s="577" t="str">
        <f>+VLOOKUP(E817,AlterationTestLU[],2,)</f>
        <v>Suspension Rope (Item 3.23). Verify number, diameter, and data tag (2.20.2 and 2.20.4)</v>
      </c>
      <c r="G817" s="350"/>
      <c r="H817" s="73"/>
      <c r="I817" s="451"/>
      <c r="J817" s="452"/>
      <c r="O817" s="21"/>
    </row>
    <row r="818" spans="2:15" ht="38.25" outlineLevel="2">
      <c r="B818" s="706"/>
      <c r="C818" s="14"/>
      <c r="D818" s="539">
        <v>27</v>
      </c>
      <c r="E818" s="538" t="s">
        <v>2620</v>
      </c>
      <c r="F818" s="577" t="str">
        <f>+VLOOKUP(E818,AlterationTestLU[],2,)</f>
        <v>(e) Access to Hoistway (Item 4.5)
(e)(1) access for maintenance (2.12.6 and 2.12.7)
(e)(2) access for emergency (2.12.6)</v>
      </c>
      <c r="G818" s="350"/>
      <c r="H818" s="73"/>
      <c r="I818" s="451"/>
      <c r="J818" s="452"/>
      <c r="O818" s="21"/>
    </row>
    <row r="819" spans="2:15" ht="76.5" outlineLevel="2">
      <c r="B819" s="706"/>
      <c r="C819" s="14"/>
      <c r="D819" s="539">
        <v>28</v>
      </c>
      <c r="E819" s="538" t="s">
        <v>2691</v>
      </c>
      <c r="F819" s="577" t="str">
        <f>+VLOOKUP(E819,AlterationTestLU[],2,)</f>
        <v>(b) Bottom Clearance and Runby (Item 5.2)
(b)(1) car bottom clearances (2.4.1)
(b)(2) refuge space and marking (2.4.1.3, 2.4.1.4, and 2.4.1.6)
(b)(3) car and counterweight runbys (2.4.2 and 2.4.4)
(b)(4) warning signs [2.4.4(b)]
(b)(5) horizontal pit clearances (2.5.1.2 and 2.5.1.6)</v>
      </c>
      <c r="G819" s="350"/>
      <c r="H819" s="73"/>
      <c r="I819" s="451"/>
      <c r="J819" s="452"/>
      <c r="O819" s="21"/>
    </row>
    <row r="820" spans="2:15" ht="255" outlineLevel="2">
      <c r="B820" s="706"/>
      <c r="C820" s="14"/>
      <c r="D820" s="539">
        <v>29</v>
      </c>
      <c r="E820" s="538" t="s">
        <v>2697</v>
      </c>
      <c r="F820" s="577" t="str">
        <f>+VLOOKUP(E820,AlterationTestLU[],2,)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820" s="350"/>
      <c r="H820" s="73"/>
      <c r="I820" s="451"/>
      <c r="J820" s="452"/>
      <c r="O820" s="21"/>
    </row>
    <row r="821" spans="2:15" ht="25.5" outlineLevel="2">
      <c r="B821" s="706"/>
      <c r="C821" s="14"/>
      <c r="D821" s="539">
        <v>30</v>
      </c>
      <c r="E821" s="538" t="s">
        <v>2704</v>
      </c>
      <c r="F821" s="577" t="str">
        <f>+VLOOKUP(E821,AlterationTestLU[],2,)</f>
        <v>FTSD (Item 5.3). Verify location, operation, and type of switches for conformance with 2.25.3 and 2.26.4.3.</v>
      </c>
      <c r="G821" s="350"/>
      <c r="H821" s="73"/>
      <c r="I821" s="451"/>
      <c r="J821" s="452"/>
      <c r="O821" s="21"/>
    </row>
    <row r="822" spans="2:15" ht="25.5" outlineLevel="2">
      <c r="B822" s="706"/>
      <c r="C822" s="14"/>
      <c r="D822" s="539">
        <v>31</v>
      </c>
      <c r="E822" s="538" t="s">
        <v>2705</v>
      </c>
      <c r="F822" s="577" t="str">
        <f>+VLOOKUP(E822,AlterationTestLU[],2,)</f>
        <v>NTSD (Item 5.4). Verify location, operation, and type of switches for conformance with 2.25.2 [see 8.10.2.2.2(ff)].</v>
      </c>
      <c r="G822" s="350"/>
      <c r="H822" s="73"/>
      <c r="I822" s="451"/>
      <c r="J822" s="452"/>
      <c r="O822" s="21"/>
    </row>
    <row r="823" spans="2:15" ht="12.75" outlineLevel="2">
      <c r="B823" s="706"/>
      <c r="C823" s="14"/>
      <c r="D823" s="539">
        <v>32</v>
      </c>
      <c r="E823" s="538" t="s">
        <v>2713</v>
      </c>
      <c r="F823" s="577" t="str">
        <f>+VLOOKUP(E823,AlterationTestLU[],2,)</f>
        <v>frame (2.15.4 through 2.15.7 and 2.15.9)</v>
      </c>
      <c r="G823" s="350"/>
      <c r="H823" s="73"/>
      <c r="I823" s="451"/>
      <c r="J823" s="452"/>
      <c r="O823" s="21"/>
    </row>
    <row r="824" spans="2:15" ht="63.75" outlineLevel="2">
      <c r="B824" s="706"/>
      <c r="C824" s="14"/>
      <c r="D824" s="539">
        <v>33</v>
      </c>
      <c r="E824" s="538" t="s">
        <v>2715</v>
      </c>
      <c r="F824" s="577" t="str">
        <f>+VLOOKUP(E824,AlterationTestLU[],2,)</f>
        <v>(j) Car Safeties and Guiding Members (Item 5.8)
(j)(1) rope movement (2.17.11)
(j)(2) marking plate (2.17.14)
(j)(3) car guiding members (2.15.2)
(j)(4) running clearances (2.17.10)</v>
      </c>
      <c r="G824" s="350"/>
      <c r="H824" s="73"/>
      <c r="I824" s="451"/>
      <c r="J824" s="452"/>
      <c r="O824" s="21"/>
    </row>
    <row r="825" spans="2:15" ht="11.25" outlineLevel="1">
      <c r="B825" s="75"/>
      <c r="C825" s="11"/>
      <c r="D825" s="1"/>
      <c r="E825" s="1" t="s">
        <v>365</v>
      </c>
      <c r="F825" s="141" t="s">
        <v>759</v>
      </c>
      <c r="G825" s="32"/>
      <c r="H825" s="32"/>
      <c r="I825" s="845"/>
      <c r="J825" s="846"/>
      <c r="O825" s="21"/>
    </row>
    <row r="826" spans="2:15" ht="11.25" outlineLevel="1">
      <c r="B826" s="75"/>
      <c r="C826" s="11"/>
      <c r="D826" s="1"/>
      <c r="E826" s="142" t="s">
        <v>366</v>
      </c>
      <c r="F826" s="141" t="s">
        <v>1034</v>
      </c>
      <c r="G826" s="32"/>
      <c r="H826" s="32"/>
      <c r="I826" s="451"/>
      <c r="J826" s="452"/>
      <c r="O826" s="21"/>
    </row>
    <row r="827" spans="2:15" ht="11.25" outlineLevel="1">
      <c r="B827" s="75"/>
      <c r="C827" s="11"/>
      <c r="D827" s="1"/>
      <c r="E827" s="1" t="s">
        <v>1752</v>
      </c>
      <c r="F827" s="141" t="s">
        <v>1753</v>
      </c>
      <c r="G827" s="32"/>
      <c r="H827" s="32"/>
      <c r="I827" s="451"/>
      <c r="J827" s="452"/>
      <c r="O827" s="21"/>
    </row>
    <row r="828" spans="2:15" ht="11.25" outlineLevel="1">
      <c r="B828" s="75"/>
      <c r="C828" s="11"/>
      <c r="D828" s="1"/>
      <c r="E828" s="142"/>
      <c r="F828" s="141"/>
      <c r="G828" s="32"/>
      <c r="H828" s="32"/>
      <c r="I828" s="845"/>
      <c r="J828" s="846"/>
      <c r="O828" s="21"/>
    </row>
    <row r="829" spans="2:15" ht="11.25" outlineLevel="1">
      <c r="B829" s="75"/>
      <c r="C829" s="14" t="s">
        <v>1028</v>
      </c>
      <c r="D829" s="9" t="s">
        <v>1029</v>
      </c>
      <c r="E829" s="9"/>
      <c r="F829" s="588"/>
      <c r="G829" s="350" t="s">
        <v>83</v>
      </c>
      <c r="H829" s="350" t="s">
        <v>82</v>
      </c>
      <c r="I829" s="845"/>
      <c r="J829" s="846"/>
      <c r="L829" s="727" t="s">
        <v>295</v>
      </c>
      <c r="O829" s="727" t="s">
        <v>2438</v>
      </c>
    </row>
    <row r="830" spans="2:15" ht="11.25" outlineLevel="1">
      <c r="B830" s="706"/>
      <c r="C830" s="14"/>
      <c r="D830" s="311"/>
      <c r="E830" s="312" t="s">
        <v>1751</v>
      </c>
      <c r="F830" s="589"/>
      <c r="G830" s="350"/>
      <c r="H830" s="550"/>
      <c r="I830" s="451"/>
      <c r="J830" s="452"/>
      <c r="O830" s="727" t="s">
        <v>2438</v>
      </c>
    </row>
    <row r="831" spans="2:15" ht="11.25" outlineLevel="2">
      <c r="B831" s="706"/>
      <c r="C831" s="14"/>
      <c r="D831" s="311"/>
      <c r="E831" s="533" t="str">
        <f>TRIM(RIGHT(SUBSTITUTE(E830," ",REPT(" ",100)),100))</f>
        <v>8.10.2.3.2(q)</v>
      </c>
      <c r="F831" s="590">
        <f>+VLOOKUP(E831,clause_count,2,FALSE)</f>
        <v>36</v>
      </c>
      <c r="G831" s="350"/>
      <c r="H831" s="73"/>
      <c r="I831" s="451"/>
      <c r="J831" s="452"/>
      <c r="O831" s="21"/>
    </row>
    <row r="832" spans="2:15" ht="12.75" outlineLevel="2">
      <c r="B832" s="706"/>
      <c r="C832" s="14"/>
      <c r="D832" s="539">
        <v>1</v>
      </c>
      <c r="E832" s="538" t="s">
        <v>2211</v>
      </c>
      <c r="F832" s="577" t="str">
        <f>+VLOOKUP(E832,AlterationTestLU[],2,)</f>
        <v>Door Reopening Device (2.13.5) (Item 1.1)</v>
      </c>
      <c r="G832" s="350"/>
      <c r="H832" s="73"/>
      <c r="I832" s="451"/>
      <c r="J832" s="452"/>
      <c r="L832" s="727" t="s">
        <v>295</v>
      </c>
      <c r="O832" s="21"/>
    </row>
    <row r="833" spans="2:15" ht="51" outlineLevel="2">
      <c r="B833" s="706"/>
      <c r="C833" s="14"/>
      <c r="D833" s="539">
        <v>2</v>
      </c>
      <c r="E833" s="538" t="s">
        <v>2237</v>
      </c>
      <c r="F833" s="577" t="str">
        <f>+VLOOKUP(E833,AlterationTestLU[],2,)</f>
        <v>(c) Operating Control Devices (Item 1.3)
(c)(1) operating devices (2.26.1.1, 2.26.1.2, and 2.26.1.6)
(c)(2) in-car inspection (2.26.1.4.3)
(c)(3) inspection operation with open door circuits (2.26.1.5)</v>
      </c>
      <c r="G833" s="350"/>
      <c r="H833" s="73"/>
      <c r="I833" s="451"/>
      <c r="J833" s="452"/>
      <c r="O833" s="21"/>
    </row>
    <row r="834" spans="2:15" ht="89.25" outlineLevel="2">
      <c r="B834" s="706"/>
      <c r="C834" s="14"/>
      <c r="D834" s="539">
        <v>3</v>
      </c>
      <c r="E834" s="538" t="s">
        <v>2248</v>
      </c>
      <c r="F834" s="577" t="str">
        <f>+VLOOKUP(E834,AlterationTestLU[],2,)</f>
        <v>(g) Car Door or Gate (Item 1.7)
(g)(1) closed position (2.14.4.11)
(g)(2) contact or interlock (2.14.4.2, 2.26.2.15, and 2.26.2.28)
(g)(3) car landing door clearances (2.14.4.5)
(g)(4) car door guides (2.14.4.6)
(g)(5) passenger car door (2.14.5)
(g)(6) freight car door or gate (2.14.6)</v>
      </c>
      <c r="G834" s="350"/>
      <c r="H834" s="73"/>
      <c r="I834" s="451"/>
      <c r="J834" s="452"/>
      <c r="O834" s="21"/>
    </row>
    <row r="835" spans="2:15" ht="25.5" outlineLevel="2">
      <c r="B835" s="706"/>
      <c r="C835" s="14"/>
      <c r="D835" s="539">
        <v>4</v>
      </c>
      <c r="E835" s="538" t="s">
        <v>2256</v>
      </c>
      <c r="F835" s="577" t="str">
        <f>+VLOOKUP(E835,AlterationTestLU[],2,)</f>
        <v>Power Closing Doors Gates (2.13.3) (Item 1.9): Test Closing Time Per Door Marking Plate (2.13.4.2.4)</v>
      </c>
      <c r="G835" s="350"/>
      <c r="H835" s="73"/>
      <c r="I835" s="451"/>
      <c r="J835" s="452"/>
      <c r="O835" s="21"/>
    </row>
    <row r="836" spans="2:15" ht="51" outlineLevel="2">
      <c r="B836" s="706"/>
      <c r="C836" s="14"/>
      <c r="D836" s="539">
        <v>5</v>
      </c>
      <c r="E836" s="538" t="s">
        <v>2257</v>
      </c>
      <c r="F836" s="577" t="str">
        <f>+VLOOKUP(E836,AlterationTestLU[],2,)</f>
        <v>(j) Power Opening of Doors or Gates (Item 1.10)
(j)(1) Power Opening of Doors (2.13.2). 
(j)(2) Leveling Zone (2.26.1.6.3) and Leveling Speed (2.26.1.6.6). 
(j)(3) 	Inner Landing Zone (2.26.1.6.7). For static control elevators</v>
      </c>
      <c r="G836" s="350"/>
      <c r="H836" s="73"/>
      <c r="I836" s="451"/>
      <c r="J836" s="452"/>
      <c r="O836" s="21"/>
    </row>
    <row r="837" spans="2:15" ht="76.5" outlineLevel="2">
      <c r="B837" s="706"/>
      <c r="C837" s="14"/>
      <c r="D837" s="539">
        <v>6</v>
      </c>
      <c r="E837" s="538" t="s">
        <v>2781</v>
      </c>
      <c r="F837" s="577" t="str">
        <f>+VLOOKUP(E837,AlterationTestLU[],2,)</f>
        <v>(l) 	Car Enclosure (Item 1.12)
(l)(1) 	enclosure and lining materials (2.14.2.1 and 2.14.3.1)
(l)(2) 	equipment prohibited inside car (2.14.1.9)
(l)(3) 	classes of loading (2.16.2.2)
(l)(4) 	passengers on freight elevators (2.16.4)
(l)(5) 	identification in cars (2.29.1)</v>
      </c>
      <c r="G837" s="350"/>
      <c r="H837" s="73"/>
      <c r="I837" s="451"/>
      <c r="J837" s="452"/>
      <c r="O837" s="21"/>
    </row>
    <row r="838" spans="2:15" ht="51" outlineLevel="2">
      <c r="B838" s="706"/>
      <c r="C838" s="14"/>
      <c r="D838" s="539">
        <v>7</v>
      </c>
      <c r="E838" s="538" t="s">
        <v>2776</v>
      </c>
      <c r="F838" s="577" t="str">
        <f>+VLOOKUP(E838,AlterationTestLU[],2,)</f>
        <v>(p) 	Rated Load, Platform Area, and Data Plate (Item 1.16)
(p)(1) 	rated load and platform area (2.16.1 and 2.16.2)
(p)(2) 	capacity and data plates (2.16.3)
(p)(3) 	signs in freight elevators (2.16.5 and 2.16.7)</v>
      </c>
      <c r="G838" s="350"/>
      <c r="H838" s="73"/>
      <c r="I838" s="451"/>
      <c r="J838" s="452"/>
      <c r="O838" s="21"/>
    </row>
    <row r="839" spans="2:15" ht="12.75" outlineLevel="2">
      <c r="B839" s="706"/>
      <c r="C839" s="14"/>
      <c r="D839" s="539">
        <v>8</v>
      </c>
      <c r="E839" s="538" t="s">
        <v>2777</v>
      </c>
      <c r="F839" s="577" t="str">
        <f>+VLOOKUP(E839,AlterationTestLU[],2,)</f>
        <v>Emergency or Standby Power Operation (Item 1.17).</v>
      </c>
      <c r="G839" s="350"/>
      <c r="H839" s="73"/>
      <c r="I839" s="451"/>
      <c r="J839" s="452"/>
      <c r="O839" s="21"/>
    </row>
    <row r="840" spans="2:15" ht="12.75" outlineLevel="2">
      <c r="B840" s="706"/>
      <c r="C840" s="14"/>
      <c r="D840" s="539">
        <v>9</v>
      </c>
      <c r="E840" s="538" t="s">
        <v>2775</v>
      </c>
      <c r="F840" s="577" t="str">
        <f>+VLOOKUP(E840,AlterationTestLU[],2,)</f>
        <v>Car Ride (Section 2.23, 2.23.6, and 2.15.2) (Item 1.19)</v>
      </c>
      <c r="G840" s="350"/>
      <c r="H840" s="73"/>
      <c r="I840" s="451"/>
      <c r="J840" s="452"/>
      <c r="O840" s="21"/>
    </row>
    <row r="841" spans="2:15" ht="102" outlineLevel="2">
      <c r="B841" s="706"/>
      <c r="C841" s="14"/>
      <c r="D841" s="539">
        <v>10</v>
      </c>
      <c r="E841" s="538" t="s">
        <v>2382</v>
      </c>
      <c r="F841" s="577" t="str">
        <f>+VLOOKUP(E841,AlterationTestLU[],2,)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841" s="350"/>
      <c r="H841" s="73"/>
      <c r="I841" s="451"/>
      <c r="J841" s="452"/>
      <c r="O841" s="21"/>
    </row>
    <row r="842" spans="2:15" ht="63.75" outlineLevel="2">
      <c r="B842" s="706"/>
      <c r="C842" s="14"/>
      <c r="D842" s="539">
        <v>11</v>
      </c>
      <c r="E842" s="538" t="s">
        <v>2390</v>
      </c>
      <c r="F842" s="577" t="str">
        <f>+VLOOKUP(E842,AlterationTestLU[],2,)</f>
        <v>(t)(1) general (2.26.9.1, 2.26.9.2, and 2.26.9.8)
(t)(2) redundancy and its checking (2.26.9.3 and 2.26.9.4)
(t)(3) static control without motor generator sets (2.26.9.5 and 2.26.9.6)
(t)(4) installation of capacitors or other devices to make electrical protective devices ineffective (2.26.6)</v>
      </c>
      <c r="G842" s="350"/>
      <c r="H842" s="73"/>
      <c r="I842" s="451"/>
      <c r="J842" s="452"/>
      <c r="O842" s="21"/>
    </row>
    <row r="843" spans="2:15" ht="63.75" outlineLevel="2">
      <c r="B843" s="706"/>
      <c r="C843" s="14"/>
      <c r="D843" s="539">
        <v>12</v>
      </c>
      <c r="E843" s="538" t="s">
        <v>2396</v>
      </c>
      <c r="F843" s="577" t="str">
        <f>+VLOOKUP(E843,AlterationTestLU[],2,)</f>
        <v>(v) Braking System. load as Table 8.6.4.20. safely lower, stop, and hold the car with this load.
(v)(1) braking system (2.24.8.2.2)
(v)(2) electromechanical brake (2.24.8.3)
(v)(3) marking plate (2.24.8.5)</v>
      </c>
      <c r="G843" s="350"/>
      <c r="H843" s="73"/>
      <c r="I843" s="451"/>
      <c r="J843" s="452"/>
      <c r="O843" s="21"/>
    </row>
    <row r="844" spans="2:15" ht="12.75" outlineLevel="2">
      <c r="B844" s="706"/>
      <c r="C844" s="14"/>
      <c r="D844" s="539">
        <v>13</v>
      </c>
      <c r="E844" s="538" t="s">
        <v>2410</v>
      </c>
      <c r="F844" s="577" t="str">
        <f>+VLOOKUP(E844,AlterationTestLU[],2,)</f>
        <v>Motor Generator (2.26.9.7) (Item 2.22)</v>
      </c>
      <c r="G844" s="350"/>
      <c r="H844" s="73"/>
      <c r="I844" s="451"/>
      <c r="J844" s="452"/>
      <c r="O844" s="21"/>
    </row>
    <row r="845" spans="2:15" ht="12.75" outlineLevel="2">
      <c r="B845" s="706"/>
      <c r="C845" s="14"/>
      <c r="D845" s="539">
        <v>14</v>
      </c>
      <c r="E845" s="538" t="s">
        <v>2411</v>
      </c>
      <c r="F845" s="577" t="str">
        <f>+VLOOKUP(E845,AlterationTestLU[],2,)</f>
        <v>Absorption of Regenerated Power (2.26.10) (Item 2.23)</v>
      </c>
      <c r="G845" s="350"/>
      <c r="H845" s="73"/>
      <c r="I845" s="451"/>
      <c r="J845" s="452"/>
      <c r="O845" s="21"/>
    </row>
    <row r="846" spans="2:15" ht="178.5" outlineLevel="2">
      <c r="B846" s="706"/>
      <c r="C846" s="14"/>
      <c r="D846" s="539">
        <v>15</v>
      </c>
      <c r="E846" s="538" t="s">
        <v>2412</v>
      </c>
      <c r="F846" s="577" t="str">
        <f>+VLOOKUP(E846,AlterationTestLU[],2,)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846" s="350"/>
      <c r="H846" s="73"/>
      <c r="I846" s="451"/>
      <c r="J846" s="452"/>
      <c r="O846" s="21"/>
    </row>
    <row r="847" spans="2:15" ht="12.75" outlineLevel="2">
      <c r="B847" s="706"/>
      <c r="C847" s="14"/>
      <c r="D847" s="539">
        <v>16</v>
      </c>
      <c r="E847" s="538" t="s">
        <v>2421</v>
      </c>
      <c r="F847" s="577" t="str">
        <f>+VLOOKUP(E847,AlterationTestLU[],2,)</f>
        <v>Secondary and Deflector Sheaves (2.24.2) (Item 2.26)</v>
      </c>
      <c r="G847" s="350"/>
      <c r="H847" s="73"/>
      <c r="I847" s="451"/>
      <c r="J847" s="452"/>
      <c r="O847" s="21"/>
    </row>
    <row r="848" spans="2:15" ht="102" outlineLevel="2">
      <c r="B848" s="706"/>
      <c r="C848" s="14"/>
      <c r="D848" s="539">
        <v>17</v>
      </c>
      <c r="E848" s="538" t="s">
        <v>2423</v>
      </c>
      <c r="F848" s="577" t="str">
        <f>+VLOOKUP(E848,AlterationTestLU[],2,)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848" s="350"/>
      <c r="H848" s="73"/>
      <c r="I848" s="451"/>
      <c r="J848" s="452"/>
      <c r="O848" s="21"/>
    </row>
    <row r="849" spans="2:15" ht="114.75" outlineLevel="2">
      <c r="B849" s="706"/>
      <c r="C849" s="14"/>
      <c r="D849" s="539">
        <v>18</v>
      </c>
      <c r="E849" s="538" t="s">
        <v>2432</v>
      </c>
      <c r="F849" s="577" t="str">
        <f>+VLOOKUP(E849,AlterationTestLU[],2,)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849" s="350"/>
      <c r="H849" s="73"/>
      <c r="I849" s="451"/>
      <c r="J849" s="452"/>
      <c r="O849" s="21"/>
    </row>
    <row r="850" spans="2:15" ht="382.5" outlineLevel="2">
      <c r="B850" s="706"/>
      <c r="C850" s="14"/>
      <c r="D850" s="539">
        <v>19</v>
      </c>
      <c r="E850" s="538" t="s">
        <v>2438</v>
      </c>
      <c r="F850" s="577" t="str">
        <f>+VLOOKUP(E850,AlterationTestLU[],2,)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850" s="350"/>
      <c r="H850" s="73"/>
      <c r="I850" s="451"/>
      <c r="J850" s="452"/>
      <c r="O850" s="743" t="s">
        <v>2438</v>
      </c>
    </row>
    <row r="851" spans="2:15" ht="63.75" outlineLevel="2">
      <c r="B851" s="706"/>
      <c r="C851" s="14"/>
      <c r="D851" s="539">
        <v>20</v>
      </c>
      <c r="E851" s="538" t="s">
        <v>2457</v>
      </c>
      <c r="F851" s="577" t="str">
        <f>+VLOOKUP(E851,AlterationTestLU[],2,)</f>
        <v>(jj) Ascending Car Overspeed, and Unintended Car Motion Protection
(jj)(1) Ascending Car Overspeed Protection. Means inspected/tested,  no load conformance with 2.19.1.2.
(jj)(2) Unintended Car Motion. means inspected / tested to verify conformance with 2.19.2.2.</v>
      </c>
      <c r="G851" s="350"/>
      <c r="H851" s="73"/>
      <c r="I851" s="451"/>
      <c r="J851" s="452"/>
      <c r="O851" s="21"/>
    </row>
    <row r="852" spans="2:15" ht="25.5" outlineLevel="2">
      <c r="B852" s="706"/>
      <c r="C852" s="14"/>
      <c r="D852" s="539">
        <v>21</v>
      </c>
      <c r="E852" s="538" t="s">
        <v>2460</v>
      </c>
      <c r="F852" s="577" t="str">
        <f>+VLOOKUP(E852,AlterationTestLU[],2,)</f>
        <v>Speed. The speed of the car shall be verified with and without rated load, in both directions (2.16.3.2).</v>
      </c>
      <c r="G852" s="350"/>
      <c r="H852" s="73"/>
      <c r="I852" s="451"/>
      <c r="J852" s="452"/>
      <c r="O852" s="21"/>
    </row>
    <row r="853" spans="2:15" ht="51" outlineLevel="2">
      <c r="B853" s="706"/>
      <c r="C853" s="14"/>
      <c r="D853" s="539">
        <v>22</v>
      </c>
      <c r="E853" s="538" t="s">
        <v>2536</v>
      </c>
      <c r="F853" s="577" t="str">
        <f>+VLOOKUP(E853,AlterationTestLU[],2,)</f>
        <v>(d) Top-of-Car Clearance (Item 3.4)
(d)(1) top-of-car clearance (2.4.6 through 2.4.8)
(d)(2) low-clearance signage and marking of car top equipment (2.4.7.2)
(d)(3) guardrails (2.14.1.7.1)</v>
      </c>
      <c r="G853" s="350"/>
      <c r="H853" s="73"/>
      <c r="I853" s="451"/>
      <c r="J853" s="452"/>
      <c r="O853" s="21"/>
    </row>
    <row r="854" spans="2:15" ht="12.75" outlineLevel="2">
      <c r="B854" s="706"/>
      <c r="C854" s="14"/>
      <c r="D854" s="539">
        <v>23</v>
      </c>
      <c r="E854" s="538" t="s">
        <v>2540</v>
      </c>
      <c r="F854" s="577" t="str">
        <f>+VLOOKUP(E854,AlterationTestLU[],2,)</f>
        <v>Top Counterweight Clearance (2.4.9) (Item 3.24)</v>
      </c>
      <c r="G854" s="350"/>
      <c r="H854" s="73"/>
      <c r="I854" s="451"/>
      <c r="J854" s="452"/>
      <c r="O854" s="21"/>
    </row>
    <row r="855" spans="2:15" ht="25.5" outlineLevel="2">
      <c r="B855" s="706"/>
      <c r="C855" s="14"/>
      <c r="D855" s="539">
        <v>24</v>
      </c>
      <c r="E855" s="538" t="s">
        <v>2542</v>
      </c>
      <c r="F855" s="577" t="str">
        <f>+VLOOKUP(E855,AlterationTestLU[],2,)</f>
        <v>Normal Terminal Stopping Devices (Item 3.5). Verify location and type of switches (2.25.2). [See also 8.10.2.2.2(ff).]</v>
      </c>
      <c r="G855" s="350"/>
      <c r="H855" s="73"/>
      <c r="I855" s="451"/>
      <c r="J855" s="452"/>
      <c r="O855" s="21"/>
    </row>
    <row r="856" spans="2:15" ht="25.5" outlineLevel="2">
      <c r="B856" s="706"/>
      <c r="C856" s="14"/>
      <c r="D856" s="539">
        <v>25</v>
      </c>
      <c r="E856" s="538" t="s">
        <v>2543</v>
      </c>
      <c r="F856" s="577" t="str">
        <f>+VLOOKUP(E856,AlterationTestLU[],2,)</f>
        <v>Final Terminal Stopping Devices (Item 3.6). Verify location and type of switches for conformance with 2.25.3 and 2.26.4.3.</v>
      </c>
      <c r="G856" s="350"/>
      <c r="H856" s="73"/>
      <c r="I856" s="451"/>
      <c r="J856" s="452"/>
      <c r="O856" s="21"/>
    </row>
    <row r="857" spans="2:15" ht="25.5" outlineLevel="2">
      <c r="B857" s="706"/>
      <c r="C857" s="14"/>
      <c r="D857" s="539">
        <v>26</v>
      </c>
      <c r="E857" s="538" t="s">
        <v>2544</v>
      </c>
      <c r="F857" s="577" t="str">
        <f>+VLOOKUP(E857,AlterationTestLU[],2,)</f>
        <v>Broken Rope, Chain, or Tape Switch (Item 3.26). Verify for conformance with 2.25.2.3.2, 2.26.2.6, and 2.26.4.3.</v>
      </c>
      <c r="G857" s="350"/>
      <c r="H857" s="73"/>
      <c r="I857" s="451"/>
      <c r="J857" s="452"/>
      <c r="O857" s="21"/>
    </row>
    <row r="858" spans="2:15" ht="12.75" outlineLevel="2">
      <c r="B858" s="706"/>
      <c r="C858" s="14"/>
      <c r="D858" s="539">
        <v>27</v>
      </c>
      <c r="E858" s="538" t="s">
        <v>2546</v>
      </c>
      <c r="F858" s="577" t="str">
        <f>+VLOOKUP(E858,AlterationTestLU[],2,)</f>
        <v>Data Plate (2.16.3.3, 2.20.2, and 2.24.2.3.5) (Item 3.27)</v>
      </c>
      <c r="G858" s="350"/>
      <c r="H858" s="73"/>
      <c r="I858" s="451"/>
      <c r="J858" s="452"/>
      <c r="O858" s="21"/>
    </row>
    <row r="859" spans="2:15" ht="12.75" outlineLevel="2">
      <c r="B859" s="706"/>
      <c r="C859" s="14"/>
      <c r="D859" s="539">
        <v>28</v>
      </c>
      <c r="E859" s="538" t="s">
        <v>2548</v>
      </c>
      <c r="F859" s="577" t="str">
        <f>+VLOOKUP(E859,AlterationTestLU[],2,)</f>
        <v>Counterweight and Counterweight Buffer (Sections 2.21 and 2.22) (Item 3.28)</v>
      </c>
      <c r="G859" s="350"/>
      <c r="H859" s="73"/>
      <c r="I859" s="451"/>
      <c r="J859" s="452"/>
      <c r="O859" s="21"/>
    </row>
    <row r="860" spans="2:15" ht="25.5" outlineLevel="2">
      <c r="B860" s="706"/>
      <c r="C860" s="14"/>
      <c r="D860" s="539">
        <v>29</v>
      </c>
      <c r="E860" s="538" t="s">
        <v>2549</v>
      </c>
      <c r="F860" s="577" t="str">
        <f>+VLOOKUP(E860,AlterationTestLU[],2,)</f>
        <v>Counterweight Safeties (Item 3.29). Visually inspect counterweight safeties, including marking plate  2.17.4).</v>
      </c>
      <c r="G860" s="350"/>
      <c r="H860" s="73"/>
      <c r="I860" s="451"/>
      <c r="J860" s="452"/>
      <c r="O860" s="21"/>
    </row>
    <row r="861" spans="2:15" ht="25.5" outlineLevel="2">
      <c r="B861" s="706"/>
      <c r="C861" s="14"/>
      <c r="D861" s="539">
        <v>30</v>
      </c>
      <c r="E861" s="538" t="s">
        <v>2581</v>
      </c>
      <c r="F861" s="577" t="str">
        <f>+VLOOKUP(E861,AlterationTestLU[],2,)</f>
        <v>Suspension Rope (Item 3.23). Verify number, diameter, and data tag (2.20.2 and 2.20.4)</v>
      </c>
      <c r="G861" s="350"/>
      <c r="H861" s="73"/>
      <c r="I861" s="451"/>
      <c r="J861" s="452"/>
      <c r="O861" s="21"/>
    </row>
    <row r="862" spans="2:15" ht="38.25" outlineLevel="2">
      <c r="B862" s="706"/>
      <c r="C862" s="14"/>
      <c r="D862" s="539">
        <v>31</v>
      </c>
      <c r="E862" s="538" t="s">
        <v>2620</v>
      </c>
      <c r="F862" s="577" t="str">
        <f>+VLOOKUP(E862,AlterationTestLU[],2,)</f>
        <v>(e) Access to Hoistway (Item 4.5)
(e)(1) access for maintenance (2.12.6 and 2.12.7)
(e)(2) access for emergency (2.12.6)</v>
      </c>
      <c r="G862" s="350"/>
      <c r="H862" s="73"/>
      <c r="I862" s="451"/>
      <c r="J862" s="452"/>
      <c r="O862" s="21"/>
    </row>
    <row r="863" spans="2:15" ht="76.5" outlineLevel="2">
      <c r="B863" s="706"/>
      <c r="C863" s="14"/>
      <c r="D863" s="539">
        <v>32</v>
      </c>
      <c r="E863" s="538" t="s">
        <v>2691</v>
      </c>
      <c r="F863" s="577" t="str">
        <f>+VLOOKUP(E863,AlterationTestLU[],2,)</f>
        <v>(b) Bottom Clearance and Runby (Item 5.2)
(b)(1) car bottom clearances (2.4.1)
(b)(2) refuge space and marking (2.4.1.3, 2.4.1.4, and 2.4.1.6)
(b)(3) car and counterweight runbys (2.4.2 and 2.4.4)
(b)(4) warning signs [2.4.4(b)]
(b)(5) horizontal pit clearances (2.5.1.2 and 2.5.1.6)</v>
      </c>
      <c r="G863" s="350"/>
      <c r="H863" s="73"/>
      <c r="I863" s="451"/>
      <c r="J863" s="452"/>
      <c r="O863" s="21"/>
    </row>
    <row r="864" spans="2:15" ht="255" outlineLevel="2">
      <c r="B864" s="706"/>
      <c r="C864" s="14"/>
      <c r="D864" s="539">
        <v>33</v>
      </c>
      <c r="E864" s="538" t="s">
        <v>2697</v>
      </c>
      <c r="F864" s="577" t="str">
        <f>+VLOOKUP(E864,AlterationTestLU[],2,)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864" s="350"/>
      <c r="H864" s="73"/>
      <c r="I864" s="451"/>
      <c r="J864" s="452"/>
      <c r="O864" s="21"/>
    </row>
    <row r="865" spans="2:15" ht="25.5" outlineLevel="2">
      <c r="B865" s="706"/>
      <c r="C865" s="14"/>
      <c r="D865" s="539">
        <v>34</v>
      </c>
      <c r="E865" s="538" t="s">
        <v>2704</v>
      </c>
      <c r="F865" s="577" t="str">
        <f>+VLOOKUP(E865,AlterationTestLU[],2,)</f>
        <v>FTSD (Item 5.3). Verify location, operation, and type of switches for conformance with 2.25.3 and 2.26.4.3.</v>
      </c>
      <c r="G865" s="350"/>
      <c r="H865" s="73"/>
      <c r="I865" s="451"/>
      <c r="J865" s="452"/>
      <c r="O865" s="21"/>
    </row>
    <row r="866" spans="2:15" ht="25.5" outlineLevel="2">
      <c r="B866" s="706"/>
      <c r="C866" s="14"/>
      <c r="D866" s="539">
        <v>35</v>
      </c>
      <c r="E866" s="538" t="s">
        <v>2705</v>
      </c>
      <c r="F866" s="577" t="str">
        <f>+VLOOKUP(E866,AlterationTestLU[],2,)</f>
        <v>NTSD (Item 5.4). Verify location, operation, and type of switches for conformance with 2.25.2 [see 8.10.2.2.2(ff)].</v>
      </c>
      <c r="G866" s="350"/>
      <c r="H866" s="73"/>
      <c r="I866" s="451"/>
      <c r="J866" s="452"/>
      <c r="O866" s="21"/>
    </row>
    <row r="867" spans="2:15" ht="63.75" outlineLevel="2">
      <c r="B867" s="706"/>
      <c r="C867" s="14"/>
      <c r="D867" s="539">
        <v>36</v>
      </c>
      <c r="E867" s="538" t="s">
        <v>2715</v>
      </c>
      <c r="F867" s="577" t="str">
        <f>+VLOOKUP(E867,AlterationTestLU[],2,)</f>
        <v>(j) Car Safeties and Guiding Members (Item 5.8)
(j)(1) rope movement (2.17.11)
(j)(2) marking plate (2.17.14)
(j)(3) car guiding members (2.15.2)
(j)(4) running clearances (2.17.10)</v>
      </c>
      <c r="G867" s="350"/>
      <c r="H867" s="73"/>
      <c r="I867" s="451"/>
      <c r="J867" s="452"/>
      <c r="O867" s="21"/>
    </row>
    <row r="868" spans="2:15" ht="11.25" outlineLevel="1">
      <c r="B868" s="75"/>
      <c r="C868" s="11"/>
      <c r="D868" s="1"/>
      <c r="E868" s="1" t="s">
        <v>367</v>
      </c>
      <c r="F868" s="141" t="s">
        <v>1029</v>
      </c>
      <c r="G868" s="32"/>
      <c r="H868" s="32"/>
      <c r="I868" s="845"/>
      <c r="J868" s="846"/>
      <c r="O868" s="727" t="s">
        <v>2438</v>
      </c>
    </row>
    <row r="869" spans="2:15" ht="11.25" outlineLevel="1">
      <c r="B869" s="75"/>
      <c r="C869" s="11"/>
      <c r="D869" s="1"/>
      <c r="E869" s="1" t="s">
        <v>1241</v>
      </c>
      <c r="F869" s="141" t="s">
        <v>1242</v>
      </c>
      <c r="G869" s="32"/>
      <c r="H869" s="32"/>
      <c r="I869" s="451"/>
      <c r="J869" s="452"/>
      <c r="O869" s="727" t="s">
        <v>2438</v>
      </c>
    </row>
    <row r="870" spans="2:15" ht="11.25" outlineLevel="1">
      <c r="B870" s="75"/>
      <c r="C870" s="11"/>
      <c r="D870" s="1"/>
      <c r="E870" s="1" t="s">
        <v>1243</v>
      </c>
      <c r="F870" s="141" t="s">
        <v>781</v>
      </c>
      <c r="G870" s="32"/>
      <c r="H870" s="32"/>
      <c r="I870" s="451"/>
      <c r="J870" s="452"/>
      <c r="O870" s="727" t="s">
        <v>2438</v>
      </c>
    </row>
    <row r="871" spans="2:15" ht="11.25" outlineLevel="1">
      <c r="B871" s="75"/>
      <c r="C871" s="11"/>
      <c r="D871" s="1"/>
      <c r="E871" s="1" t="s">
        <v>1244</v>
      </c>
      <c r="F871" s="141" t="s">
        <v>1256</v>
      </c>
      <c r="G871" s="32"/>
      <c r="H871" s="32"/>
      <c r="I871" s="451"/>
      <c r="J871" s="452"/>
      <c r="O871" s="727" t="s">
        <v>2438</v>
      </c>
    </row>
    <row r="872" spans="2:15" ht="11.25" outlineLevel="1">
      <c r="B872" s="75"/>
      <c r="C872" s="11"/>
      <c r="D872" s="1"/>
      <c r="E872" s="1" t="s">
        <v>1245</v>
      </c>
      <c r="F872" s="141" t="s">
        <v>1283</v>
      </c>
      <c r="G872" s="32"/>
      <c r="H872" s="32"/>
      <c r="I872" s="451"/>
      <c r="J872" s="452"/>
      <c r="O872" s="727" t="s">
        <v>2438</v>
      </c>
    </row>
    <row r="873" spans="2:15" ht="11.25" outlineLevel="1">
      <c r="B873" s="75"/>
      <c r="C873" s="11"/>
      <c r="D873" s="1"/>
      <c r="E873" s="1" t="s">
        <v>1246</v>
      </c>
      <c r="F873" s="141" t="s">
        <v>1250</v>
      </c>
      <c r="G873" s="32"/>
      <c r="H873" s="32"/>
      <c r="I873" s="451"/>
      <c r="J873" s="452"/>
      <c r="O873" s="727" t="s">
        <v>2438</v>
      </c>
    </row>
    <row r="874" spans="2:15" ht="11.25" outlineLevel="1">
      <c r="B874" s="75"/>
      <c r="C874" s="11"/>
      <c r="D874" s="1"/>
      <c r="E874" s="1" t="s">
        <v>1247</v>
      </c>
      <c r="F874" s="141" t="s">
        <v>1251</v>
      </c>
      <c r="G874" s="32"/>
      <c r="H874" s="32"/>
      <c r="I874" s="451"/>
      <c r="J874" s="452"/>
      <c r="O874" s="727" t="s">
        <v>2438</v>
      </c>
    </row>
    <row r="875" spans="2:15" ht="11.25" outlineLevel="1">
      <c r="B875" s="75"/>
      <c r="C875" s="11"/>
      <c r="D875" s="1"/>
      <c r="E875" s="1" t="s">
        <v>1248</v>
      </c>
      <c r="F875" s="141" t="s">
        <v>1284</v>
      </c>
      <c r="G875" s="32"/>
      <c r="H875" s="32"/>
      <c r="I875" s="451"/>
      <c r="J875" s="452"/>
      <c r="O875" s="727" t="s">
        <v>2438</v>
      </c>
    </row>
    <row r="876" spans="2:15" ht="11.25" outlineLevel="1">
      <c r="B876" s="75"/>
      <c r="C876" s="11"/>
      <c r="D876" s="1"/>
      <c r="E876" s="1" t="s">
        <v>1249</v>
      </c>
      <c r="F876" s="141" t="s">
        <v>1252</v>
      </c>
      <c r="G876" s="32"/>
      <c r="H876" s="32"/>
      <c r="I876" s="451"/>
      <c r="J876" s="452"/>
      <c r="O876" s="727" t="s">
        <v>2438</v>
      </c>
    </row>
    <row r="877" spans="2:15" ht="11.25" outlineLevel="1">
      <c r="B877" s="75"/>
      <c r="C877" s="11"/>
      <c r="D877" s="1"/>
      <c r="E877" s="1" t="s">
        <v>1253</v>
      </c>
      <c r="F877" s="141" t="s">
        <v>1407</v>
      </c>
      <c r="G877" s="32"/>
      <c r="H877" s="32"/>
      <c r="I877" s="451"/>
      <c r="J877" s="452"/>
      <c r="O877" s="727" t="s">
        <v>2438</v>
      </c>
    </row>
    <row r="878" spans="2:15" ht="11.25" outlineLevel="1">
      <c r="B878" s="75"/>
      <c r="C878" s="11"/>
      <c r="D878" s="1"/>
      <c r="E878" s="74" t="s">
        <v>1218</v>
      </c>
      <c r="F878" s="141" t="s">
        <v>1254</v>
      </c>
      <c r="G878" s="32"/>
      <c r="H878" s="32"/>
      <c r="I878" s="451"/>
      <c r="J878" s="452"/>
      <c r="O878" s="727" t="s">
        <v>2438</v>
      </c>
    </row>
    <row r="879" spans="2:15" ht="11.25" outlineLevel="1">
      <c r="B879" s="75"/>
      <c r="C879" s="11"/>
      <c r="D879" s="1"/>
      <c r="E879" s="74" t="s">
        <v>1218</v>
      </c>
      <c r="F879" s="141" t="s">
        <v>1257</v>
      </c>
      <c r="G879" s="32"/>
      <c r="H879" s="32"/>
      <c r="I879" s="451"/>
      <c r="J879" s="452"/>
      <c r="O879" s="727" t="s">
        <v>2438</v>
      </c>
    </row>
    <row r="880" spans="2:15" ht="11.25" outlineLevel="1">
      <c r="B880" s="75"/>
      <c r="C880" s="14" t="s">
        <v>1030</v>
      </c>
      <c r="D880" s="9" t="s">
        <v>1034</v>
      </c>
      <c r="E880" s="9"/>
      <c r="F880" s="588"/>
      <c r="G880" s="350" t="s">
        <v>83</v>
      </c>
      <c r="H880" s="350" t="s">
        <v>82</v>
      </c>
      <c r="I880" s="845"/>
      <c r="J880" s="846"/>
      <c r="O880" s="727" t="s">
        <v>2438</v>
      </c>
    </row>
    <row r="881" spans="2:15" ht="11.25" outlineLevel="2">
      <c r="B881" s="706"/>
      <c r="C881" s="14"/>
      <c r="D881" s="311"/>
      <c r="E881" s="312" t="s">
        <v>1755</v>
      </c>
      <c r="F881" s="589"/>
      <c r="G881" s="350"/>
      <c r="H881" s="550"/>
      <c r="I881" s="451"/>
      <c r="J881" s="452"/>
      <c r="O881" s="727" t="s">
        <v>2438</v>
      </c>
    </row>
    <row r="882" spans="2:15" ht="11.25" outlineLevel="2">
      <c r="B882" s="706"/>
      <c r="C882" s="14"/>
      <c r="D882" s="311"/>
      <c r="E882" s="533" t="str">
        <f>TRIM(RIGHT(SUBSTITUTE(E881," ",REPT(" ",100)),100))</f>
        <v>8.10.2.3.2(g)</v>
      </c>
      <c r="F882" s="590">
        <f>+VLOOKUP(E882,clause_count,2,FALSE)</f>
        <v>37</v>
      </c>
      <c r="G882" s="350"/>
      <c r="H882" s="73"/>
      <c r="I882" s="451"/>
      <c r="J882" s="452"/>
      <c r="O882" s="21"/>
    </row>
    <row r="883" spans="2:15" ht="51" outlineLevel="2">
      <c r="B883" s="706"/>
      <c r="C883" s="14"/>
      <c r="D883" s="539">
        <v>1</v>
      </c>
      <c r="E883" s="538" t="s">
        <v>2237</v>
      </c>
      <c r="F883" s="577" t="str">
        <f>+VLOOKUP(E883,AlterationTestLU[],2,)</f>
        <v>(c) Operating Control Devices (Item 1.3)
(c)(1) operating devices (2.26.1.1, 2.26.1.2, and 2.26.1.6)
(c)(2) in-car inspection (2.26.1.4.3)
(c)(3) inspection operation with open door circuits (2.26.1.5)</v>
      </c>
      <c r="G883" s="350"/>
      <c r="H883" s="73"/>
      <c r="I883" s="451"/>
      <c r="J883" s="452"/>
      <c r="O883" s="21"/>
    </row>
    <row r="884" spans="2:15" ht="51" outlineLevel="2">
      <c r="B884" s="706"/>
      <c r="C884" s="14"/>
      <c r="D884" s="539">
        <v>2</v>
      </c>
      <c r="E884" s="538" t="s">
        <v>2776</v>
      </c>
      <c r="F884" s="577" t="str">
        <f>+VLOOKUP(E884,AlterationTestLU[],2,)</f>
        <v>(p) 	Rated Load, Platform Area, and Data Plate (Item 1.16)
(p)(1) 	rated load and platform area (2.16.1 and 2.16.2)
(p)(2) 	capacity and data plates (2.16.3)
(p)(3) 	signs in freight elevators (2.16.5 and 2.16.7)</v>
      </c>
      <c r="G884" s="350"/>
      <c r="H884" s="73"/>
      <c r="I884" s="451"/>
      <c r="J884" s="452"/>
      <c r="O884" s="21"/>
    </row>
    <row r="885" spans="2:15" ht="12.75" outlineLevel="2">
      <c r="B885" s="706"/>
      <c r="C885" s="14"/>
      <c r="D885" s="539">
        <v>3</v>
      </c>
      <c r="E885" s="538" t="s">
        <v>2777</v>
      </c>
      <c r="F885" s="577" t="str">
        <f>+VLOOKUP(E885,AlterationTestLU[],2,)</f>
        <v>Emergency or Standby Power Operation (Item 1.17).</v>
      </c>
      <c r="G885" s="350"/>
      <c r="H885" s="73"/>
      <c r="I885" s="451"/>
      <c r="J885" s="452"/>
      <c r="O885" s="21"/>
    </row>
    <row r="886" spans="2:15" ht="12.75" outlineLevel="2">
      <c r="B886" s="706"/>
      <c r="C886" s="14"/>
      <c r="D886" s="539">
        <v>4</v>
      </c>
      <c r="E886" s="538" t="s">
        <v>2775</v>
      </c>
      <c r="F886" s="577" t="str">
        <f>+VLOOKUP(E886,AlterationTestLU[],2,)</f>
        <v>Car Ride (Section 2.23, 2.23.6, and 2.15.2) (Item 1.19)</v>
      </c>
      <c r="G886" s="350"/>
      <c r="H886" s="73"/>
      <c r="I886" s="451"/>
      <c r="J886" s="452"/>
      <c r="O886" s="21"/>
    </row>
    <row r="887" spans="2:15" ht="102" outlineLevel="2">
      <c r="B887" s="706"/>
      <c r="C887" s="14"/>
      <c r="D887" s="539">
        <v>5</v>
      </c>
      <c r="E887" s="538" t="s">
        <v>2382</v>
      </c>
      <c r="F887" s="577" t="str">
        <f>+VLOOKUP(E887,AlterationTestLU[],2,)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887" s="350"/>
      <c r="H887" s="73"/>
      <c r="I887" s="451"/>
      <c r="J887" s="452"/>
      <c r="O887" s="21"/>
    </row>
    <row r="888" spans="2:15" ht="63.75" outlineLevel="2">
      <c r="B888" s="706"/>
      <c r="C888" s="14"/>
      <c r="D888" s="539">
        <v>6</v>
      </c>
      <c r="E888" s="538" t="s">
        <v>2390</v>
      </c>
      <c r="F888" s="577" t="str">
        <f>+VLOOKUP(E888,AlterationTestLU[],2,)</f>
        <v>(t)(1) general (2.26.9.1, 2.26.9.2, and 2.26.9.8)
(t)(2) redundancy and its checking (2.26.9.3 and 2.26.9.4)
(t)(3) static control without motor generator sets (2.26.9.5 and 2.26.9.6)
(t)(4) installation of capacitors or other devices to make electrical protective devices ineffective (2.26.6)</v>
      </c>
      <c r="G888" s="350"/>
      <c r="H888" s="73"/>
      <c r="I888" s="451"/>
      <c r="J888" s="452"/>
      <c r="O888" s="21"/>
    </row>
    <row r="889" spans="2:15" ht="63.75" outlineLevel="2">
      <c r="B889" s="706"/>
      <c r="C889" s="14"/>
      <c r="D889" s="539">
        <v>7</v>
      </c>
      <c r="E889" s="538" t="s">
        <v>2396</v>
      </c>
      <c r="F889" s="577" t="str">
        <f>+VLOOKUP(E889,AlterationTestLU[],2,)</f>
        <v>(v) Braking System. load as Table 8.6.4.20. safely lower, stop, and hold the car with this load.
(v)(1) braking system (2.24.8.2.2)
(v)(2) electromechanical brake (2.24.8.3)
(v)(3) marking plate (2.24.8.5)</v>
      </c>
      <c r="G889" s="350"/>
      <c r="H889" s="73"/>
      <c r="I889" s="451"/>
      <c r="J889" s="452"/>
      <c r="O889" s="21"/>
    </row>
    <row r="890" spans="2:15" ht="12.75" outlineLevel="2">
      <c r="B890" s="706"/>
      <c r="C890" s="14"/>
      <c r="D890" s="539">
        <v>8</v>
      </c>
      <c r="E890" s="538" t="s">
        <v>2400</v>
      </c>
      <c r="F890" s="577" t="str">
        <f>+VLOOKUP(E890,AlterationTestLU[],2,)</f>
        <v>Drive Machines (2.24.1, 2.24.4, 2.24.5, and 2.24.9) (Item 2.18)</v>
      </c>
      <c r="G890" s="350"/>
      <c r="H890" s="73"/>
      <c r="I890" s="451"/>
      <c r="J890" s="452"/>
      <c r="O890" s="21"/>
    </row>
    <row r="891" spans="2:15" ht="25.5" outlineLevel="2">
      <c r="B891" s="706"/>
      <c r="C891" s="14"/>
      <c r="D891" s="539">
        <v>9</v>
      </c>
      <c r="E891" s="538" t="s">
        <v>2401</v>
      </c>
      <c r="F891" s="577" t="str">
        <f>+VLOOKUP(E891,AlterationTestLU[],2,)</f>
        <v>Gears, Bearings, and Flexible Connections (2.24.6, 2.24.7, and 2.24.10) (Item 2.19)</v>
      </c>
      <c r="G891" s="350"/>
      <c r="H891" s="73"/>
      <c r="I891" s="451"/>
      <c r="J891" s="452"/>
      <c r="O891" s="21"/>
    </row>
    <row r="892" spans="2:15" ht="89.25" outlineLevel="2">
      <c r="B892" s="706"/>
      <c r="C892" s="14"/>
      <c r="D892" s="539">
        <v>10</v>
      </c>
      <c r="E892" s="538" t="s">
        <v>2402</v>
      </c>
      <c r="F892" s="577" t="str">
        <f>+VLOOKUP(E892,AlterationTestLU[],2,)</f>
        <v>(y) Winding-Drum Machine (Item 2.20)
(y)(1) where permitted (2.24.1)
(y)(2) drum diameter (2.24.2.1 and 2.24.2.2)
(y)(3) slack-rope device shall be tested by creating slack rope (2.26.2.1)
(y)(4) spare rope turns (2.20.7)
(y)(5) securing of ropes to drums (2.20.6)
(y)(6) final terminal stopping devices (2.25.3.5)</v>
      </c>
      <c r="G892" s="350"/>
      <c r="H892" s="73"/>
      <c r="I892" s="451"/>
      <c r="J892" s="452"/>
      <c r="O892" s="21"/>
    </row>
    <row r="893" spans="2:15" ht="12.75" outlineLevel="2">
      <c r="B893" s="706"/>
      <c r="C893" s="14"/>
      <c r="D893" s="539">
        <v>11</v>
      </c>
      <c r="E893" s="538" t="s">
        <v>2409</v>
      </c>
      <c r="F893" s="577" t="str">
        <f>+VLOOKUP(E893,AlterationTestLU[],2,)</f>
        <v>Belt- or Chain-Drive Machine (2.24.9) (Item 2.21)</v>
      </c>
      <c r="G893" s="350"/>
      <c r="H893" s="73"/>
      <c r="I893" s="451"/>
      <c r="J893" s="452"/>
      <c r="O893" s="21"/>
    </row>
    <row r="894" spans="2:15" ht="12.75" outlineLevel="2">
      <c r="B894" s="706"/>
      <c r="C894" s="14"/>
      <c r="D894" s="539">
        <v>12</v>
      </c>
      <c r="E894" s="538" t="s">
        <v>2410</v>
      </c>
      <c r="F894" s="577" t="str">
        <f>+VLOOKUP(E894,AlterationTestLU[],2,)</f>
        <v>Motor Generator (2.26.9.7) (Item 2.22)</v>
      </c>
      <c r="G894" s="350"/>
      <c r="H894" s="73"/>
      <c r="I894" s="451"/>
      <c r="J894" s="452"/>
      <c r="O894" s="21"/>
    </row>
    <row r="895" spans="2:15" ht="12.75" outlineLevel="2">
      <c r="B895" s="706"/>
      <c r="C895" s="14"/>
      <c r="D895" s="539">
        <v>13</v>
      </c>
      <c r="E895" s="538" t="s">
        <v>2411</v>
      </c>
      <c r="F895" s="577" t="str">
        <f>+VLOOKUP(E895,AlterationTestLU[],2,)</f>
        <v>Absorption of Regenerated Power (2.26.10) (Item 2.23)</v>
      </c>
      <c r="G895" s="350"/>
      <c r="H895" s="73"/>
      <c r="I895" s="451"/>
      <c r="J895" s="452"/>
      <c r="O895" s="21"/>
    </row>
    <row r="896" spans="2:15" ht="178.5" outlineLevel="2">
      <c r="B896" s="706"/>
      <c r="C896" s="14"/>
      <c r="D896" s="539">
        <v>14</v>
      </c>
      <c r="E896" s="538" t="s">
        <v>2412</v>
      </c>
      <c r="F896" s="577" t="str">
        <f>+VLOOKUP(E896,AlterationTestLU[],2,)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896" s="350"/>
      <c r="H896" s="73"/>
      <c r="I896" s="451"/>
      <c r="J896" s="452"/>
      <c r="O896" s="21"/>
    </row>
    <row r="897" spans="2:15" ht="12.75" outlineLevel="2">
      <c r="B897" s="706"/>
      <c r="C897" s="14"/>
      <c r="D897" s="539">
        <v>15</v>
      </c>
      <c r="E897" s="538" t="s">
        <v>2421</v>
      </c>
      <c r="F897" s="577" t="str">
        <f>+VLOOKUP(E897,AlterationTestLU[],2,)</f>
        <v>Secondary and Deflector Sheaves (2.24.2) (Item 2.26)</v>
      </c>
      <c r="G897" s="350"/>
      <c r="H897" s="73"/>
      <c r="I897" s="451"/>
      <c r="J897" s="452"/>
      <c r="O897" s="21"/>
    </row>
    <row r="898" spans="2:15" ht="102" outlineLevel="2">
      <c r="B898" s="706"/>
      <c r="C898" s="14"/>
      <c r="D898" s="539">
        <v>16</v>
      </c>
      <c r="E898" s="538" t="s">
        <v>2423</v>
      </c>
      <c r="F898" s="577" t="str">
        <f>+VLOOKUP(E898,AlterationTestLU[],2,)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898" s="350"/>
      <c r="H898" s="73"/>
      <c r="I898" s="451"/>
      <c r="J898" s="452"/>
      <c r="O898" s="21"/>
    </row>
    <row r="899" spans="2:15" ht="114.75" outlineLevel="2">
      <c r="B899" s="706"/>
      <c r="C899" s="14"/>
      <c r="D899" s="539">
        <v>17</v>
      </c>
      <c r="E899" s="538" t="s">
        <v>2432</v>
      </c>
      <c r="F899" s="577" t="str">
        <f>+VLOOKUP(E899,AlterationTestLU[],2,)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899" s="350"/>
      <c r="H899" s="73"/>
      <c r="I899" s="451"/>
      <c r="J899" s="452"/>
      <c r="O899" s="21"/>
    </row>
    <row r="900" spans="2:15" ht="382.5" outlineLevel="2">
      <c r="B900" s="706"/>
      <c r="C900" s="14"/>
      <c r="D900" s="539">
        <v>18</v>
      </c>
      <c r="E900" s="538" t="s">
        <v>2438</v>
      </c>
      <c r="F900" s="577" t="str">
        <f>+VLOOKUP(E900,AlterationTestLU[],2,)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900" s="350"/>
      <c r="H900" s="73"/>
      <c r="I900" s="451"/>
      <c r="J900" s="452"/>
      <c r="O900" s="727" t="s">
        <v>2438</v>
      </c>
    </row>
    <row r="901" spans="2:15" ht="63.75" outlineLevel="2">
      <c r="B901" s="706"/>
      <c r="C901" s="14"/>
      <c r="D901" s="539">
        <v>19</v>
      </c>
      <c r="E901" s="538" t="s">
        <v>2457</v>
      </c>
      <c r="F901" s="577" t="str">
        <f>+VLOOKUP(E901,AlterationTestLU[],2,)</f>
        <v>(jj) Ascending Car Overspeed, and Unintended Car Motion Protection
(jj)(1) Ascending Car Overspeed Protection. Means inspected/tested,  no load conformance with 2.19.1.2.
(jj)(2) Unintended Car Motion. means inspected / tested to verify conformance with 2.19.2.2.</v>
      </c>
      <c r="G901" s="350"/>
      <c r="H901" s="73"/>
      <c r="I901" s="451"/>
      <c r="J901" s="452"/>
      <c r="O901" s="21"/>
    </row>
    <row r="902" spans="2:15" ht="25.5" outlineLevel="2">
      <c r="B902" s="706"/>
      <c r="C902" s="14"/>
      <c r="D902" s="539">
        <v>20</v>
      </c>
      <c r="E902" s="538" t="s">
        <v>2460</v>
      </c>
      <c r="F902" s="577" t="str">
        <f>+VLOOKUP(E902,AlterationTestLU[],2,)</f>
        <v>Speed. The speed of the car shall be verified with and without rated load, in both directions (2.16.3.2).</v>
      </c>
      <c r="G902" s="350"/>
      <c r="H902" s="73"/>
      <c r="I902" s="451"/>
      <c r="J902" s="452"/>
      <c r="O902" s="21"/>
    </row>
    <row r="903" spans="2:15" ht="51" outlineLevel="2">
      <c r="B903" s="706"/>
      <c r="C903" s="14"/>
      <c r="D903" s="539">
        <v>21</v>
      </c>
      <c r="E903" s="538" t="s">
        <v>2536</v>
      </c>
      <c r="F903" s="577" t="str">
        <f>+VLOOKUP(E903,AlterationTestLU[],2,)</f>
        <v>(d) Top-of-Car Clearance (Item 3.4)
(d)(1) top-of-car clearance (2.4.6 through 2.4.8)
(d)(2) low-clearance signage and marking of car top equipment (2.4.7.2)
(d)(3) guardrails (2.14.1.7.1)</v>
      </c>
      <c r="G903" s="350"/>
      <c r="H903" s="73"/>
      <c r="I903" s="451"/>
      <c r="J903" s="452"/>
      <c r="O903" s="21"/>
    </row>
    <row r="904" spans="2:15" ht="12.75" outlineLevel="2">
      <c r="B904" s="706"/>
      <c r="C904" s="14"/>
      <c r="D904" s="539">
        <v>22</v>
      </c>
      <c r="E904" s="538" t="s">
        <v>2540</v>
      </c>
      <c r="F904" s="577" t="str">
        <f>+VLOOKUP(E904,AlterationTestLU[],2,)</f>
        <v>Top Counterweight Clearance (2.4.9) (Item 3.24)</v>
      </c>
      <c r="G904" s="350"/>
      <c r="H904" s="73"/>
      <c r="I904" s="451"/>
      <c r="J904" s="452"/>
      <c r="O904" s="21"/>
    </row>
    <row r="905" spans="2:15" ht="25.5" outlineLevel="2">
      <c r="B905" s="706"/>
      <c r="C905" s="14"/>
      <c r="D905" s="539">
        <v>23</v>
      </c>
      <c r="E905" s="538" t="s">
        <v>2542</v>
      </c>
      <c r="F905" s="577" t="str">
        <f>+VLOOKUP(E905,AlterationTestLU[],2,)</f>
        <v>Normal Terminal Stopping Devices (Item 3.5). Verify location and type of switches (2.25.2). [See also 8.10.2.2.2(ff).]</v>
      </c>
      <c r="G905" s="350"/>
      <c r="H905" s="73"/>
      <c r="I905" s="451"/>
      <c r="J905" s="452"/>
      <c r="O905" s="21"/>
    </row>
    <row r="906" spans="2:15" ht="25.5" outlineLevel="2">
      <c r="B906" s="706"/>
      <c r="C906" s="14"/>
      <c r="D906" s="539">
        <v>24</v>
      </c>
      <c r="E906" s="538" t="s">
        <v>2543</v>
      </c>
      <c r="F906" s="577" t="str">
        <f>+VLOOKUP(E906,AlterationTestLU[],2,)</f>
        <v>Final Terminal Stopping Devices (Item 3.6). Verify location and type of switches for conformance with 2.25.3 and 2.26.4.3.</v>
      </c>
      <c r="G906" s="350"/>
      <c r="H906" s="73"/>
      <c r="I906" s="451"/>
      <c r="J906" s="452"/>
      <c r="O906" s="21"/>
    </row>
    <row r="907" spans="2:15" ht="25.5" outlineLevel="2">
      <c r="B907" s="706"/>
      <c r="C907" s="14"/>
      <c r="D907" s="539">
        <v>25</v>
      </c>
      <c r="E907" s="538" t="s">
        <v>2544</v>
      </c>
      <c r="F907" s="577" t="str">
        <f>+VLOOKUP(E907,AlterationTestLU[],2,)</f>
        <v>Broken Rope, Chain, or Tape Switch (Item 3.26). Verify for conformance with 2.25.2.3.2, 2.26.2.6, and 2.26.4.3.</v>
      </c>
      <c r="G907" s="350"/>
      <c r="H907" s="73"/>
      <c r="I907" s="451"/>
      <c r="J907" s="452"/>
      <c r="O907" s="21"/>
    </row>
    <row r="908" spans="2:15" ht="12.75" outlineLevel="2">
      <c r="B908" s="706"/>
      <c r="C908" s="14"/>
      <c r="D908" s="539">
        <v>26</v>
      </c>
      <c r="E908" s="538" t="s">
        <v>2546</v>
      </c>
      <c r="F908" s="577" t="str">
        <f>+VLOOKUP(E908,AlterationTestLU[],2,)</f>
        <v>Data Plate (2.16.3.3, 2.20.2, and 2.24.2.3.5) (Item 3.27)</v>
      </c>
      <c r="G908" s="350"/>
      <c r="H908" s="73"/>
      <c r="I908" s="451"/>
      <c r="J908" s="452"/>
      <c r="O908" s="21"/>
    </row>
    <row r="909" spans="2:15" ht="12.75" outlineLevel="2">
      <c r="B909" s="706"/>
      <c r="C909" s="14"/>
      <c r="D909" s="539">
        <v>27</v>
      </c>
      <c r="E909" s="538" t="s">
        <v>2548</v>
      </c>
      <c r="F909" s="577" t="str">
        <f>+VLOOKUP(E909,AlterationTestLU[],2,)</f>
        <v>Counterweight and Counterweight Buffer (Sections 2.21 and 2.22) (Item 3.28)</v>
      </c>
      <c r="G909" s="350"/>
      <c r="H909" s="73"/>
      <c r="I909" s="451"/>
      <c r="J909" s="452"/>
      <c r="O909" s="21"/>
    </row>
    <row r="910" spans="2:15" ht="25.5" outlineLevel="2">
      <c r="B910" s="706"/>
      <c r="C910" s="14"/>
      <c r="D910" s="539">
        <v>28</v>
      </c>
      <c r="E910" s="538" t="s">
        <v>2549</v>
      </c>
      <c r="F910" s="577" t="str">
        <f>+VLOOKUP(E910,AlterationTestLU[],2,)</f>
        <v>Counterweight Safeties (Item 3.29). Visually inspect counterweight safeties, including marking plate  2.17.4).</v>
      </c>
      <c r="G910" s="350"/>
      <c r="H910" s="73"/>
      <c r="I910" s="451"/>
      <c r="J910" s="452"/>
      <c r="O910" s="21"/>
    </row>
    <row r="911" spans="2:15" ht="12.75" outlineLevel="2">
      <c r="B911" s="706"/>
      <c r="C911" s="14"/>
      <c r="D911" s="539">
        <v>29</v>
      </c>
      <c r="E911" s="538" t="s">
        <v>2566</v>
      </c>
      <c r="F911" s="577" t="str">
        <f>+VLOOKUP(E911,AlterationTestLU[],2,)</f>
        <v>Car Frame, Counterweight Guides, and Stiles (Section 2.15) (Item 3.18)</v>
      </c>
      <c r="G911" s="350"/>
      <c r="H911" s="73"/>
      <c r="I911" s="451"/>
      <c r="J911" s="452"/>
      <c r="O911" s="21"/>
    </row>
    <row r="912" spans="2:15" ht="25.5" outlineLevel="2">
      <c r="B912" s="706"/>
      <c r="C912" s="14"/>
      <c r="D912" s="539">
        <v>30</v>
      </c>
      <c r="E912" s="538" t="s">
        <v>2581</v>
      </c>
      <c r="F912" s="577" t="str">
        <f>+VLOOKUP(E912,AlterationTestLU[],2,)</f>
        <v>Suspension Rope (Item 3.23). Verify number, diameter, and data tag (2.20.2 and 2.20.4)</v>
      </c>
      <c r="G912" s="350"/>
      <c r="H912" s="73"/>
      <c r="I912" s="451"/>
      <c r="J912" s="452"/>
      <c r="O912" s="21"/>
    </row>
    <row r="913" spans="2:15" ht="38.25" outlineLevel="2">
      <c r="B913" s="706"/>
      <c r="C913" s="14"/>
      <c r="D913" s="539">
        <v>31</v>
      </c>
      <c r="E913" s="538" t="s">
        <v>2620</v>
      </c>
      <c r="F913" s="577" t="str">
        <f>+VLOOKUP(E913,AlterationTestLU[],2,)</f>
        <v>(e) Access to Hoistway (Item 4.5)
(e)(1) access for maintenance (2.12.6 and 2.12.7)
(e)(2) access for emergency (2.12.6)</v>
      </c>
      <c r="G913" s="350"/>
      <c r="H913" s="73"/>
      <c r="I913" s="451"/>
      <c r="J913" s="452"/>
      <c r="O913" s="21"/>
    </row>
    <row r="914" spans="2:15" ht="76.5" outlineLevel="2">
      <c r="B914" s="706"/>
      <c r="C914" s="14"/>
      <c r="D914" s="539">
        <v>32</v>
      </c>
      <c r="E914" s="538" t="s">
        <v>2691</v>
      </c>
      <c r="F914" s="577" t="str">
        <f>+VLOOKUP(E914,AlterationTestLU[],2,)</f>
        <v>(b) Bottom Clearance and Runby (Item 5.2)
(b)(1) car bottom clearances (2.4.1)
(b)(2) refuge space and marking (2.4.1.3, 2.4.1.4, and 2.4.1.6)
(b)(3) car and counterweight runbys (2.4.2 and 2.4.4)
(b)(4) warning signs [2.4.4(b)]
(b)(5) horizontal pit clearances (2.5.1.2 and 2.5.1.6)</v>
      </c>
      <c r="G914" s="350"/>
      <c r="H914" s="73"/>
      <c r="I914" s="451"/>
      <c r="J914" s="452"/>
      <c r="O914" s="21"/>
    </row>
    <row r="915" spans="2:15" ht="255" outlineLevel="2">
      <c r="B915" s="706"/>
      <c r="C915" s="14"/>
      <c r="D915" s="539">
        <v>33</v>
      </c>
      <c r="E915" s="538" t="s">
        <v>2697</v>
      </c>
      <c r="F915" s="577" t="str">
        <f>+VLOOKUP(E915,AlterationTestLU[],2,)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915" s="350"/>
      <c r="H915" s="73"/>
      <c r="I915" s="451"/>
      <c r="J915" s="452"/>
      <c r="O915" s="21"/>
    </row>
    <row r="916" spans="2:15" ht="25.5" outlineLevel="2">
      <c r="B916" s="706"/>
      <c r="C916" s="14"/>
      <c r="D916" s="539">
        <v>34</v>
      </c>
      <c r="E916" s="538" t="s">
        <v>2704</v>
      </c>
      <c r="F916" s="577" t="str">
        <f>+VLOOKUP(E916,AlterationTestLU[],2,)</f>
        <v>FTSD (Item 5.3). Verify location, operation, and type of switches for conformance with 2.25.3 and 2.26.4.3.</v>
      </c>
      <c r="G916" s="350"/>
      <c r="H916" s="73"/>
      <c r="I916" s="451"/>
      <c r="J916" s="452"/>
      <c r="O916" s="21"/>
    </row>
    <row r="917" spans="2:15" ht="25.5" outlineLevel="2">
      <c r="B917" s="706"/>
      <c r="C917" s="14"/>
      <c r="D917" s="539">
        <v>35</v>
      </c>
      <c r="E917" s="538" t="s">
        <v>2705</v>
      </c>
      <c r="F917" s="577" t="str">
        <f>+VLOOKUP(E917,AlterationTestLU[],2,)</f>
        <v>NTSD (Item 5.4). Verify location, operation, and type of switches for conformance with 2.25.2 [see 8.10.2.2.2(ff)].</v>
      </c>
      <c r="G917" s="350"/>
      <c r="H917" s="73"/>
      <c r="I917" s="451"/>
      <c r="J917" s="452"/>
      <c r="O917" s="21"/>
    </row>
    <row r="918" spans="2:15" ht="38.25" outlineLevel="2">
      <c r="B918" s="706"/>
      <c r="C918" s="14"/>
      <c r="D918" s="539">
        <v>36</v>
      </c>
      <c r="E918" s="538" t="s">
        <v>2712</v>
      </c>
      <c r="F918" s="577" t="str">
        <f>+VLOOKUP(E918,AlterationTestLU[],2,)</f>
        <v>(i) Car Frame and Platform (Item 5.7)
(i)(1) frame (2.15.4 through 2.15.7 and 2.15.9)
(i)(2) fire protection (2.15.8)</v>
      </c>
      <c r="G918" s="350"/>
      <c r="H918" s="73"/>
      <c r="I918" s="451"/>
      <c r="J918" s="452"/>
      <c r="O918" s="21"/>
    </row>
    <row r="919" spans="2:15" ht="63.75" outlineLevel="2">
      <c r="B919" s="706"/>
      <c r="C919" s="14"/>
      <c r="D919" s="539">
        <v>37</v>
      </c>
      <c r="E919" s="538" t="s">
        <v>2715</v>
      </c>
      <c r="F919" s="577" t="str">
        <f>+VLOOKUP(E919,AlterationTestLU[],2,)</f>
        <v>(j) Car Safeties and Guiding Members (Item 5.8)
(j)(1) rope movement (2.17.11)
(j)(2) marking plate (2.17.14)
(j)(3) car guiding members (2.15.2)
(j)(4) running clearances (2.17.10)</v>
      </c>
      <c r="G919" s="350"/>
      <c r="H919" s="73"/>
      <c r="I919" s="451"/>
      <c r="J919" s="452"/>
      <c r="O919" s="21"/>
    </row>
    <row r="920" spans="2:15" ht="11.25" outlineLevel="1">
      <c r="B920" s="75"/>
      <c r="C920" s="11"/>
      <c r="D920" s="1"/>
      <c r="E920" s="1"/>
      <c r="F920" s="141" t="s">
        <v>1285</v>
      </c>
      <c r="G920" s="32"/>
      <c r="H920" s="32"/>
      <c r="I920" s="451"/>
      <c r="J920" s="452"/>
      <c r="O920" s="21"/>
    </row>
    <row r="921" spans="2:15" ht="11.25" outlineLevel="1">
      <c r="B921" s="75"/>
      <c r="C921" s="11"/>
      <c r="D921" s="1"/>
      <c r="E921" s="1"/>
      <c r="F921" s="141" t="s">
        <v>2079</v>
      </c>
      <c r="G921" s="32"/>
      <c r="H921" s="32"/>
      <c r="I921" s="451"/>
      <c r="J921" s="452"/>
      <c r="O921" s="21"/>
    </row>
    <row r="922" spans="2:15" ht="11.25" outlineLevel="1">
      <c r="B922" s="75"/>
      <c r="C922" s="11"/>
      <c r="D922" s="1"/>
      <c r="E922" s="1" t="s">
        <v>368</v>
      </c>
      <c r="F922" s="141" t="s">
        <v>1408</v>
      </c>
      <c r="G922" s="32"/>
      <c r="H922" s="32"/>
      <c r="I922" s="845"/>
      <c r="J922" s="846"/>
      <c r="O922" s="21"/>
    </row>
    <row r="923" spans="2:15" ht="11.25" outlineLevel="1">
      <c r="B923" s="75"/>
      <c r="C923" s="11"/>
      <c r="D923" s="1"/>
      <c r="E923" s="1" t="s">
        <v>369</v>
      </c>
      <c r="F923" s="141" t="s">
        <v>1402</v>
      </c>
      <c r="G923" s="32"/>
      <c r="H923" s="32"/>
      <c r="I923" s="845"/>
      <c r="J923" s="846"/>
      <c r="O923" s="21"/>
    </row>
    <row r="924" spans="2:15" ht="11.25" outlineLevel="1">
      <c r="B924" s="75"/>
      <c r="C924" s="11"/>
      <c r="D924" s="1"/>
      <c r="E924" s="1" t="s">
        <v>370</v>
      </c>
      <c r="F924" s="141" t="s">
        <v>1403</v>
      </c>
      <c r="G924" s="32"/>
      <c r="H924" s="32"/>
      <c r="I924" s="845"/>
      <c r="J924" s="846"/>
      <c r="O924" s="21"/>
    </row>
    <row r="925" spans="2:15" ht="11.25" outlineLevel="1">
      <c r="B925" s="75"/>
      <c r="C925" s="11"/>
      <c r="D925" s="1"/>
      <c r="E925" s="1" t="s">
        <v>359</v>
      </c>
      <c r="F925" s="141" t="s">
        <v>1314</v>
      </c>
      <c r="G925" s="32"/>
      <c r="H925" s="32"/>
      <c r="I925" s="845"/>
      <c r="J925" s="846"/>
      <c r="O925" s="21"/>
    </row>
    <row r="926" spans="2:15" ht="11.25" outlineLevel="1">
      <c r="B926" s="75"/>
      <c r="C926" s="11"/>
      <c r="D926" s="1"/>
      <c r="E926" s="1" t="s">
        <v>298</v>
      </c>
      <c r="F926" s="141" t="s">
        <v>341</v>
      </c>
      <c r="G926" s="32"/>
      <c r="H926" s="32"/>
      <c r="I926" s="845"/>
      <c r="J926" s="846"/>
      <c r="O926" s="21"/>
    </row>
    <row r="927" spans="2:15" ht="11.25" outlineLevel="1">
      <c r="B927" s="75"/>
      <c r="C927" s="11"/>
      <c r="D927" s="1"/>
      <c r="E927" s="1" t="s">
        <v>331</v>
      </c>
      <c r="F927" s="141" t="s">
        <v>342</v>
      </c>
      <c r="G927" s="32"/>
      <c r="H927" s="32"/>
      <c r="I927" s="845"/>
      <c r="J927" s="846"/>
      <c r="O927" s="21"/>
    </row>
    <row r="928" spans="2:15" ht="11.25" outlineLevel="1">
      <c r="B928" s="75"/>
      <c r="C928" s="11"/>
      <c r="D928" s="1"/>
      <c r="E928" s="1" t="s">
        <v>360</v>
      </c>
      <c r="F928" s="141" t="s">
        <v>343</v>
      </c>
      <c r="G928" s="32"/>
      <c r="H928" s="32"/>
      <c r="I928" s="845"/>
      <c r="J928" s="846"/>
      <c r="O928" s="21"/>
    </row>
    <row r="929" spans="2:15" ht="12.75" outlineLevel="1">
      <c r="B929" s="75"/>
      <c r="C929" s="11"/>
      <c r="D929" s="1"/>
      <c r="E929" s="1" t="s">
        <v>364</v>
      </c>
      <c r="F929" s="347" t="s">
        <v>763</v>
      </c>
      <c r="G929" s="32"/>
      <c r="H929" s="32"/>
      <c r="I929" s="845"/>
      <c r="J929" s="846"/>
      <c r="O929" s="21"/>
    </row>
    <row r="930" spans="2:15" ht="11.25" outlineLevel="1">
      <c r="B930" s="75"/>
      <c r="C930" s="11"/>
      <c r="D930" s="1"/>
      <c r="E930" s="1" t="s">
        <v>1747</v>
      </c>
      <c r="F930" s="141" t="s">
        <v>1995</v>
      </c>
      <c r="G930" s="32"/>
      <c r="H930" s="32"/>
      <c r="I930" s="845"/>
      <c r="J930" s="846"/>
      <c r="O930" s="21"/>
    </row>
    <row r="931" spans="2:15" ht="11.25" outlineLevel="1">
      <c r="B931" s="75"/>
      <c r="C931" s="11"/>
      <c r="D931" s="1"/>
      <c r="E931" s="1" t="s">
        <v>357</v>
      </c>
      <c r="F931" s="141" t="s">
        <v>1106</v>
      </c>
      <c r="G931" s="32"/>
      <c r="H931" s="32"/>
      <c r="I931" s="845"/>
      <c r="J931" s="846"/>
      <c r="O931" s="21"/>
    </row>
    <row r="932" spans="2:15" ht="11.25" outlineLevel="1">
      <c r="B932" s="75"/>
      <c r="C932" s="11"/>
      <c r="D932" s="1"/>
      <c r="E932" s="1" t="s">
        <v>355</v>
      </c>
      <c r="F932" s="141" t="s">
        <v>356</v>
      </c>
      <c r="G932" s="32"/>
      <c r="H932" s="32"/>
      <c r="I932" s="845"/>
      <c r="J932" s="846"/>
      <c r="O932" s="21"/>
    </row>
    <row r="933" spans="2:15" ht="11.25" outlineLevel="1">
      <c r="B933" s="75"/>
      <c r="C933" s="11"/>
      <c r="D933" s="1"/>
      <c r="E933" s="1" t="s">
        <v>334</v>
      </c>
      <c r="F933" s="141" t="s">
        <v>768</v>
      </c>
      <c r="G933" s="32"/>
      <c r="H933" s="32"/>
      <c r="I933" s="845"/>
      <c r="J933" s="846"/>
      <c r="O933" s="21"/>
    </row>
    <row r="934" spans="2:15" ht="11.25" outlineLevel="1">
      <c r="B934" s="75"/>
      <c r="C934" s="11"/>
      <c r="D934" s="1"/>
      <c r="E934" s="1" t="s">
        <v>371</v>
      </c>
      <c r="F934" s="141" t="s">
        <v>354</v>
      </c>
      <c r="G934" s="32"/>
      <c r="H934" s="32"/>
      <c r="I934" s="845"/>
      <c r="J934" s="846"/>
      <c r="O934" s="21"/>
    </row>
    <row r="935" spans="2:15" ht="11.25" outlineLevel="1">
      <c r="B935" s="75"/>
      <c r="C935" s="11"/>
      <c r="D935" s="1"/>
      <c r="E935" s="1" t="s">
        <v>286</v>
      </c>
      <c r="F935" s="141" t="s">
        <v>775</v>
      </c>
      <c r="G935" s="32"/>
      <c r="H935" s="32"/>
      <c r="I935" s="845"/>
      <c r="J935" s="846"/>
      <c r="O935" s="21"/>
    </row>
    <row r="936" spans="2:15" ht="11.25" outlineLevel="1">
      <c r="B936" s="75"/>
      <c r="C936" s="11"/>
      <c r="D936" s="1"/>
      <c r="E936" s="1" t="s">
        <v>372</v>
      </c>
      <c r="F936" s="141" t="s">
        <v>776</v>
      </c>
      <c r="G936" s="32"/>
      <c r="H936" s="32"/>
      <c r="I936" s="845"/>
      <c r="J936" s="846"/>
      <c r="O936" s="21"/>
    </row>
    <row r="937" spans="2:15" ht="12.75" outlineLevel="1">
      <c r="B937" s="75"/>
      <c r="C937" s="11"/>
      <c r="D937" s="1"/>
      <c r="E937" s="1" t="s">
        <v>373</v>
      </c>
      <c r="F937" s="347" t="s">
        <v>1443</v>
      </c>
      <c r="G937" s="32"/>
      <c r="H937" s="32"/>
      <c r="I937" s="845"/>
      <c r="J937" s="846"/>
      <c r="O937" s="21"/>
    </row>
    <row r="938" spans="2:15" ht="11.25" outlineLevel="1">
      <c r="B938" s="75"/>
      <c r="C938" s="11"/>
      <c r="D938" s="1"/>
      <c r="E938" s="142" t="s">
        <v>335</v>
      </c>
      <c r="F938" s="141" t="s">
        <v>955</v>
      </c>
      <c r="G938" s="32"/>
      <c r="H938" s="32"/>
      <c r="I938" s="845"/>
      <c r="J938" s="846"/>
      <c r="O938" s="21"/>
    </row>
    <row r="939" spans="2:15" ht="11.25" outlineLevel="1">
      <c r="B939" s="75"/>
      <c r="C939" s="11"/>
      <c r="D939" s="1"/>
      <c r="E939" s="142"/>
      <c r="F939" s="141"/>
      <c r="G939" s="32"/>
      <c r="H939" s="32"/>
      <c r="I939" s="451"/>
      <c r="J939" s="452"/>
      <c r="O939" s="21"/>
    </row>
    <row r="940" spans="2:15" ht="11.25">
      <c r="B940" s="75"/>
      <c r="C940" s="27" t="s">
        <v>1035</v>
      </c>
      <c r="D940" s="2" t="s">
        <v>1409</v>
      </c>
      <c r="E940" s="2"/>
      <c r="F940" s="587"/>
      <c r="G940" s="30" t="s">
        <v>83</v>
      </c>
      <c r="H940" s="356" t="s">
        <v>82</v>
      </c>
      <c r="I940" s="914"/>
      <c r="J940" s="915"/>
      <c r="O940" s="727" t="s">
        <v>2438</v>
      </c>
    </row>
    <row r="941" spans="2:15" ht="11.25">
      <c r="B941" s="75"/>
      <c r="C941" s="14" t="s">
        <v>1036</v>
      </c>
      <c r="D941" s="9" t="s">
        <v>864</v>
      </c>
      <c r="E941" s="9"/>
      <c r="F941" s="588"/>
      <c r="G941" s="350" t="s">
        <v>83</v>
      </c>
      <c r="H941" s="350" t="s">
        <v>82</v>
      </c>
      <c r="I941" s="845"/>
      <c r="J941" s="846"/>
      <c r="O941" s="727" t="s">
        <v>2438</v>
      </c>
    </row>
    <row r="942" spans="2:15" ht="11.25" outlineLevel="1">
      <c r="B942" s="706"/>
      <c r="C942" s="14"/>
      <c r="D942" s="311"/>
      <c r="E942" s="312" t="s">
        <v>1756</v>
      </c>
      <c r="F942" s="589"/>
      <c r="G942" s="350"/>
      <c r="H942" s="550"/>
      <c r="I942" s="451"/>
      <c r="J942" s="452"/>
      <c r="O942" s="727" t="s">
        <v>2438</v>
      </c>
    </row>
    <row r="943" spans="2:15" ht="11.25" outlineLevel="2">
      <c r="B943" s="706"/>
      <c r="C943" s="14"/>
      <c r="D943" s="311"/>
      <c r="E943" s="533" t="str">
        <f>TRIM(RIGHT(SUBSTITUTE(E942," ",REPT(" ",100)),100))</f>
        <v>8.10.2.3.2(n)</v>
      </c>
      <c r="F943" s="590">
        <f>+VLOOKUP(E943,clause_count,2,FALSE)</f>
        <v>46</v>
      </c>
      <c r="G943" s="350"/>
      <c r="H943" s="73"/>
      <c r="I943" s="451"/>
      <c r="J943" s="452"/>
      <c r="O943" s="21"/>
    </row>
    <row r="944" spans="2:15" ht="51" outlineLevel="2">
      <c r="B944" s="706"/>
      <c r="C944" s="14"/>
      <c r="D944" s="539">
        <v>1</v>
      </c>
      <c r="E944" s="538" t="s">
        <v>2237</v>
      </c>
      <c r="F944" s="577" t="str">
        <f>+VLOOKUP(E944,AlterationTestLU[],2,)</f>
        <v>(c) Operating Control Devices (Item 1.3)
(c)(1) operating devices (2.26.1.1, 2.26.1.2, and 2.26.1.6)
(c)(2) in-car inspection (2.26.1.4.3)
(c)(3) inspection operation with open door circuits (2.26.1.5)</v>
      </c>
      <c r="G944" s="350"/>
      <c r="H944" s="73"/>
      <c r="I944" s="451"/>
      <c r="J944" s="452"/>
      <c r="O944" s="21"/>
    </row>
    <row r="945" spans="2:15" ht="51" outlineLevel="2">
      <c r="B945" s="706"/>
      <c r="C945" s="14"/>
      <c r="D945" s="539">
        <v>2</v>
      </c>
      <c r="E945" s="538" t="s">
        <v>2776</v>
      </c>
      <c r="F945" s="577" t="str">
        <f>+VLOOKUP(E945,AlterationTestLU[],2,)</f>
        <v>(p) 	Rated Load, Platform Area, and Data Plate (Item 1.16)
(p)(1) 	rated load and platform area (2.16.1 and 2.16.2)
(p)(2) 	capacity and data plates (2.16.3)
(p)(3) 	signs in freight elevators (2.16.5 and 2.16.7)</v>
      </c>
      <c r="G945" s="350"/>
      <c r="H945" s="73"/>
      <c r="I945" s="451"/>
      <c r="J945" s="452"/>
      <c r="O945" s="21"/>
    </row>
    <row r="946" spans="2:15" ht="12.75" outlineLevel="2">
      <c r="B946" s="706"/>
      <c r="C946" s="14"/>
      <c r="D946" s="539">
        <v>3</v>
      </c>
      <c r="E946" s="538" t="s">
        <v>2777</v>
      </c>
      <c r="F946" s="577" t="str">
        <f>+VLOOKUP(E946,AlterationTestLU[],2,)</f>
        <v>Emergency or Standby Power Operation (Item 1.17).</v>
      </c>
      <c r="G946" s="350"/>
      <c r="H946" s="73"/>
      <c r="I946" s="451"/>
      <c r="J946" s="452"/>
      <c r="O946" s="21"/>
    </row>
    <row r="947" spans="2:15" ht="12.75" outlineLevel="2">
      <c r="B947" s="706"/>
      <c r="C947" s="14"/>
      <c r="D947" s="539">
        <v>4</v>
      </c>
      <c r="E947" s="538" t="s">
        <v>2775</v>
      </c>
      <c r="F947" s="577" t="str">
        <f>+VLOOKUP(E947,AlterationTestLU[],2,)</f>
        <v>Car Ride (Section 2.23, 2.23.6, and 2.15.2) (Item 1.19)</v>
      </c>
      <c r="G947" s="350"/>
      <c r="H947" s="73"/>
      <c r="I947" s="451"/>
      <c r="J947" s="452"/>
      <c r="O947" s="21"/>
    </row>
    <row r="948" spans="2:15" ht="102" outlineLevel="2">
      <c r="B948" s="706"/>
      <c r="C948" s="14"/>
      <c r="D948" s="539">
        <v>5</v>
      </c>
      <c r="E948" s="538" t="s">
        <v>2382</v>
      </c>
      <c r="F948" s="577" t="str">
        <f>+VLOOKUP(E948,AlterationTestLU[],2,)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948" s="350"/>
      <c r="H948" s="73"/>
      <c r="I948" s="451"/>
      <c r="J948" s="452"/>
      <c r="O948" s="21"/>
    </row>
    <row r="949" spans="2:15" ht="63.75" outlineLevel="2">
      <c r="B949" s="706"/>
      <c r="C949" s="14"/>
      <c r="D949" s="539">
        <v>6</v>
      </c>
      <c r="E949" s="538" t="s">
        <v>2390</v>
      </c>
      <c r="F949" s="577" t="str">
        <f>+VLOOKUP(E949,AlterationTestLU[],2,)</f>
        <v>(t)(1) general (2.26.9.1, 2.26.9.2, and 2.26.9.8)
(t)(2) redundancy and its checking (2.26.9.3 and 2.26.9.4)
(t)(3) static control without motor generator sets (2.26.9.5 and 2.26.9.6)
(t)(4) installation of capacitors or other devices to make electrical protective devices ineffective (2.26.6)</v>
      </c>
      <c r="G949" s="350"/>
      <c r="H949" s="73"/>
      <c r="I949" s="451"/>
      <c r="J949" s="452"/>
      <c r="O949" s="21"/>
    </row>
    <row r="950" spans="2:15" ht="63.75" outlineLevel="2">
      <c r="B950" s="706"/>
      <c r="C950" s="14"/>
      <c r="D950" s="539">
        <v>7</v>
      </c>
      <c r="E950" s="538" t="s">
        <v>2396</v>
      </c>
      <c r="F950" s="577" t="str">
        <f>+VLOOKUP(E950,AlterationTestLU[],2,)</f>
        <v>(v) Braking System. load as Table 8.6.4.20. safely lower, stop, and hold the car with this load.
(v)(1) braking system (2.24.8.2.2)
(v)(2) electromechanical brake (2.24.8.3)
(v)(3) marking plate (2.24.8.5)</v>
      </c>
      <c r="G950" s="350"/>
      <c r="H950" s="73"/>
      <c r="I950" s="451"/>
      <c r="J950" s="452"/>
      <c r="O950" s="21"/>
    </row>
    <row r="951" spans="2:15" ht="12.75" outlineLevel="2">
      <c r="B951" s="706"/>
      <c r="C951" s="14"/>
      <c r="D951" s="539">
        <v>8</v>
      </c>
      <c r="E951" s="538" t="s">
        <v>2410</v>
      </c>
      <c r="F951" s="577" t="str">
        <f>+VLOOKUP(E951,AlterationTestLU[],2,)</f>
        <v>Motor Generator (2.26.9.7) (Item 2.22)</v>
      </c>
      <c r="G951" s="350"/>
      <c r="H951" s="73"/>
      <c r="I951" s="451"/>
      <c r="J951" s="452"/>
      <c r="O951" s="21"/>
    </row>
    <row r="952" spans="2:15" ht="12.75" outlineLevel="2">
      <c r="B952" s="706"/>
      <c r="C952" s="14"/>
      <c r="D952" s="539">
        <v>9</v>
      </c>
      <c r="E952" s="538" t="s">
        <v>2411</v>
      </c>
      <c r="F952" s="577" t="str">
        <f>+VLOOKUP(E952,AlterationTestLU[],2,)</f>
        <v>Absorption of Regenerated Power (2.26.10) (Item 2.23)</v>
      </c>
      <c r="G952" s="350"/>
      <c r="H952" s="73"/>
      <c r="I952" s="451"/>
      <c r="J952" s="452"/>
      <c r="O952" s="21"/>
    </row>
    <row r="953" spans="2:15" ht="178.5" outlineLevel="2">
      <c r="B953" s="706"/>
      <c r="C953" s="14"/>
      <c r="D953" s="539">
        <v>10</v>
      </c>
      <c r="E953" s="538" t="s">
        <v>2412</v>
      </c>
      <c r="F953" s="577" t="str">
        <f>+VLOOKUP(E953,AlterationTestLU[],2,)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953" s="350"/>
      <c r="H953" s="73"/>
      <c r="I953" s="451"/>
      <c r="J953" s="452"/>
      <c r="O953" s="21"/>
    </row>
    <row r="954" spans="2:15" ht="12.75" outlineLevel="2">
      <c r="B954" s="706"/>
      <c r="C954" s="14"/>
      <c r="D954" s="539">
        <v>11</v>
      </c>
      <c r="E954" s="538" t="s">
        <v>2421</v>
      </c>
      <c r="F954" s="577" t="str">
        <f>+VLOOKUP(E954,AlterationTestLU[],2,)</f>
        <v>Secondary and Deflector Sheaves (2.24.2) (Item 2.26)</v>
      </c>
      <c r="G954" s="350"/>
      <c r="H954" s="73"/>
      <c r="I954" s="451"/>
      <c r="J954" s="452"/>
      <c r="O954" s="21"/>
    </row>
    <row r="955" spans="2:15" ht="12.75" outlineLevel="2">
      <c r="B955" s="706"/>
      <c r="C955" s="14"/>
      <c r="D955" s="539">
        <v>12</v>
      </c>
      <c r="E955" s="538" t="s">
        <v>2422</v>
      </c>
      <c r="F955" s="577" t="str">
        <f>+VLOOKUP(E955,AlterationTestLU[],2,)</f>
        <v>Rope Fastenings (2.9.3.3, 2.20.5, and 2.20.9) (Item 2.27)</v>
      </c>
      <c r="G955" s="350"/>
      <c r="H955" s="73"/>
      <c r="I955" s="451"/>
      <c r="J955" s="452"/>
      <c r="O955" s="21"/>
    </row>
    <row r="956" spans="2:15" ht="102" outlineLevel="2">
      <c r="B956" s="706"/>
      <c r="C956" s="14"/>
      <c r="D956" s="539">
        <v>13</v>
      </c>
      <c r="E956" s="538" t="s">
        <v>2423</v>
      </c>
      <c r="F956" s="577" t="str">
        <f>+VLOOKUP(E956,AlterationTestLU[],2,)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956" s="350"/>
      <c r="H956" s="73"/>
      <c r="I956" s="451"/>
      <c r="J956" s="452"/>
      <c r="O956" s="21"/>
    </row>
    <row r="957" spans="2:15" ht="114.75" outlineLevel="2">
      <c r="B957" s="706"/>
      <c r="C957" s="14"/>
      <c r="D957" s="539">
        <v>14</v>
      </c>
      <c r="E957" s="538" t="s">
        <v>2432</v>
      </c>
      <c r="F957" s="577" t="str">
        <f>+VLOOKUP(E957,AlterationTestLU[],2,)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957" s="350"/>
      <c r="H957" s="73"/>
      <c r="I957" s="451"/>
      <c r="J957" s="452"/>
      <c r="O957" s="21"/>
    </row>
    <row r="958" spans="2:15" ht="382.5" outlineLevel="2">
      <c r="B958" s="706"/>
      <c r="C958" s="14"/>
      <c r="D958" s="539">
        <v>15</v>
      </c>
      <c r="E958" s="538" t="s">
        <v>2438</v>
      </c>
      <c r="F958" s="577" t="str">
        <f>+VLOOKUP(E958,AlterationTestLU[],2,)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958" s="350"/>
      <c r="H958" s="73"/>
      <c r="I958" s="451"/>
      <c r="J958" s="452"/>
      <c r="O958" s="727" t="s">
        <v>2438</v>
      </c>
    </row>
    <row r="959" spans="2:15" ht="63.75" outlineLevel="2">
      <c r="B959" s="706"/>
      <c r="C959" s="14"/>
      <c r="D959" s="539">
        <v>16</v>
      </c>
      <c r="E959" s="538" t="s">
        <v>2457</v>
      </c>
      <c r="F959" s="577" t="str">
        <f>+VLOOKUP(E959,AlterationTestLU[],2,)</f>
        <v>(jj) Ascending Car Overspeed, and Unintended Car Motion Protection
(jj)(1) Ascending Car Overspeed Protection. Means inspected/tested,  no load conformance with 2.19.1.2.
(jj)(2) Unintended Car Motion. means inspected / tested to verify conformance with 2.19.2.2.</v>
      </c>
      <c r="G959" s="350"/>
      <c r="H959" s="73"/>
      <c r="I959" s="451"/>
      <c r="J959" s="452"/>
      <c r="O959" s="21"/>
    </row>
    <row r="960" spans="2:15" ht="25.5" outlineLevel="2">
      <c r="B960" s="706"/>
      <c r="C960" s="14"/>
      <c r="D960" s="539">
        <v>17</v>
      </c>
      <c r="E960" s="538" t="s">
        <v>2460</v>
      </c>
      <c r="F960" s="577" t="str">
        <f>+VLOOKUP(E960,AlterationTestLU[],2,)</f>
        <v>Speed. The speed of the car shall be verified with and without rated load, in both directions (2.16.3.2).</v>
      </c>
      <c r="G960" s="350"/>
      <c r="H960" s="73"/>
      <c r="I960" s="451"/>
      <c r="J960" s="452"/>
      <c r="O960" s="21"/>
    </row>
    <row r="961" spans="2:15" ht="51" outlineLevel="2">
      <c r="B961" s="706"/>
      <c r="C961" s="14"/>
      <c r="D961" s="539">
        <v>18</v>
      </c>
      <c r="E961" s="538" t="s">
        <v>2536</v>
      </c>
      <c r="F961" s="577" t="str">
        <f>+VLOOKUP(E961,AlterationTestLU[],2,)</f>
        <v>(d) Top-of-Car Clearance (Item 3.4)
(d)(1) top-of-car clearance (2.4.6 through 2.4.8)
(d)(2) low-clearance signage and marking of car top equipment (2.4.7.2)
(d)(3) guardrails (2.14.1.7.1)</v>
      </c>
      <c r="G961" s="350"/>
      <c r="H961" s="73"/>
      <c r="I961" s="451"/>
      <c r="J961" s="452"/>
      <c r="O961" s="21"/>
    </row>
    <row r="962" spans="2:15" ht="12.75" outlineLevel="2">
      <c r="B962" s="706"/>
      <c r="C962" s="14"/>
      <c r="D962" s="539">
        <v>19</v>
      </c>
      <c r="E962" s="538" t="s">
        <v>2540</v>
      </c>
      <c r="F962" s="577" t="str">
        <f>+VLOOKUP(E962,AlterationTestLU[],2,)</f>
        <v>Top Counterweight Clearance (2.4.9) (Item 3.24)</v>
      </c>
      <c r="G962" s="350"/>
      <c r="H962" s="73"/>
      <c r="I962" s="451"/>
      <c r="J962" s="452"/>
      <c r="O962" s="21"/>
    </row>
    <row r="963" spans="2:15" ht="12.75" outlineLevel="2">
      <c r="B963" s="706"/>
      <c r="C963" s="14"/>
      <c r="D963" s="539">
        <v>20</v>
      </c>
      <c r="E963" s="538" t="s">
        <v>2541</v>
      </c>
      <c r="F963" s="577" t="str">
        <f>+VLOOKUP(E963,AlterationTestLU[],2,)</f>
        <v>Car, Overhead, and Deflector Sheaves (2.24.2) (Item 3.25)</v>
      </c>
      <c r="G963" s="350"/>
      <c r="H963" s="73"/>
      <c r="I963" s="451"/>
      <c r="J963" s="452"/>
      <c r="O963" s="21"/>
    </row>
    <row r="964" spans="2:15" ht="25.5" outlineLevel="2">
      <c r="B964" s="706"/>
      <c r="C964" s="14"/>
      <c r="D964" s="539">
        <v>21</v>
      </c>
      <c r="E964" s="538" t="s">
        <v>2542</v>
      </c>
      <c r="F964" s="577" t="str">
        <f>+VLOOKUP(E964,AlterationTestLU[],2,)</f>
        <v>Normal Terminal Stopping Devices (Item 3.5). Verify location and type of switches (2.25.2). [See also 8.10.2.2.2(ff).]</v>
      </c>
      <c r="G964" s="350"/>
      <c r="H964" s="73"/>
      <c r="I964" s="451"/>
      <c r="J964" s="452"/>
      <c r="O964" s="21"/>
    </row>
    <row r="965" spans="2:15" ht="25.5" outlineLevel="2">
      <c r="B965" s="706"/>
      <c r="C965" s="14"/>
      <c r="D965" s="539">
        <v>22</v>
      </c>
      <c r="E965" s="538" t="s">
        <v>2543</v>
      </c>
      <c r="F965" s="577" t="str">
        <f>+VLOOKUP(E965,AlterationTestLU[],2,)</f>
        <v>Final Terminal Stopping Devices (Item 3.6). Verify location and type of switches for conformance with 2.25.3 and 2.26.4.3.</v>
      </c>
      <c r="G965" s="350"/>
      <c r="H965" s="73"/>
      <c r="I965" s="451"/>
      <c r="J965" s="452"/>
      <c r="O965" s="21"/>
    </row>
    <row r="966" spans="2:15" ht="25.5" outlineLevel="2">
      <c r="B966" s="706"/>
      <c r="C966" s="14"/>
      <c r="D966" s="539">
        <v>23</v>
      </c>
      <c r="E966" s="538" t="s">
        <v>2544</v>
      </c>
      <c r="F966" s="577" t="str">
        <f>+VLOOKUP(E966,AlterationTestLU[],2,)</f>
        <v>Broken Rope, Chain, or Tape Switch (Item 3.26). Verify for conformance with 2.25.2.3.2, 2.26.2.6, and 2.26.4.3.</v>
      </c>
      <c r="G966" s="350"/>
      <c r="H966" s="73"/>
      <c r="I966" s="451"/>
      <c r="J966" s="452"/>
      <c r="O966" s="21"/>
    </row>
    <row r="967" spans="2:15" ht="12.75" outlineLevel="2">
      <c r="B967" s="706"/>
      <c r="C967" s="14"/>
      <c r="D967" s="539">
        <v>24</v>
      </c>
      <c r="E967" s="538" t="s">
        <v>2546</v>
      </c>
      <c r="F967" s="577" t="str">
        <f>+VLOOKUP(E967,AlterationTestLU[],2,)</f>
        <v>Data Plate (2.16.3.3, 2.20.2, and 2.24.2.3.5) (Item 3.27)</v>
      </c>
      <c r="G967" s="350"/>
      <c r="H967" s="73"/>
      <c r="I967" s="451"/>
      <c r="J967" s="452"/>
      <c r="O967" s="21"/>
    </row>
    <row r="968" spans="2:15" ht="12.75" outlineLevel="2">
      <c r="B968" s="706"/>
      <c r="C968" s="14"/>
      <c r="D968" s="539">
        <v>25</v>
      </c>
      <c r="E968" s="538" t="s">
        <v>2548</v>
      </c>
      <c r="F968" s="577" t="str">
        <f>+VLOOKUP(E968,AlterationTestLU[],2,)</f>
        <v>Counterweight and Counterweight Buffer (Sections 2.21 and 2.22) (Item 3.28)</v>
      </c>
      <c r="G968" s="350"/>
      <c r="H968" s="73"/>
      <c r="I968" s="451"/>
      <c r="J968" s="452"/>
      <c r="O968" s="21"/>
    </row>
    <row r="969" spans="2:15" ht="25.5" outlineLevel="2">
      <c r="B969" s="706"/>
      <c r="C969" s="14"/>
      <c r="D969" s="539">
        <v>26</v>
      </c>
      <c r="E969" s="538" t="s">
        <v>2549</v>
      </c>
      <c r="F969" s="577" t="str">
        <f>+VLOOKUP(E969,AlterationTestLU[],2,)</f>
        <v>Counterweight Safeties (Item 3.29). Visually inspect counterweight safeties, including marking plate  2.17.4).</v>
      </c>
      <c r="G969" s="350"/>
      <c r="H969" s="73"/>
      <c r="I969" s="451"/>
      <c r="J969" s="452"/>
      <c r="O969" s="21"/>
    </row>
    <row r="970" spans="2:15" ht="12.75" outlineLevel="2">
      <c r="B970" s="706"/>
      <c r="C970" s="14"/>
      <c r="D970" s="539">
        <v>27</v>
      </c>
      <c r="E970" s="538" t="s">
        <v>2555</v>
      </c>
      <c r="F970" s="577" t="str">
        <f>+VLOOKUP(E970,AlterationTestLU[],2,)</f>
        <v>Hoistway Clearances (Sections 2.4 and 2.5) (Item 3.14)</v>
      </c>
      <c r="G970" s="350"/>
      <c r="H970" s="73"/>
      <c r="I970" s="451"/>
      <c r="J970" s="452"/>
      <c r="O970" s="21"/>
    </row>
    <row r="971" spans="2:15" ht="127.5" outlineLevel="2">
      <c r="B971" s="706"/>
      <c r="C971" s="14"/>
      <c r="D971" s="539">
        <v>28</v>
      </c>
      <c r="E971" s="538" t="s">
        <v>2558</v>
      </c>
      <c r="F971" s="577" t="str">
        <f>+VLOOKUP(E971,AlterationTestLU[],2,)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971" s="350"/>
      <c r="H971" s="73"/>
      <c r="I971" s="451"/>
      <c r="J971" s="452"/>
      <c r="O971" s="21"/>
    </row>
    <row r="972" spans="2:15" ht="89.25" outlineLevel="2">
      <c r="B972" s="706"/>
      <c r="C972" s="14"/>
      <c r="D972" s="539">
        <v>29</v>
      </c>
      <c r="E972" s="538" t="s">
        <v>2567</v>
      </c>
      <c r="F972" s="577" t="str">
        <f>+VLOOKUP(E972,AlterationTestLU[],2,)</f>
        <v>(y) Guide Rails and Equipment (Section 2.23) (Item 3.19)
(y)(1) rail section (2.23.3)
(y)(2) bracket spacing (2.23.4)
(y)(3) surfaces and lubrication (2.23.6 and 2.17.16)
(y)(4) joints and fish plates (2.23.7)
(y)(5) bracket supports (2.23.9)
(y)(6) fastenings (2.23.10)</v>
      </c>
      <c r="G972" s="350"/>
      <c r="H972" s="73"/>
      <c r="I972" s="451"/>
      <c r="J972" s="452"/>
      <c r="O972" s="21"/>
    </row>
    <row r="973" spans="2:15" ht="25.5" outlineLevel="2">
      <c r="B973" s="706"/>
      <c r="C973" s="14"/>
      <c r="D973" s="539">
        <v>30</v>
      </c>
      <c r="E973" s="538" t="s">
        <v>2581</v>
      </c>
      <c r="F973" s="577" t="str">
        <f>+VLOOKUP(E973,AlterationTestLU[],2,)</f>
        <v>Suspension Rope (Item 3.23). Verify number, diameter, and data tag (2.20.2 and 2.20.4)</v>
      </c>
      <c r="G973" s="350"/>
      <c r="H973" s="73"/>
      <c r="I973" s="451"/>
      <c r="J973" s="452"/>
      <c r="O973" s="21"/>
    </row>
    <row r="974" spans="2:15" ht="38.25" outlineLevel="2">
      <c r="B974" s="706"/>
      <c r="C974" s="14"/>
      <c r="D974" s="539">
        <v>31</v>
      </c>
      <c r="E974" s="538" t="s">
        <v>2615</v>
      </c>
      <c r="F974" s="577" t="str">
        <f>+VLOOKUP(E974,AlterationTestLU[],2,)</f>
        <v>(b) Hoistway Doors (Section 2.11) (Item 4.2)
(b)(1) test of closed biparting doors (2.11.12.4.3 and 2.11.12.4.7)
(b)(2) hoistway door (Section 2.11) [see also 8.10.2.2.3(w)]</v>
      </c>
      <c r="G974" s="350"/>
      <c r="H974" s="73"/>
      <c r="I974" s="451"/>
      <c r="J974" s="452"/>
      <c r="O974" s="21"/>
    </row>
    <row r="975" spans="2:15" ht="12.75" outlineLevel="2">
      <c r="B975" s="706"/>
      <c r="C975" s="14"/>
      <c r="D975" s="539">
        <v>32</v>
      </c>
      <c r="E975" s="538" t="s">
        <v>2618</v>
      </c>
      <c r="F975" s="577" t="str">
        <f>+VLOOKUP(E975,AlterationTestLU[],2,)</f>
        <v>Vision Panels (2.11.7) (Item 4.3)</v>
      </c>
      <c r="G975" s="350"/>
      <c r="H975" s="73"/>
      <c r="I975" s="451"/>
      <c r="J975" s="452"/>
      <c r="O975" s="21"/>
    </row>
    <row r="976" spans="2:15" ht="38.25" outlineLevel="2">
      <c r="B976" s="706"/>
      <c r="C976" s="14"/>
      <c r="D976" s="539">
        <v>33</v>
      </c>
      <c r="E976" s="538" t="s">
        <v>2620</v>
      </c>
      <c r="F976" s="577" t="str">
        <f>+VLOOKUP(E976,AlterationTestLU[],2,)</f>
        <v>(e) Access to Hoistway (Item 4.5)
(e)(1) access for maintenance (2.12.6 and 2.12.7)
(e)(2) access for emergency (2.12.6)</v>
      </c>
      <c r="G976" s="350"/>
      <c r="H976" s="73"/>
      <c r="I976" s="451"/>
      <c r="J976" s="452"/>
      <c r="O976" s="21"/>
    </row>
    <row r="977" spans="2:15" ht="25.5" outlineLevel="2">
      <c r="B977" s="706"/>
      <c r="C977" s="14"/>
      <c r="D977" s="539">
        <v>34</v>
      </c>
      <c r="E977" s="538" t="s">
        <v>2623</v>
      </c>
      <c r="F977" s="577" t="str">
        <f>+VLOOKUP(E977,AlterationTestLU[],2,)</f>
        <v>Power Closing of Hoistway Doors (2.13.1, 2.13.3, and 2.13.4) [See also 8.10.2.2.1(i)] (Item 4.6)</v>
      </c>
      <c r="G977" s="350"/>
      <c r="H977" s="73"/>
      <c r="I977" s="451"/>
      <c r="J977" s="452"/>
      <c r="O977" s="21"/>
    </row>
    <row r="978" spans="2:15" ht="12.75" outlineLevel="2">
      <c r="B978" s="706"/>
      <c r="C978" s="14"/>
      <c r="D978" s="539">
        <v>35</v>
      </c>
      <c r="E978" s="538" t="s">
        <v>2624</v>
      </c>
      <c r="F978" s="577" t="str">
        <f>+VLOOKUP(E978,AlterationTestLU[],2,)</f>
        <v>Sequence Operation (2.13.6 and 2.13.3.4) (Item 4.7)</v>
      </c>
      <c r="G978" s="350"/>
      <c r="H978" s="73"/>
      <c r="I978" s="451"/>
      <c r="J978" s="452"/>
      <c r="O978" s="21"/>
    </row>
    <row r="979" spans="2:15" ht="12.75" outlineLevel="2">
      <c r="B979" s="706"/>
      <c r="C979" s="14"/>
      <c r="D979" s="539">
        <v>36</v>
      </c>
      <c r="E979" s="538" t="s">
        <v>2625</v>
      </c>
      <c r="F979" s="577" t="str">
        <f>+VLOOKUP(E979,AlterationTestLU[],2,)</f>
        <v>Hoistway Enclosure (2.1.1) (Item 4.8)</v>
      </c>
      <c r="G979" s="350"/>
      <c r="H979" s="73"/>
      <c r="I979" s="451"/>
      <c r="J979" s="452"/>
      <c r="O979" s="21"/>
    </row>
    <row r="980" spans="2:15" ht="12.75" outlineLevel="2">
      <c r="B980" s="706"/>
      <c r="C980" s="14"/>
      <c r="D980" s="539">
        <v>37</v>
      </c>
      <c r="E980" s="538" t="s">
        <v>2629</v>
      </c>
      <c r="F980" s="577" t="str">
        <f>+VLOOKUP(E980,AlterationTestLU[],2,)</f>
        <v>Separate Counterweight Hoistway (2.3.3) (Item 4.11)</v>
      </c>
      <c r="G980" s="350"/>
      <c r="H980" s="73"/>
      <c r="I980" s="451"/>
      <c r="J980" s="452"/>
      <c r="O980" s="21"/>
    </row>
    <row r="981" spans="2:15" ht="140.25" outlineLevel="2">
      <c r="B981" s="706"/>
      <c r="C981" s="14"/>
      <c r="D981" s="539">
        <v>38</v>
      </c>
      <c r="E981" s="538" t="s">
        <v>2680</v>
      </c>
      <c r="F981" s="577" t="str">
        <f>+VLOOKUP(E981,AlterationTestLU[],2,)</f>
        <v>(a) General (Item 5.1)
(a)(1) pit floor (2.2.2.2)
(a)(2) drains, sumps, and pumps (2.2.2.3 through 2.2.2.5)
(a)(3) guards between pits (2.3.2 and 2.2.3)
(a)(4) counterweight guards (2.3.2)
(a)(5) access to pit (2.2.4)
(a)(6) access to underside of car (2.2.8)
(a)(7) illumination (2.2.5)
(a)(8) stop switch (2.2.6 and 2.26.2.7)
(a)(9) pit depth (2.2.7)
(a)(10) wiring, pipes, and ducts (Section 2.8)</v>
      </c>
      <c r="G981" s="350"/>
      <c r="H981" s="73"/>
      <c r="I981" s="451"/>
      <c r="J981" s="452"/>
      <c r="O981" s="21"/>
    </row>
    <row r="982" spans="2:15" ht="76.5" outlineLevel="2">
      <c r="B982" s="706"/>
      <c r="C982" s="14"/>
      <c r="D982" s="539">
        <v>39</v>
      </c>
      <c r="E982" s="538" t="s">
        <v>2691</v>
      </c>
      <c r="F982" s="577" t="str">
        <f>+VLOOKUP(E982,AlterationTestLU[],2,)</f>
        <v>(b) Bottom Clearance and Runby (Item 5.2)
(b)(1) car bottom clearances (2.4.1)
(b)(2) refuge space and marking (2.4.1.3, 2.4.1.4, and 2.4.1.6)
(b)(3) car and counterweight runbys (2.4.2 and 2.4.4)
(b)(4) warning signs [2.4.4(b)]
(b)(5) horizontal pit clearances (2.5.1.2 and 2.5.1.6)</v>
      </c>
      <c r="G982" s="350"/>
      <c r="H982" s="73"/>
      <c r="I982" s="451"/>
      <c r="J982" s="452"/>
      <c r="O982" s="21"/>
    </row>
    <row r="983" spans="2:15" ht="255" outlineLevel="2">
      <c r="B983" s="706"/>
      <c r="C983" s="14"/>
      <c r="D983" s="539">
        <v>40</v>
      </c>
      <c r="E983" s="538" t="s">
        <v>2697</v>
      </c>
      <c r="F983" s="577" t="str">
        <f>+VLOOKUP(E983,AlterationTestLU[],2,)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983" s="350"/>
      <c r="H983" s="73"/>
      <c r="I983" s="451"/>
      <c r="J983" s="452"/>
      <c r="O983" s="21"/>
    </row>
    <row r="984" spans="2:15" ht="25.5" outlineLevel="2">
      <c r="B984" s="706"/>
      <c r="C984" s="14"/>
      <c r="D984" s="539">
        <v>41</v>
      </c>
      <c r="E984" s="538" t="s">
        <v>2704</v>
      </c>
      <c r="F984" s="577" t="str">
        <f>+VLOOKUP(E984,AlterationTestLU[],2,)</f>
        <v>FTSD (Item 5.3). Verify location, operation, and type of switches for conformance with 2.25.3 and 2.26.4.3.</v>
      </c>
      <c r="G984" s="350"/>
      <c r="H984" s="73"/>
      <c r="I984" s="451"/>
      <c r="J984" s="452"/>
      <c r="O984" s="21"/>
    </row>
    <row r="985" spans="2:15" ht="25.5" outlineLevel="2">
      <c r="B985" s="706"/>
      <c r="C985" s="14"/>
      <c r="D985" s="539">
        <v>42</v>
      </c>
      <c r="E985" s="538" t="s">
        <v>2705</v>
      </c>
      <c r="F985" s="577" t="str">
        <f>+VLOOKUP(E985,AlterationTestLU[],2,)</f>
        <v>NTSD (Item 5.4). Verify location, operation, and type of switches for conformance with 2.25.2 [see 8.10.2.2.2(ff)].</v>
      </c>
      <c r="G985" s="350"/>
      <c r="H985" s="73"/>
      <c r="I985" s="451"/>
      <c r="J985" s="452"/>
      <c r="O985" s="21"/>
    </row>
    <row r="986" spans="2:15" ht="12.75" outlineLevel="2">
      <c r="B986" s="706"/>
      <c r="C986" s="14"/>
      <c r="D986" s="539">
        <v>43</v>
      </c>
      <c r="E986" s="538" t="s">
        <v>2707</v>
      </c>
      <c r="F986" s="577" t="str">
        <f>+VLOOKUP(E986,AlterationTestLU[],2,)</f>
        <v>Governor-Rope Tension Devices (2.18.7) (Item 5.6)</v>
      </c>
      <c r="G986" s="350"/>
      <c r="H986" s="73"/>
      <c r="I986" s="451"/>
      <c r="J986" s="452"/>
      <c r="O986" s="21"/>
    </row>
    <row r="987" spans="2:15" ht="63.75" outlineLevel="2">
      <c r="B987" s="706"/>
      <c r="C987" s="14"/>
      <c r="D987" s="539">
        <v>44</v>
      </c>
      <c r="E987" s="538" t="s">
        <v>2708</v>
      </c>
      <c r="F987" s="577" t="str">
        <f>+VLOOKUP(E987,AlterationTestLU[],2,)</f>
        <v>(h) Compensating Chains, Ropes, Rope Retainers, and Sheaves [Items 5.10 and 5.16.3(a)]
(h)(1) fastenings (2.21.4)
(h)(2) sheave switches (2.26.2.3 and 2.26.4.3)
(h)(3) tie-down (2.21.4.2)</v>
      </c>
      <c r="G987" s="350"/>
      <c r="H987" s="73"/>
      <c r="I987" s="451"/>
      <c r="J987" s="452"/>
      <c r="O987" s="21"/>
    </row>
    <row r="988" spans="2:15" ht="38.25" outlineLevel="2">
      <c r="B988" s="706"/>
      <c r="C988" s="14"/>
      <c r="D988" s="539">
        <v>45</v>
      </c>
      <c r="E988" s="538" t="s">
        <v>2712</v>
      </c>
      <c r="F988" s="577" t="str">
        <f>+VLOOKUP(E988,AlterationTestLU[],2,)</f>
        <v>(i) Car Frame and Platform (Item 5.7)
(i)(1) frame (2.15.4 through 2.15.7 and 2.15.9)
(i)(2) fire protection (2.15.8)</v>
      </c>
      <c r="G988" s="350"/>
      <c r="H988" s="73"/>
      <c r="I988" s="451"/>
      <c r="J988" s="452"/>
      <c r="O988" s="21"/>
    </row>
    <row r="989" spans="2:15" ht="63.75" outlineLevel="2">
      <c r="B989" s="706"/>
      <c r="C989" s="14"/>
      <c r="D989" s="539">
        <v>46</v>
      </c>
      <c r="E989" s="538" t="s">
        <v>2715</v>
      </c>
      <c r="F989" s="577" t="str">
        <f>+VLOOKUP(E989,AlterationTestLU[],2,)</f>
        <v>(j) Car Safeties and Guiding Members (Item 5.8)
(j)(1) rope movement (2.17.11)
(j)(2) marking plate (2.17.14)
(j)(3) car guiding members (2.15.2)
(j)(4) running clearances (2.17.10)</v>
      </c>
      <c r="G989" s="350"/>
      <c r="H989" s="73"/>
      <c r="I989" s="451"/>
      <c r="J989" s="452"/>
      <c r="O989" s="21"/>
    </row>
    <row r="990" spans="2:15" ht="11.25" outlineLevel="1">
      <c r="B990" s="75"/>
      <c r="C990" s="11"/>
      <c r="D990" s="1"/>
      <c r="E990" s="1" t="s">
        <v>361</v>
      </c>
      <c r="F990" s="141" t="s">
        <v>131</v>
      </c>
      <c r="G990" s="32"/>
      <c r="H990" s="32"/>
      <c r="I990" s="845"/>
      <c r="J990" s="846"/>
      <c r="O990" s="21"/>
    </row>
    <row r="991" spans="2:15" ht="11.25" outlineLevel="1">
      <c r="B991" s="75"/>
      <c r="C991" s="11"/>
      <c r="D991" s="1"/>
      <c r="E991" s="1"/>
      <c r="F991" s="141" t="s">
        <v>1286</v>
      </c>
      <c r="G991" s="32"/>
      <c r="H991" s="32"/>
      <c r="I991" s="451"/>
      <c r="J991" s="452"/>
      <c r="O991" s="21"/>
    </row>
    <row r="992" spans="2:15" ht="11.25" outlineLevel="1">
      <c r="B992" s="75"/>
      <c r="C992" s="11"/>
      <c r="D992" s="1"/>
      <c r="E992" s="1" t="s">
        <v>374</v>
      </c>
      <c r="F992" s="141" t="s">
        <v>678</v>
      </c>
      <c r="G992" s="32"/>
      <c r="H992" s="32"/>
      <c r="I992" s="845"/>
      <c r="J992" s="846"/>
      <c r="O992" s="21"/>
    </row>
    <row r="993" spans="2:15" ht="11.25" outlineLevel="1">
      <c r="B993" s="75"/>
      <c r="C993" s="11"/>
      <c r="D993" s="1"/>
      <c r="E993" s="1"/>
      <c r="F993" s="141" t="s">
        <v>1318</v>
      </c>
      <c r="G993" s="32"/>
      <c r="H993" s="32"/>
      <c r="I993" s="451"/>
      <c r="J993" s="452"/>
      <c r="O993" s="21"/>
    </row>
    <row r="994" spans="2:15" ht="11.25" outlineLevel="1">
      <c r="B994" s="75"/>
      <c r="C994" s="11"/>
      <c r="D994" s="1"/>
      <c r="E994" s="1"/>
      <c r="F994" s="602" t="s">
        <v>1315</v>
      </c>
      <c r="G994" s="32"/>
      <c r="H994" s="32"/>
      <c r="I994" s="845"/>
      <c r="J994" s="846"/>
      <c r="O994" s="21"/>
    </row>
    <row r="995" spans="2:15" ht="11.25" outlineLevel="1">
      <c r="B995" s="75"/>
      <c r="C995" s="11"/>
      <c r="D995" s="1"/>
      <c r="E995" s="1"/>
      <c r="F995" s="602" t="s">
        <v>1316</v>
      </c>
      <c r="G995" s="32"/>
      <c r="H995" s="32"/>
      <c r="I995" s="845"/>
      <c r="J995" s="846"/>
      <c r="O995" s="21"/>
    </row>
    <row r="996" spans="2:15" ht="11.25" outlineLevel="1">
      <c r="B996" s="75"/>
      <c r="C996" s="11"/>
      <c r="D996" s="1"/>
      <c r="E996" s="1"/>
      <c r="F996" s="602" t="s">
        <v>1317</v>
      </c>
      <c r="G996" s="32"/>
      <c r="H996" s="32"/>
      <c r="I996" s="845"/>
      <c r="J996" s="846"/>
      <c r="O996" s="21"/>
    </row>
    <row r="997" spans="2:15" ht="11.25" outlineLevel="1">
      <c r="B997" s="75"/>
      <c r="C997" s="11"/>
      <c r="D997" s="1"/>
      <c r="E997" s="1"/>
      <c r="F997" s="602" t="s">
        <v>1757</v>
      </c>
      <c r="G997" s="32"/>
      <c r="H997" s="32"/>
      <c r="I997" s="451"/>
      <c r="J997" s="452"/>
      <c r="O997" s="21"/>
    </row>
    <row r="998" spans="2:15" ht="11.25" outlineLevel="1">
      <c r="B998" s="75"/>
      <c r="C998" s="11"/>
      <c r="D998" s="1"/>
      <c r="E998" s="1"/>
      <c r="F998" s="141" t="s">
        <v>1758</v>
      </c>
      <c r="G998" s="32"/>
      <c r="H998" s="32"/>
      <c r="I998" s="451"/>
      <c r="J998" s="452"/>
      <c r="O998" s="21"/>
    </row>
    <row r="999" spans="2:15" ht="11.25" outlineLevel="1">
      <c r="B999" s="75"/>
      <c r="C999" s="11"/>
      <c r="D999" s="1"/>
      <c r="E999" s="1"/>
      <c r="F999" s="602" t="s">
        <v>1759</v>
      </c>
      <c r="G999" s="32"/>
      <c r="H999" s="32"/>
      <c r="I999" s="451"/>
      <c r="J999" s="452"/>
      <c r="O999" s="21"/>
    </row>
    <row r="1000" spans="2:15" ht="11.25" outlineLevel="1">
      <c r="B1000" s="75"/>
      <c r="C1000" s="11"/>
      <c r="D1000" s="1"/>
      <c r="E1000" s="1"/>
      <c r="F1000" s="602" t="s">
        <v>1760</v>
      </c>
      <c r="G1000" s="32"/>
      <c r="H1000" s="32"/>
      <c r="I1000" s="451"/>
      <c r="J1000" s="452"/>
      <c r="O1000" s="21"/>
    </row>
    <row r="1001" spans="2:15" ht="11.25" outlineLevel="1">
      <c r="B1001" s="75"/>
      <c r="C1001" s="11"/>
      <c r="D1001" s="1"/>
      <c r="E1001" s="1"/>
      <c r="F1001" s="602"/>
      <c r="G1001" s="32"/>
      <c r="H1001" s="32"/>
      <c r="I1001" s="451"/>
      <c r="J1001" s="452"/>
      <c r="O1001" s="21"/>
    </row>
    <row r="1002" spans="2:15" ht="11.25" outlineLevel="1">
      <c r="B1002" s="75"/>
      <c r="C1002" s="14" t="s">
        <v>1037</v>
      </c>
      <c r="D1002" s="9" t="s">
        <v>1038</v>
      </c>
      <c r="E1002" s="9"/>
      <c r="F1002" s="588"/>
      <c r="G1002" s="350" t="s">
        <v>83</v>
      </c>
      <c r="H1002" s="350" t="s">
        <v>82</v>
      </c>
      <c r="I1002" s="845"/>
      <c r="J1002" s="846"/>
      <c r="N1002" s="740">
        <v>2.2599999999999998</v>
      </c>
      <c r="O1002" s="727" t="s">
        <v>2438</v>
      </c>
    </row>
    <row r="1003" spans="2:15" ht="11.25" outlineLevel="1">
      <c r="B1003" s="774"/>
      <c r="C1003" s="773"/>
      <c r="D1003" s="311"/>
      <c r="E1003" s="312" t="s">
        <v>3821</v>
      </c>
      <c r="F1003" s="589"/>
      <c r="G1003" s="350"/>
      <c r="H1003" s="550"/>
      <c r="I1003" s="451"/>
      <c r="J1003" s="452"/>
      <c r="O1003" s="21"/>
    </row>
    <row r="1004" spans="2:15" ht="11.25" outlineLevel="2">
      <c r="B1004" s="774"/>
      <c r="C1004" s="773"/>
      <c r="D1004" s="311"/>
      <c r="E1004" s="533" t="str">
        <f>TRIM(RIGHT(SUBSTITUTE(E1003," ",REPT(" ",100)),100))</f>
        <v>8.10.2.3.2(j)</v>
      </c>
      <c r="F1004" s="590">
        <f>+VLOOKUP(E1004,clause_count,2,FALSE)</f>
        <v>31</v>
      </c>
      <c r="G1004" s="350"/>
      <c r="H1004" s="73"/>
      <c r="I1004" s="451"/>
      <c r="J1004" s="452"/>
      <c r="O1004" s="21"/>
    </row>
    <row r="1005" spans="2:15" ht="51" outlineLevel="2">
      <c r="B1005" s="774"/>
      <c r="C1005" s="773"/>
      <c r="D1005" s="768">
        <v>1</v>
      </c>
      <c r="E1005" s="771" t="s">
        <v>2237</v>
      </c>
      <c r="F1005" s="775" t="s">
        <v>3611</v>
      </c>
      <c r="G1005" s="350"/>
      <c r="H1005" s="73"/>
      <c r="I1005" s="451"/>
      <c r="J1005" s="452"/>
      <c r="O1005" s="21"/>
    </row>
    <row r="1006" spans="2:15" ht="51" outlineLevel="2">
      <c r="B1006" s="774"/>
      <c r="C1006" s="773"/>
      <c r="D1006" s="768">
        <f t="shared" ref="D1006:D1035" si="0">+D1005+1</f>
        <v>2</v>
      </c>
      <c r="E1006" s="771" t="s">
        <v>2776</v>
      </c>
      <c r="F1006" s="775" t="s">
        <v>3619</v>
      </c>
      <c r="G1006" s="350"/>
      <c r="H1006" s="73"/>
      <c r="I1006" s="451"/>
      <c r="J1006" s="452"/>
      <c r="O1006" s="21"/>
    </row>
    <row r="1007" spans="2:15" ht="12.75" outlineLevel="2">
      <c r="B1007" s="774"/>
      <c r="C1007" s="773"/>
      <c r="D1007" s="768">
        <f t="shared" si="0"/>
        <v>3</v>
      </c>
      <c r="E1007" s="771" t="s">
        <v>2777</v>
      </c>
      <c r="F1007" s="775" t="s">
        <v>2260</v>
      </c>
      <c r="G1007" s="350"/>
      <c r="H1007" s="73"/>
      <c r="I1007" s="451"/>
      <c r="J1007" s="452"/>
      <c r="O1007" s="21"/>
    </row>
    <row r="1008" spans="2:15" ht="12.75" outlineLevel="2">
      <c r="B1008" s="774"/>
      <c r="C1008" s="773"/>
      <c r="D1008" s="768">
        <f t="shared" si="0"/>
        <v>4</v>
      </c>
      <c r="E1008" s="771" t="s">
        <v>2775</v>
      </c>
      <c r="F1008" s="775" t="s">
        <v>3824</v>
      </c>
      <c r="G1008" s="350"/>
      <c r="H1008" s="73"/>
      <c r="I1008" s="451"/>
      <c r="J1008" s="452"/>
      <c r="O1008" s="21"/>
    </row>
    <row r="1009" spans="2:15" ht="102" outlineLevel="2">
      <c r="B1009" s="774"/>
      <c r="C1009" s="773"/>
      <c r="D1009" s="768">
        <f t="shared" si="0"/>
        <v>5</v>
      </c>
      <c r="E1009" s="771" t="s">
        <v>2382</v>
      </c>
      <c r="F1009" s="775" t="s">
        <v>3623</v>
      </c>
      <c r="G1009" s="350"/>
      <c r="H1009" s="73"/>
      <c r="I1009" s="451"/>
      <c r="J1009" s="452"/>
      <c r="O1009" s="21"/>
    </row>
    <row r="1010" spans="2:15" ht="63.75" outlineLevel="2">
      <c r="B1010" s="774"/>
      <c r="C1010" s="773"/>
      <c r="D1010" s="768">
        <f t="shared" si="0"/>
        <v>6</v>
      </c>
      <c r="E1010" s="771" t="s">
        <v>2390</v>
      </c>
      <c r="F1010" s="775" t="s">
        <v>3624</v>
      </c>
      <c r="G1010" s="350"/>
      <c r="H1010" s="73"/>
      <c r="I1010" s="451"/>
      <c r="J1010" s="452"/>
      <c r="O1010" s="21"/>
    </row>
    <row r="1011" spans="2:15" ht="63.75" outlineLevel="2">
      <c r="B1011" s="774"/>
      <c r="C1011" s="773"/>
      <c r="D1011" s="768">
        <f t="shared" si="0"/>
        <v>7</v>
      </c>
      <c r="E1011" s="771" t="s">
        <v>2396</v>
      </c>
      <c r="F1011" s="775" t="s">
        <v>3625</v>
      </c>
      <c r="G1011" s="350"/>
      <c r="H1011" s="73"/>
      <c r="I1011" s="451"/>
      <c r="J1011" s="452"/>
      <c r="O1011" s="21"/>
    </row>
    <row r="1012" spans="2:15" ht="12.75" outlineLevel="2">
      <c r="B1012" s="774"/>
      <c r="C1012" s="773"/>
      <c r="D1012" s="768">
        <f t="shared" si="0"/>
        <v>8</v>
      </c>
      <c r="E1012" s="771" t="s">
        <v>2410</v>
      </c>
      <c r="F1012" s="775" t="s">
        <v>2310</v>
      </c>
      <c r="G1012" s="350"/>
      <c r="H1012" s="73"/>
      <c r="I1012" s="451"/>
      <c r="J1012" s="452"/>
      <c r="O1012" s="21"/>
    </row>
    <row r="1013" spans="2:15" ht="12.75" outlineLevel="2">
      <c r="B1013" s="774"/>
      <c r="C1013" s="773"/>
      <c r="D1013" s="768">
        <f t="shared" si="0"/>
        <v>9</v>
      </c>
      <c r="E1013" s="771" t="s">
        <v>2411</v>
      </c>
      <c r="F1013" s="775" t="s">
        <v>2311</v>
      </c>
      <c r="G1013" s="350"/>
      <c r="H1013" s="73"/>
      <c r="I1013" s="451"/>
      <c r="J1013" s="452"/>
      <c r="O1013" s="21"/>
    </row>
    <row r="1014" spans="2:15" ht="178.5" outlineLevel="2">
      <c r="B1014" s="774"/>
      <c r="C1014" s="773"/>
      <c r="D1014" s="768">
        <f t="shared" si="0"/>
        <v>10</v>
      </c>
      <c r="E1014" s="771" t="s">
        <v>2412</v>
      </c>
      <c r="F1014" s="775" t="s">
        <v>3627</v>
      </c>
      <c r="G1014" s="350"/>
      <c r="H1014" s="73"/>
      <c r="I1014" s="451"/>
      <c r="J1014" s="452"/>
      <c r="O1014" s="21"/>
    </row>
    <row r="1015" spans="2:15" ht="12.75" outlineLevel="2">
      <c r="B1015" s="774"/>
      <c r="C1015" s="773"/>
      <c r="D1015" s="768">
        <f t="shared" si="0"/>
        <v>11</v>
      </c>
      <c r="E1015" s="771" t="s">
        <v>2421</v>
      </c>
      <c r="F1015" s="775" t="s">
        <v>2318</v>
      </c>
      <c r="G1015" s="350"/>
      <c r="H1015" s="73"/>
      <c r="I1015" s="451"/>
      <c r="J1015" s="452"/>
      <c r="O1015" s="21"/>
    </row>
    <row r="1016" spans="2:15" ht="102" outlineLevel="2">
      <c r="B1016" s="774"/>
      <c r="C1016" s="773"/>
      <c r="D1016" s="768">
        <f t="shared" si="0"/>
        <v>12</v>
      </c>
      <c r="E1016" s="771" t="s">
        <v>2423</v>
      </c>
      <c r="F1016" s="775" t="s">
        <v>3630</v>
      </c>
      <c r="G1016" s="350"/>
      <c r="H1016" s="73"/>
      <c r="I1016" s="451"/>
      <c r="J1016" s="452"/>
      <c r="O1016" s="21"/>
    </row>
    <row r="1017" spans="2:15" ht="114.75" outlineLevel="2">
      <c r="B1017" s="774"/>
      <c r="C1017" s="773"/>
      <c r="D1017" s="768">
        <f t="shared" si="0"/>
        <v>13</v>
      </c>
      <c r="E1017" s="771" t="s">
        <v>2432</v>
      </c>
      <c r="F1017" s="775" t="s">
        <v>3632</v>
      </c>
      <c r="G1017" s="350"/>
      <c r="H1017" s="73"/>
      <c r="I1017" s="451"/>
      <c r="J1017" s="452"/>
      <c r="O1017" s="21"/>
    </row>
    <row r="1018" spans="2:15" ht="382.5" outlineLevel="2">
      <c r="B1018" s="774"/>
      <c r="C1018" s="773"/>
      <c r="D1018" s="768">
        <f t="shared" si="0"/>
        <v>14</v>
      </c>
      <c r="E1018" s="771" t="s">
        <v>2438</v>
      </c>
      <c r="F1018" s="775" t="s">
        <v>3636</v>
      </c>
      <c r="G1018" s="350"/>
      <c r="H1018" s="73"/>
      <c r="I1018" s="451"/>
      <c r="J1018" s="452"/>
      <c r="O1018" s="21"/>
    </row>
    <row r="1019" spans="2:15" ht="63.75" outlineLevel="2">
      <c r="B1019" s="774"/>
      <c r="C1019" s="773"/>
      <c r="D1019" s="768">
        <f t="shared" si="0"/>
        <v>15</v>
      </c>
      <c r="E1019" s="771" t="s">
        <v>2457</v>
      </c>
      <c r="F1019" s="775" t="s">
        <v>3637</v>
      </c>
      <c r="G1019" s="350"/>
      <c r="H1019" s="73"/>
      <c r="I1019" s="451"/>
      <c r="J1019" s="452"/>
      <c r="O1019" s="21"/>
    </row>
    <row r="1020" spans="2:15" ht="25.5" outlineLevel="2">
      <c r="B1020" s="774"/>
      <c r="C1020" s="773"/>
      <c r="D1020" s="768">
        <f t="shared" si="0"/>
        <v>16</v>
      </c>
      <c r="E1020" s="771" t="s">
        <v>2460</v>
      </c>
      <c r="F1020" s="775" t="s">
        <v>2348</v>
      </c>
      <c r="G1020" s="350"/>
      <c r="H1020" s="73"/>
      <c r="I1020" s="451"/>
      <c r="J1020" s="452"/>
      <c r="O1020" s="21"/>
    </row>
    <row r="1021" spans="2:15" ht="51" outlineLevel="2">
      <c r="B1021" s="774"/>
      <c r="C1021" s="773"/>
      <c r="D1021" s="768">
        <f t="shared" si="0"/>
        <v>17</v>
      </c>
      <c r="E1021" s="771" t="s">
        <v>2536</v>
      </c>
      <c r="F1021" s="775" t="s">
        <v>3641</v>
      </c>
      <c r="G1021" s="350"/>
      <c r="H1021" s="73"/>
      <c r="I1021" s="451"/>
      <c r="J1021" s="452"/>
      <c r="O1021" s="21"/>
    </row>
    <row r="1022" spans="2:15" ht="12.75" outlineLevel="2">
      <c r="B1022" s="774"/>
      <c r="C1022" s="773"/>
      <c r="D1022" s="768">
        <f t="shared" si="0"/>
        <v>18</v>
      </c>
      <c r="E1022" s="771" t="s">
        <v>2540</v>
      </c>
      <c r="F1022" s="775" t="s">
        <v>2481</v>
      </c>
      <c r="G1022" s="350"/>
      <c r="H1022" s="73"/>
      <c r="I1022" s="451"/>
      <c r="J1022" s="452"/>
      <c r="O1022" s="21"/>
    </row>
    <row r="1023" spans="2:15" ht="25.5" outlineLevel="2">
      <c r="B1023" s="774"/>
      <c r="C1023" s="773"/>
      <c r="D1023" s="768">
        <f t="shared" si="0"/>
        <v>19</v>
      </c>
      <c r="E1023" s="771" t="s">
        <v>2542</v>
      </c>
      <c r="F1023" s="775" t="s">
        <v>2483</v>
      </c>
      <c r="G1023" s="350"/>
      <c r="H1023" s="73"/>
      <c r="I1023" s="451"/>
      <c r="J1023" s="452"/>
      <c r="O1023" s="21"/>
    </row>
    <row r="1024" spans="2:15" ht="25.5" outlineLevel="2">
      <c r="B1024" s="774"/>
      <c r="C1024" s="773"/>
      <c r="D1024" s="768">
        <f t="shared" si="0"/>
        <v>20</v>
      </c>
      <c r="E1024" s="771" t="s">
        <v>2543</v>
      </c>
      <c r="F1024" s="775" t="s">
        <v>2484</v>
      </c>
      <c r="G1024" s="350"/>
      <c r="H1024" s="73"/>
      <c r="I1024" s="451"/>
      <c r="J1024" s="452"/>
      <c r="O1024" s="21"/>
    </row>
    <row r="1025" spans="2:15" ht="25.5" outlineLevel="2">
      <c r="B1025" s="774"/>
      <c r="C1025" s="773"/>
      <c r="D1025" s="768">
        <f t="shared" si="0"/>
        <v>21</v>
      </c>
      <c r="E1025" s="771" t="s">
        <v>2544</v>
      </c>
      <c r="F1025" s="775" t="s">
        <v>2485</v>
      </c>
      <c r="G1025" s="350"/>
      <c r="H1025" s="73"/>
      <c r="I1025" s="451"/>
      <c r="J1025" s="452"/>
      <c r="O1025" s="21"/>
    </row>
    <row r="1026" spans="2:15" ht="12.75" outlineLevel="2">
      <c r="B1026" s="774"/>
      <c r="C1026" s="773"/>
      <c r="D1026" s="768">
        <f t="shared" si="0"/>
        <v>22</v>
      </c>
      <c r="E1026" s="771" t="s">
        <v>2546</v>
      </c>
      <c r="F1026" s="775" t="s">
        <v>2487</v>
      </c>
      <c r="G1026" s="350"/>
      <c r="H1026" s="73"/>
      <c r="I1026" s="451"/>
      <c r="J1026" s="452"/>
      <c r="O1026" s="21"/>
    </row>
    <row r="1027" spans="2:15" ht="12.75" outlineLevel="2">
      <c r="B1027" s="774"/>
      <c r="C1027" s="773"/>
      <c r="D1027" s="768">
        <f t="shared" si="0"/>
        <v>23</v>
      </c>
      <c r="E1027" s="771" t="s">
        <v>2548</v>
      </c>
      <c r="F1027" s="775" t="s">
        <v>2489</v>
      </c>
      <c r="G1027" s="350"/>
      <c r="H1027" s="73"/>
      <c r="I1027" s="451"/>
      <c r="J1027" s="452"/>
      <c r="O1027" s="21"/>
    </row>
    <row r="1028" spans="2:15" ht="25.5" outlineLevel="2">
      <c r="B1028" s="774"/>
      <c r="C1028" s="773"/>
      <c r="D1028" s="768">
        <f t="shared" si="0"/>
        <v>24</v>
      </c>
      <c r="E1028" s="771" t="s">
        <v>2549</v>
      </c>
      <c r="F1028" s="775" t="s">
        <v>2490</v>
      </c>
      <c r="G1028" s="350"/>
      <c r="H1028" s="73"/>
      <c r="I1028" s="451"/>
      <c r="J1028" s="452"/>
      <c r="O1028" s="21"/>
    </row>
    <row r="1029" spans="2:15" ht="25.5" outlineLevel="2">
      <c r="B1029" s="774"/>
      <c r="C1029" s="773"/>
      <c r="D1029" s="768">
        <f t="shared" si="0"/>
        <v>25</v>
      </c>
      <c r="E1029" s="771" t="s">
        <v>2581</v>
      </c>
      <c r="F1029" s="775" t="s">
        <v>2518</v>
      </c>
      <c r="G1029" s="350"/>
      <c r="H1029" s="73"/>
      <c r="I1029" s="451"/>
      <c r="J1029" s="452"/>
      <c r="O1029" s="21"/>
    </row>
    <row r="1030" spans="2:15" ht="38.25" outlineLevel="2">
      <c r="B1030" s="774"/>
      <c r="C1030" s="773"/>
      <c r="D1030" s="768">
        <f t="shared" si="0"/>
        <v>26</v>
      </c>
      <c r="E1030" s="771" t="s">
        <v>2620</v>
      </c>
      <c r="F1030" s="775" t="s">
        <v>3647</v>
      </c>
      <c r="G1030" s="350"/>
      <c r="H1030" s="73"/>
      <c r="I1030" s="451"/>
      <c r="J1030" s="452"/>
      <c r="O1030" s="21"/>
    </row>
    <row r="1031" spans="2:15" ht="76.5" outlineLevel="2">
      <c r="B1031" s="774"/>
      <c r="C1031" s="773"/>
      <c r="D1031" s="768">
        <f t="shared" si="0"/>
        <v>27</v>
      </c>
      <c r="E1031" s="771" t="s">
        <v>2691</v>
      </c>
      <c r="F1031" s="775" t="s">
        <v>3650</v>
      </c>
      <c r="G1031" s="350"/>
      <c r="H1031" s="73"/>
      <c r="I1031" s="451"/>
      <c r="J1031" s="452"/>
      <c r="O1031" s="21"/>
    </row>
    <row r="1032" spans="2:15" ht="255" outlineLevel="2">
      <c r="B1032" s="774"/>
      <c r="C1032" s="773"/>
      <c r="D1032" s="768">
        <f t="shared" si="0"/>
        <v>28</v>
      </c>
      <c r="E1032" s="771" t="s">
        <v>2697</v>
      </c>
      <c r="F1032" s="775" t="s">
        <v>3651</v>
      </c>
      <c r="G1032" s="350"/>
      <c r="H1032" s="73"/>
      <c r="I1032" s="451"/>
      <c r="J1032" s="452"/>
      <c r="O1032" s="21"/>
    </row>
    <row r="1033" spans="2:15" ht="25.5" outlineLevel="2">
      <c r="B1033" s="774"/>
      <c r="C1033" s="773"/>
      <c r="D1033" s="768">
        <f t="shared" si="0"/>
        <v>29</v>
      </c>
      <c r="E1033" s="771" t="s">
        <v>2704</v>
      </c>
      <c r="F1033" s="775" t="s">
        <v>2769</v>
      </c>
      <c r="G1033" s="350"/>
      <c r="H1033" s="73"/>
      <c r="I1033" s="451"/>
      <c r="J1033" s="452"/>
      <c r="O1033" s="21"/>
    </row>
    <row r="1034" spans="2:15" ht="25.5" outlineLevel="2">
      <c r="B1034" s="774"/>
      <c r="C1034" s="773"/>
      <c r="D1034" s="768">
        <f t="shared" si="0"/>
        <v>30</v>
      </c>
      <c r="E1034" s="771" t="s">
        <v>2705</v>
      </c>
      <c r="F1034" s="775" t="s">
        <v>2770</v>
      </c>
      <c r="G1034" s="350"/>
      <c r="H1034" s="73"/>
      <c r="I1034" s="451"/>
      <c r="J1034" s="452"/>
      <c r="O1034" s="21"/>
    </row>
    <row r="1035" spans="2:15" ht="63.75" outlineLevel="2">
      <c r="B1035" s="774"/>
      <c r="C1035" s="773"/>
      <c r="D1035" s="768">
        <f t="shared" si="0"/>
        <v>31</v>
      </c>
      <c r="E1035" s="771" t="s">
        <v>2715</v>
      </c>
      <c r="F1035" s="775" t="s">
        <v>3654</v>
      </c>
      <c r="G1035" s="350"/>
      <c r="H1035" s="73"/>
      <c r="I1035" s="451"/>
      <c r="J1035" s="452"/>
      <c r="O1035" s="21"/>
    </row>
    <row r="1036" spans="2:15" ht="11.25" outlineLevel="1">
      <c r="B1036" s="75"/>
      <c r="C1036" s="33" t="s">
        <v>639</v>
      </c>
      <c r="D1036" s="9" t="s">
        <v>640</v>
      </c>
      <c r="E1036" s="9"/>
      <c r="F1036" s="588"/>
      <c r="G1036" s="350" t="s">
        <v>83</v>
      </c>
      <c r="H1036" s="350" t="s">
        <v>82</v>
      </c>
      <c r="I1036" s="451"/>
      <c r="J1036" s="452"/>
      <c r="O1036" s="21"/>
    </row>
    <row r="1037" spans="2:15" ht="11.25" outlineLevel="1">
      <c r="B1037" s="75"/>
      <c r="C1037" s="11"/>
      <c r="D1037" s="1"/>
      <c r="E1037" s="142"/>
      <c r="F1037" s="141" t="s">
        <v>1319</v>
      </c>
      <c r="G1037" s="32"/>
      <c r="H1037" s="32"/>
      <c r="I1037" s="451"/>
      <c r="J1037" s="452"/>
      <c r="O1037" s="21"/>
    </row>
    <row r="1038" spans="2:15" ht="11.25" outlineLevel="1">
      <c r="B1038" s="75"/>
      <c r="C1038" s="11"/>
      <c r="D1038" s="1"/>
      <c r="E1038" s="142" t="s">
        <v>376</v>
      </c>
      <c r="F1038" s="141" t="s">
        <v>338</v>
      </c>
      <c r="G1038" s="32"/>
      <c r="H1038" s="32"/>
      <c r="I1038" s="451"/>
      <c r="J1038" s="452"/>
      <c r="O1038" s="21"/>
    </row>
    <row r="1039" spans="2:15" ht="11.25" outlineLevel="1">
      <c r="B1039" s="75"/>
      <c r="C1039" s="33" t="s">
        <v>641</v>
      </c>
      <c r="D1039" s="9" t="s">
        <v>1410</v>
      </c>
      <c r="E1039" s="9"/>
      <c r="F1039" s="588"/>
      <c r="G1039" s="350" t="s">
        <v>83</v>
      </c>
      <c r="H1039" s="350" t="s">
        <v>82</v>
      </c>
      <c r="I1039" s="451"/>
      <c r="J1039" s="452"/>
      <c r="N1039" s="740">
        <v>2.2599999999999998</v>
      </c>
      <c r="O1039" s="21"/>
    </row>
    <row r="1040" spans="2:15" ht="11.25" outlineLevel="1">
      <c r="B1040" s="75"/>
      <c r="C1040" s="11"/>
      <c r="D1040" s="1"/>
      <c r="E1040" s="1" t="s">
        <v>377</v>
      </c>
      <c r="F1040" s="141" t="s">
        <v>809</v>
      </c>
      <c r="G1040" s="32"/>
      <c r="H1040" s="32"/>
      <c r="I1040" s="845"/>
      <c r="J1040" s="846"/>
      <c r="O1040" s="21"/>
    </row>
    <row r="1041" spans="2:15" ht="11.25" outlineLevel="1">
      <c r="B1041" s="75"/>
      <c r="C1041" s="11"/>
      <c r="D1041" s="1"/>
      <c r="E1041" s="1" t="s">
        <v>378</v>
      </c>
      <c r="F1041" s="141" t="s">
        <v>810</v>
      </c>
      <c r="G1041" s="32"/>
      <c r="H1041" s="32"/>
      <c r="I1041" s="845"/>
      <c r="J1041" s="846"/>
      <c r="O1041" s="21"/>
    </row>
    <row r="1042" spans="2:15" ht="11.25" outlineLevel="1">
      <c r="B1042" s="75"/>
      <c r="C1042" s="11"/>
      <c r="D1042" s="1"/>
      <c r="E1042" s="1" t="s">
        <v>379</v>
      </c>
      <c r="F1042" s="141" t="s">
        <v>811</v>
      </c>
      <c r="G1042" s="32"/>
      <c r="H1042" s="32"/>
      <c r="I1042" s="845"/>
      <c r="J1042" s="846"/>
      <c r="O1042" s="21"/>
    </row>
    <row r="1043" spans="2:15" ht="11.25" outlineLevel="1">
      <c r="B1043" s="75"/>
      <c r="C1043" s="11"/>
      <c r="D1043" s="1"/>
      <c r="E1043" s="1" t="s">
        <v>380</v>
      </c>
      <c r="F1043" s="141" t="s">
        <v>812</v>
      </c>
      <c r="G1043" s="32"/>
      <c r="H1043" s="32"/>
      <c r="I1043" s="845"/>
      <c r="J1043" s="846"/>
      <c r="O1043" s="21"/>
    </row>
    <row r="1044" spans="2:15" ht="11.25" outlineLevel="1">
      <c r="B1044" s="75"/>
      <c r="C1044" s="11"/>
      <c r="D1044" s="1"/>
      <c r="E1044" s="1" t="s">
        <v>381</v>
      </c>
      <c r="F1044" s="141" t="s">
        <v>1411</v>
      </c>
      <c r="G1044" s="32"/>
      <c r="H1044" s="32"/>
      <c r="I1044" s="845"/>
      <c r="J1044" s="846"/>
      <c r="O1044" s="21"/>
    </row>
    <row r="1045" spans="2:15" ht="11.25" outlineLevel="1">
      <c r="B1045" s="75"/>
      <c r="C1045" s="11"/>
      <c r="D1045" s="1"/>
      <c r="E1045" s="1" t="s">
        <v>382</v>
      </c>
      <c r="F1045" s="141" t="s">
        <v>1412</v>
      </c>
      <c r="G1045" s="32"/>
      <c r="H1045" s="32"/>
      <c r="I1045" s="845"/>
      <c r="J1045" s="846"/>
      <c r="O1045" s="21"/>
    </row>
    <row r="1046" spans="2:15" ht="11.25" outlineLevel="1">
      <c r="B1046" s="75"/>
      <c r="C1046" s="11"/>
      <c r="D1046" s="1"/>
      <c r="E1046" s="1" t="s">
        <v>383</v>
      </c>
      <c r="F1046" s="141" t="s">
        <v>1413</v>
      </c>
      <c r="G1046" s="32"/>
      <c r="H1046" s="32"/>
      <c r="I1046" s="845"/>
      <c r="J1046" s="846"/>
      <c r="O1046" s="21"/>
    </row>
    <row r="1047" spans="2:15" ht="11.25" outlineLevel="1">
      <c r="B1047" s="75"/>
      <c r="C1047" s="11"/>
      <c r="D1047" s="1"/>
      <c r="E1047" s="1" t="s">
        <v>384</v>
      </c>
      <c r="F1047" s="141" t="s">
        <v>808</v>
      </c>
      <c r="G1047" s="32"/>
      <c r="H1047" s="32"/>
      <c r="I1047" s="845"/>
      <c r="J1047" s="846"/>
      <c r="O1047" s="21"/>
    </row>
    <row r="1048" spans="2:15" ht="11.25" outlineLevel="1">
      <c r="B1048" s="75"/>
      <c r="C1048" s="11"/>
      <c r="D1048" s="1"/>
      <c r="E1048" s="1" t="s">
        <v>238</v>
      </c>
      <c r="F1048" s="141" t="s">
        <v>980</v>
      </c>
      <c r="G1048" s="32"/>
      <c r="H1048" s="32"/>
      <c r="I1048" s="845"/>
      <c r="J1048" s="846"/>
      <c r="O1048" s="21"/>
    </row>
    <row r="1049" spans="2:15" ht="11.25" outlineLevel="1">
      <c r="B1049" s="75"/>
      <c r="C1049" s="11"/>
      <c r="D1049" s="1"/>
      <c r="E1049" s="1"/>
      <c r="F1049" s="141" t="s">
        <v>1285</v>
      </c>
      <c r="G1049" s="32"/>
      <c r="H1049" s="32"/>
      <c r="I1049" s="451"/>
      <c r="J1049" s="452"/>
      <c r="O1049" s="21"/>
    </row>
    <row r="1050" spans="2:15" ht="11.25" outlineLevel="1">
      <c r="B1050" s="75"/>
      <c r="C1050" s="11"/>
      <c r="D1050" s="1"/>
      <c r="E1050" s="1" t="s">
        <v>437</v>
      </c>
      <c r="F1050" s="141" t="s">
        <v>659</v>
      </c>
      <c r="G1050" s="32"/>
      <c r="H1050" s="32"/>
      <c r="I1050" s="845"/>
      <c r="J1050" s="846"/>
      <c r="O1050" s="21"/>
    </row>
    <row r="1051" spans="2:15" ht="11.25" outlineLevel="1">
      <c r="B1051" s="75"/>
      <c r="C1051" s="11"/>
      <c r="D1051" s="1"/>
      <c r="E1051" s="1" t="s">
        <v>298</v>
      </c>
      <c r="F1051" s="141" t="s">
        <v>341</v>
      </c>
      <c r="G1051" s="32"/>
      <c r="H1051" s="32"/>
      <c r="I1051" s="451"/>
      <c r="J1051" s="452"/>
      <c r="O1051" s="21"/>
    </row>
    <row r="1052" spans="2:15" ht="11.25" outlineLevel="1">
      <c r="B1052" s="75"/>
      <c r="C1052" s="11"/>
      <c r="D1052" s="1"/>
      <c r="E1052" s="1" t="s">
        <v>331</v>
      </c>
      <c r="F1052" s="141" t="s">
        <v>342</v>
      </c>
      <c r="G1052" s="32"/>
      <c r="H1052" s="32"/>
      <c r="I1052" s="845"/>
      <c r="J1052" s="846"/>
      <c r="O1052" s="21"/>
    </row>
    <row r="1053" spans="2:15" ht="11.25" outlineLevel="1">
      <c r="B1053" s="75"/>
      <c r="C1053" s="11"/>
      <c r="D1053" s="1"/>
      <c r="E1053" s="1" t="s">
        <v>360</v>
      </c>
      <c r="F1053" s="141" t="s">
        <v>343</v>
      </c>
      <c r="G1053" s="32"/>
      <c r="H1053" s="32"/>
      <c r="I1053" s="845"/>
      <c r="J1053" s="846"/>
      <c r="O1053" s="21"/>
    </row>
    <row r="1054" spans="2:15" ht="12.75" outlineLevel="1">
      <c r="B1054" s="75"/>
      <c r="C1054" s="11"/>
      <c r="D1054" s="1"/>
      <c r="E1054" s="1" t="s">
        <v>364</v>
      </c>
      <c r="F1054" s="347" t="s">
        <v>763</v>
      </c>
      <c r="G1054" s="32"/>
      <c r="H1054" s="32"/>
      <c r="I1054" s="845"/>
      <c r="J1054" s="846"/>
      <c r="O1054" s="21"/>
    </row>
    <row r="1055" spans="2:15" ht="11.25" outlineLevel="1">
      <c r="B1055" s="75"/>
      <c r="C1055" s="11"/>
      <c r="D1055" s="1"/>
      <c r="E1055" s="1" t="s">
        <v>1747</v>
      </c>
      <c r="F1055" s="141" t="s">
        <v>1995</v>
      </c>
      <c r="G1055" s="32"/>
      <c r="H1055" s="32"/>
      <c r="I1055" s="451"/>
      <c r="J1055" s="452"/>
      <c r="O1055" s="21"/>
    </row>
    <row r="1056" spans="2:15" ht="11.25" outlineLevel="1">
      <c r="B1056" s="75"/>
      <c r="C1056" s="11"/>
      <c r="D1056" s="1"/>
      <c r="E1056" s="1" t="s">
        <v>1414</v>
      </c>
      <c r="F1056" s="141" t="s">
        <v>1415</v>
      </c>
      <c r="G1056" s="32"/>
      <c r="H1056" s="32"/>
      <c r="I1056" s="451"/>
      <c r="J1056" s="452"/>
      <c r="O1056" s="21"/>
    </row>
    <row r="1057" spans="2:15" ht="11.25" outlineLevel="1">
      <c r="B1057" s="75"/>
      <c r="C1057" s="11"/>
      <c r="D1057" s="1"/>
      <c r="E1057" s="1" t="s">
        <v>355</v>
      </c>
      <c r="F1057" s="141" t="s">
        <v>356</v>
      </c>
      <c r="G1057" s="32"/>
      <c r="H1057" s="32"/>
      <c r="I1057" s="451"/>
      <c r="J1057" s="452"/>
      <c r="O1057" s="21"/>
    </row>
    <row r="1058" spans="2:15" ht="11.25" outlineLevel="1">
      <c r="B1058" s="75"/>
      <c r="C1058" s="11"/>
      <c r="D1058" s="1"/>
      <c r="E1058" s="1" t="s">
        <v>371</v>
      </c>
      <c r="F1058" s="141" t="s">
        <v>354</v>
      </c>
      <c r="G1058" s="32"/>
      <c r="H1058" s="32"/>
      <c r="I1058" s="845"/>
      <c r="J1058" s="846"/>
      <c r="O1058" s="21"/>
    </row>
    <row r="1059" spans="2:15" ht="11.25" outlineLevel="1">
      <c r="B1059" s="75"/>
      <c r="C1059" s="11"/>
      <c r="D1059" s="1"/>
      <c r="E1059" s="1" t="s">
        <v>361</v>
      </c>
      <c r="F1059" s="141" t="s">
        <v>131</v>
      </c>
      <c r="G1059" s="32"/>
      <c r="H1059" s="32"/>
      <c r="I1059" s="845"/>
      <c r="J1059" s="846"/>
      <c r="O1059" s="21"/>
    </row>
    <row r="1060" spans="2:15" ht="11.25" outlineLevel="1">
      <c r="B1060" s="75"/>
      <c r="C1060" s="11"/>
      <c r="D1060" s="1"/>
      <c r="E1060" s="1" t="s">
        <v>385</v>
      </c>
      <c r="F1060" s="141" t="s">
        <v>1115</v>
      </c>
      <c r="G1060" s="32"/>
      <c r="H1060" s="32"/>
      <c r="I1060" s="845"/>
      <c r="J1060" s="846"/>
      <c r="N1060" s="740">
        <v>2.2599999999999998</v>
      </c>
      <c r="O1060" s="21"/>
    </row>
    <row r="1061" spans="2:15" ht="12.75" outlineLevel="1">
      <c r="B1061" s="75"/>
      <c r="C1061" s="11"/>
      <c r="D1061" s="1"/>
      <c r="E1061" s="1"/>
      <c r="F1061" s="347"/>
      <c r="G1061" s="32"/>
      <c r="H1061" s="32"/>
      <c r="I1061" s="845"/>
      <c r="J1061" s="846"/>
      <c r="O1061" s="21"/>
    </row>
    <row r="1062" spans="2:15" ht="11.25" outlineLevel="1">
      <c r="B1062" s="75"/>
      <c r="C1062" s="33" t="s">
        <v>376</v>
      </c>
      <c r="D1062" s="9" t="s">
        <v>1416</v>
      </c>
      <c r="E1062" s="9"/>
      <c r="F1062" s="588"/>
      <c r="G1062" s="350" t="s">
        <v>83</v>
      </c>
      <c r="H1062" s="350" t="s">
        <v>82</v>
      </c>
      <c r="I1062" s="451"/>
      <c r="J1062" s="452"/>
      <c r="O1062" s="727" t="s">
        <v>2438</v>
      </c>
    </row>
    <row r="1063" spans="2:15" ht="11.25" outlineLevel="1">
      <c r="B1063" s="75"/>
      <c r="C1063" s="11"/>
      <c r="D1063" s="1"/>
      <c r="E1063" s="1"/>
      <c r="F1063" s="141" t="s">
        <v>1320</v>
      </c>
      <c r="G1063" s="32"/>
      <c r="H1063" s="32"/>
      <c r="I1063" s="451"/>
      <c r="J1063" s="452"/>
      <c r="O1063" s="21"/>
    </row>
    <row r="1064" spans="2:15" ht="11.25" outlineLevel="1">
      <c r="B1064" s="75"/>
      <c r="C1064" s="11"/>
      <c r="D1064" s="1"/>
      <c r="E1064" s="1"/>
      <c r="F1064" s="141" t="s">
        <v>642</v>
      </c>
      <c r="G1064" s="32"/>
      <c r="H1064" s="32"/>
      <c r="I1064" s="451"/>
      <c r="J1064" s="452"/>
      <c r="O1064" s="21"/>
    </row>
    <row r="1065" spans="2:15" ht="11.25" outlineLevel="1">
      <c r="B1065" s="75"/>
      <c r="C1065" s="11"/>
      <c r="D1065" s="1"/>
      <c r="E1065" s="1" t="s">
        <v>643</v>
      </c>
      <c r="F1065" s="141" t="s">
        <v>645</v>
      </c>
      <c r="G1065" s="32"/>
      <c r="H1065" s="32"/>
      <c r="I1065" s="451"/>
      <c r="J1065" s="452"/>
      <c r="O1065" s="21"/>
    </row>
    <row r="1066" spans="2:15" ht="11.25" outlineLevel="1">
      <c r="B1066" s="75"/>
      <c r="C1066" s="11"/>
      <c r="D1066" s="1"/>
      <c r="E1066" s="1" t="s">
        <v>644</v>
      </c>
      <c r="F1066" s="141" t="s">
        <v>646</v>
      </c>
      <c r="G1066" s="32"/>
      <c r="H1066" s="32"/>
      <c r="I1066" s="451"/>
      <c r="J1066" s="452"/>
      <c r="O1066" s="21"/>
    </row>
    <row r="1067" spans="2:15" ht="11.25" outlineLevel="1">
      <c r="B1067" s="75"/>
      <c r="C1067" s="11"/>
      <c r="D1067" s="1"/>
      <c r="E1067" s="142" t="s">
        <v>1321</v>
      </c>
      <c r="F1067" s="141" t="s">
        <v>1120</v>
      </c>
      <c r="G1067" s="32"/>
      <c r="H1067" s="32"/>
      <c r="I1067" s="451"/>
      <c r="J1067" s="452"/>
      <c r="O1067" s="21"/>
    </row>
    <row r="1068" spans="2:15" ht="11.25" outlineLevel="1">
      <c r="B1068" s="75"/>
      <c r="C1068" s="11"/>
      <c r="D1068" s="1"/>
      <c r="E1068" s="142"/>
      <c r="F1068" s="141"/>
      <c r="G1068" s="32"/>
      <c r="H1068" s="32"/>
      <c r="I1068" s="451"/>
      <c r="J1068" s="452"/>
      <c r="O1068" s="21"/>
    </row>
    <row r="1069" spans="2:15" ht="11.25" outlineLevel="1">
      <c r="B1069" s="75"/>
      <c r="C1069" s="14" t="s">
        <v>1039</v>
      </c>
      <c r="D1069" s="9" t="s">
        <v>1040</v>
      </c>
      <c r="E1069" s="9"/>
      <c r="F1069" s="588"/>
      <c r="G1069" s="77" t="s">
        <v>83</v>
      </c>
      <c r="H1069" s="78" t="s">
        <v>82</v>
      </c>
      <c r="I1069" s="847"/>
      <c r="J1069" s="848"/>
      <c r="O1069" s="727" t="s">
        <v>2438</v>
      </c>
    </row>
    <row r="1070" spans="2:15" ht="11.25" outlineLevel="1">
      <c r="B1070" s="75"/>
      <c r="C1070" s="11"/>
      <c r="D1070" s="1"/>
      <c r="E1070" s="1" t="s">
        <v>265</v>
      </c>
      <c r="F1070" s="141" t="s">
        <v>678</v>
      </c>
      <c r="G1070" s="32"/>
      <c r="H1070" s="32"/>
      <c r="I1070" s="845"/>
      <c r="J1070" s="846"/>
      <c r="O1070" s="21"/>
    </row>
    <row r="1071" spans="2:15" ht="11.25" outlineLevel="1">
      <c r="B1071" s="75"/>
      <c r="C1071" s="11"/>
      <c r="D1071" s="1"/>
      <c r="E1071" s="1" t="s">
        <v>386</v>
      </c>
      <c r="F1071" s="141" t="s">
        <v>761</v>
      </c>
      <c r="G1071" s="32"/>
      <c r="H1071" s="32"/>
      <c r="I1071" s="845"/>
      <c r="J1071" s="846"/>
      <c r="O1071" s="21"/>
    </row>
    <row r="1072" spans="2:15" ht="11.25" outlineLevel="1">
      <c r="B1072" s="75"/>
      <c r="C1072" s="11"/>
      <c r="D1072" s="1"/>
      <c r="E1072" s="1" t="s">
        <v>298</v>
      </c>
      <c r="F1072" s="141" t="s">
        <v>341</v>
      </c>
      <c r="G1072" s="32"/>
      <c r="H1072" s="32"/>
      <c r="I1072" s="845"/>
      <c r="J1072" s="846"/>
      <c r="O1072" s="21"/>
    </row>
    <row r="1073" spans="2:15" ht="11.25" outlineLevel="1">
      <c r="B1073" s="75"/>
      <c r="C1073" s="11"/>
      <c r="D1073" s="1"/>
      <c r="E1073" s="1" t="s">
        <v>1322</v>
      </c>
      <c r="F1073" s="141" t="s">
        <v>1323</v>
      </c>
      <c r="G1073" s="32"/>
      <c r="H1073" s="32"/>
      <c r="I1073" s="451"/>
      <c r="J1073" s="452"/>
      <c r="O1073" s="21"/>
    </row>
    <row r="1074" spans="2:15" ht="11.25" outlineLevel="1">
      <c r="B1074" s="75"/>
      <c r="C1074" s="11"/>
      <c r="D1074" s="1"/>
      <c r="E1074" s="1" t="s">
        <v>387</v>
      </c>
      <c r="F1074" s="141" t="s">
        <v>800</v>
      </c>
      <c r="G1074" s="32"/>
      <c r="H1074" s="32"/>
      <c r="I1074" s="845"/>
      <c r="J1074" s="846"/>
      <c r="O1074" s="21"/>
    </row>
    <row r="1075" spans="2:15" ht="12.75" outlineLevel="1">
      <c r="B1075" s="75"/>
      <c r="C1075" s="11"/>
      <c r="D1075" s="1"/>
      <c r="E1075" s="1" t="s">
        <v>388</v>
      </c>
      <c r="F1075" s="347" t="s">
        <v>801</v>
      </c>
      <c r="G1075" s="32"/>
      <c r="H1075" s="32"/>
      <c r="I1075" s="845"/>
      <c r="J1075" s="846"/>
      <c r="O1075" s="21"/>
    </row>
    <row r="1076" spans="2:15" ht="11.25" outlineLevel="1">
      <c r="B1076" s="75"/>
      <c r="C1076" s="11"/>
      <c r="D1076" s="1"/>
      <c r="E1076" s="1" t="s">
        <v>389</v>
      </c>
      <c r="F1076" s="141" t="s">
        <v>78</v>
      </c>
      <c r="G1076" s="32"/>
      <c r="H1076" s="32"/>
      <c r="I1076" s="845"/>
      <c r="J1076" s="846"/>
      <c r="O1076" s="21"/>
    </row>
    <row r="1077" spans="2:15" ht="11.25" outlineLevel="1">
      <c r="B1077" s="75"/>
      <c r="C1077" s="11"/>
      <c r="D1077" s="1"/>
      <c r="E1077" s="1"/>
      <c r="F1077" s="141"/>
      <c r="G1077" s="32"/>
      <c r="H1077" s="32"/>
      <c r="I1077" s="451"/>
      <c r="J1077" s="452"/>
      <c r="O1077" s="21"/>
    </row>
    <row r="1078" spans="2:15" ht="11.25">
      <c r="B1078" s="75"/>
      <c r="C1078" s="27" t="s">
        <v>1275</v>
      </c>
      <c r="D1078" s="2" t="s">
        <v>1041</v>
      </c>
      <c r="E1078" s="2"/>
      <c r="F1078" s="587"/>
      <c r="G1078" s="31" t="s">
        <v>83</v>
      </c>
      <c r="H1078" s="31" t="s">
        <v>83</v>
      </c>
      <c r="I1078" s="914" t="s">
        <v>181</v>
      </c>
      <c r="J1078" s="915"/>
      <c r="O1078" s="727" t="s">
        <v>2438</v>
      </c>
    </row>
    <row r="1079" spans="2:15" ht="11.25" outlineLevel="1">
      <c r="B1079" s="706"/>
      <c r="C1079" s="14"/>
      <c r="D1079" s="311"/>
      <c r="E1079" s="312" t="s">
        <v>1763</v>
      </c>
      <c r="F1079" s="589"/>
      <c r="G1079" s="351"/>
      <c r="H1079" s="337"/>
      <c r="I1079" s="565"/>
      <c r="J1079" s="566"/>
      <c r="O1079" s="727" t="s">
        <v>2438</v>
      </c>
    </row>
    <row r="1080" spans="2:15" ht="11.25" outlineLevel="2">
      <c r="B1080" s="706"/>
      <c r="C1080" s="14"/>
      <c r="D1080" s="311"/>
      <c r="E1080" s="533" t="str">
        <f>TRIM(RIGHT(SUBSTITUTE(E1079," ",REPT(" ",100)),100))</f>
        <v>8.10.2.3.2(e)</v>
      </c>
      <c r="F1080" s="590">
        <f>+VLOOKUP(E1080,clause_count,2,FALSE)</f>
        <v>6</v>
      </c>
      <c r="G1080" s="546"/>
      <c r="H1080" s="550"/>
      <c r="I1080" s="451"/>
      <c r="J1080" s="452"/>
      <c r="O1080" s="21"/>
    </row>
    <row r="1081" spans="2:15" ht="114.75" outlineLevel="2">
      <c r="B1081" s="706"/>
      <c r="C1081" s="14"/>
      <c r="D1081" s="539">
        <v>1</v>
      </c>
      <c r="E1081" s="538" t="s">
        <v>2432</v>
      </c>
      <c r="F1081" s="577" t="str">
        <f>+VLOOKUP(E1081,AlterationTestLU[],2,)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1081" s="546"/>
      <c r="H1081" s="550"/>
      <c r="I1081" s="451"/>
      <c r="J1081" s="452"/>
      <c r="O1081" s="21"/>
    </row>
    <row r="1082" spans="2:15" ht="382.5" outlineLevel="2">
      <c r="B1082" s="706"/>
      <c r="C1082" s="14"/>
      <c r="D1082" s="539">
        <v>2</v>
      </c>
      <c r="E1082" s="538" t="s">
        <v>2438</v>
      </c>
      <c r="F1082" s="577" t="str">
        <f>+VLOOKUP(E1082,AlterationTestLU[],2,)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082" s="546"/>
      <c r="H1082" s="550"/>
      <c r="I1082" s="451"/>
      <c r="J1082" s="452"/>
      <c r="O1082" s="727" t="s">
        <v>2438</v>
      </c>
    </row>
    <row r="1083" spans="2:15" ht="25.5" outlineLevel="2">
      <c r="B1083" s="706"/>
      <c r="C1083" s="14"/>
      <c r="D1083" s="539">
        <v>3</v>
      </c>
      <c r="E1083" s="538" t="s">
        <v>2549</v>
      </c>
      <c r="F1083" s="577" t="str">
        <f>+VLOOKUP(E1083,AlterationTestLU[],2,)</f>
        <v>Counterweight Safeties (Item 3.29). Visually inspect counterweight safeties, including marking plate  2.17.4).</v>
      </c>
      <c r="G1083" s="546"/>
      <c r="H1083" s="550"/>
      <c r="I1083" s="451"/>
      <c r="J1083" s="452"/>
      <c r="O1083" s="21"/>
    </row>
    <row r="1084" spans="2:15" ht="89.25" outlineLevel="2">
      <c r="B1084" s="706"/>
      <c r="C1084" s="14"/>
      <c r="D1084" s="539">
        <v>4</v>
      </c>
      <c r="E1084" s="538" t="s">
        <v>2567</v>
      </c>
      <c r="F1084" s="577" t="str">
        <f>+VLOOKUP(E1084,AlterationTestLU[],2,)</f>
        <v>(y) Guide Rails and Equipment (Section 2.23) (Item 3.19)
(y)(1) rail section (2.23.3)
(y)(2) bracket spacing (2.23.4)
(y)(3) surfaces and lubrication (2.23.6 and 2.17.16)
(y)(4) joints and fish plates (2.23.7)
(y)(5) bracket supports (2.23.9)
(y)(6) fastenings (2.23.10)</v>
      </c>
      <c r="G1084" s="546"/>
      <c r="H1084" s="550"/>
      <c r="I1084" s="451"/>
      <c r="J1084" s="452"/>
      <c r="O1084" s="21"/>
    </row>
    <row r="1085" spans="2:15" ht="12.75" outlineLevel="2">
      <c r="B1085" s="706"/>
      <c r="C1085" s="14"/>
      <c r="D1085" s="539">
        <v>5</v>
      </c>
      <c r="E1085" s="538" t="s">
        <v>2575</v>
      </c>
      <c r="F1085" s="577" t="str">
        <f>+VLOOKUP(E1085,AlterationTestLU[],2,)</f>
        <v>Governor Releasing Carrier (2.17.15) (Item 3.21)</v>
      </c>
      <c r="G1085" s="546"/>
      <c r="H1085" s="550"/>
      <c r="I1085" s="451"/>
      <c r="J1085" s="452"/>
      <c r="O1085" s="21"/>
    </row>
    <row r="1086" spans="2:15" ht="63.75" outlineLevel="2">
      <c r="B1086" s="706"/>
      <c r="C1086" s="14"/>
      <c r="D1086" s="539">
        <v>6</v>
      </c>
      <c r="E1086" s="538" t="s">
        <v>2715</v>
      </c>
      <c r="F1086" s="577" t="str">
        <f>+VLOOKUP(E1086,AlterationTestLU[],2,)</f>
        <v>(j) Car Safeties and Guiding Members (Item 5.8)
(j)(1) rope movement (2.17.11)
(j)(2) marking plate (2.17.14)
(j)(3) car guiding members (2.15.2)
(j)(4) running clearances (2.17.10)</v>
      </c>
      <c r="G1086" s="546"/>
      <c r="H1086" s="550"/>
      <c r="I1086" s="451"/>
      <c r="J1086" s="452"/>
      <c r="O1086" s="21"/>
    </row>
    <row r="1087" spans="2:15" ht="11.25" outlineLevel="1">
      <c r="B1087" s="75"/>
      <c r="C1087" s="14" t="s">
        <v>1274</v>
      </c>
      <c r="D1087" s="9" t="s">
        <v>1276</v>
      </c>
      <c r="E1087" s="9"/>
      <c r="F1087" s="588"/>
      <c r="G1087" s="61" t="s">
        <v>82</v>
      </c>
      <c r="H1087" s="547" t="s">
        <v>83</v>
      </c>
      <c r="I1087" s="546" t="s">
        <v>1229</v>
      </c>
      <c r="J1087" s="547" t="s">
        <v>85</v>
      </c>
      <c r="O1087" s="727" t="s">
        <v>2438</v>
      </c>
    </row>
    <row r="1088" spans="2:15" ht="11.25" outlineLevel="1">
      <c r="B1088" s="75"/>
      <c r="C1088" s="11"/>
      <c r="D1088" s="1"/>
      <c r="E1088" s="1" t="s">
        <v>331</v>
      </c>
      <c r="F1088" s="141" t="s">
        <v>342</v>
      </c>
      <c r="G1088" s="353"/>
      <c r="H1088" s="450"/>
      <c r="I1088" s="353"/>
      <c r="J1088" s="450"/>
      <c r="O1088" s="21"/>
    </row>
    <row r="1089" spans="2:15" ht="11.25" outlineLevel="1">
      <c r="B1089" s="75"/>
      <c r="C1089" s="11"/>
      <c r="D1089" s="1"/>
      <c r="E1089" s="1" t="s">
        <v>332</v>
      </c>
      <c r="F1089" s="141" t="s">
        <v>343</v>
      </c>
      <c r="G1089" s="32"/>
      <c r="H1089" s="450"/>
      <c r="I1089" s="353"/>
      <c r="J1089" s="450"/>
      <c r="O1089" s="21"/>
    </row>
    <row r="1090" spans="2:15" ht="11.25" outlineLevel="1">
      <c r="B1090" s="75"/>
      <c r="C1090" s="11"/>
      <c r="D1090" s="1"/>
      <c r="E1090" s="1" t="s">
        <v>1761</v>
      </c>
      <c r="F1090" s="141" t="s">
        <v>768</v>
      </c>
      <c r="G1090" s="32"/>
      <c r="H1090" s="450"/>
      <c r="I1090" s="353"/>
      <c r="J1090" s="450"/>
      <c r="O1090" s="21"/>
    </row>
    <row r="1091" spans="2:15" ht="11.25" outlineLevel="1">
      <c r="B1091" s="75"/>
      <c r="C1091" s="11"/>
      <c r="D1091" s="1"/>
      <c r="E1091" s="336" t="s">
        <v>833</v>
      </c>
      <c r="F1091" s="602" t="s">
        <v>1042</v>
      </c>
      <c r="G1091" s="32"/>
      <c r="H1091" s="450"/>
      <c r="I1091" s="353"/>
      <c r="J1091" s="450"/>
      <c r="O1091" s="21"/>
    </row>
    <row r="1092" spans="2:15" ht="11.25" outlineLevel="1">
      <c r="B1092" s="75"/>
      <c r="C1092" s="14" t="s">
        <v>1281</v>
      </c>
      <c r="D1092" s="9" t="s">
        <v>1277</v>
      </c>
      <c r="E1092" s="9"/>
      <c r="F1092" s="588"/>
      <c r="G1092" s="73" t="s">
        <v>82</v>
      </c>
      <c r="H1092" s="547" t="s">
        <v>83</v>
      </c>
      <c r="I1092" s="546" t="s">
        <v>1229</v>
      </c>
      <c r="J1092" s="547" t="s">
        <v>85</v>
      </c>
      <c r="O1092" s="727" t="s">
        <v>2438</v>
      </c>
    </row>
    <row r="1093" spans="2:15" ht="11.25" outlineLevel="1">
      <c r="B1093" s="75"/>
      <c r="C1093" s="11"/>
      <c r="D1093" s="1"/>
      <c r="E1093" s="1" t="s">
        <v>331</v>
      </c>
      <c r="F1093" s="141" t="s">
        <v>342</v>
      </c>
      <c r="G1093" s="32"/>
      <c r="H1093" s="450"/>
      <c r="I1093" s="353"/>
      <c r="J1093" s="450"/>
      <c r="O1093" s="21"/>
    </row>
    <row r="1094" spans="2:15" ht="11.25" outlineLevel="1">
      <c r="B1094" s="75"/>
      <c r="C1094" s="11"/>
      <c r="D1094" s="1"/>
      <c r="E1094" s="1" t="s">
        <v>332</v>
      </c>
      <c r="F1094" s="141" t="s">
        <v>343</v>
      </c>
      <c r="G1094" s="32"/>
      <c r="H1094" s="32"/>
      <c r="I1094" s="353"/>
      <c r="J1094" s="450"/>
      <c r="O1094" s="21"/>
    </row>
    <row r="1095" spans="2:15" ht="11.25" outlineLevel="1">
      <c r="B1095" s="75"/>
      <c r="C1095" s="11"/>
      <c r="D1095" s="1"/>
      <c r="E1095" s="1" t="s">
        <v>334</v>
      </c>
      <c r="F1095" s="141" t="s">
        <v>768</v>
      </c>
      <c r="G1095" s="32"/>
      <c r="H1095" s="32"/>
      <c r="I1095" s="353"/>
      <c r="J1095" s="450"/>
      <c r="O1095" s="21"/>
    </row>
    <row r="1096" spans="2:15" ht="11.25" outlineLevel="1">
      <c r="B1096" s="75"/>
      <c r="C1096" s="11"/>
      <c r="D1096" s="1"/>
      <c r="E1096" s="336" t="s">
        <v>833</v>
      </c>
      <c r="F1096" s="602" t="s">
        <v>1042</v>
      </c>
      <c r="G1096" s="32"/>
      <c r="H1096" s="32"/>
      <c r="I1096" s="353"/>
      <c r="J1096" s="450"/>
      <c r="O1096" s="21"/>
    </row>
    <row r="1097" spans="2:15" ht="11.25" outlineLevel="1">
      <c r="B1097" s="75"/>
      <c r="C1097" s="14" t="s">
        <v>1280</v>
      </c>
      <c r="D1097" s="9" t="s">
        <v>1278</v>
      </c>
      <c r="E1097" s="9"/>
      <c r="F1097" s="588"/>
      <c r="G1097" s="350" t="s">
        <v>83</v>
      </c>
      <c r="H1097" s="73" t="s">
        <v>82</v>
      </c>
      <c r="I1097" s="546" t="s">
        <v>1229</v>
      </c>
      <c r="J1097" s="547" t="s">
        <v>85</v>
      </c>
      <c r="O1097" s="727" t="s">
        <v>2438</v>
      </c>
    </row>
    <row r="1098" spans="2:15" ht="11.25" outlineLevel="1">
      <c r="B1098" s="75"/>
      <c r="C1098" s="11"/>
      <c r="D1098" s="1"/>
      <c r="E1098" s="1" t="s">
        <v>1282</v>
      </c>
      <c r="F1098" s="141" t="s">
        <v>342</v>
      </c>
      <c r="G1098" s="32"/>
      <c r="H1098" s="32"/>
      <c r="I1098" s="898"/>
      <c r="J1098" s="899"/>
      <c r="O1098" s="21"/>
    </row>
    <row r="1099" spans="2:15" ht="11.25" outlineLevel="1">
      <c r="B1099" s="75"/>
      <c r="C1099" s="11"/>
      <c r="D1099" s="1"/>
      <c r="E1099" s="1" t="s">
        <v>332</v>
      </c>
      <c r="F1099" s="141" t="s">
        <v>343</v>
      </c>
      <c r="G1099" s="32"/>
      <c r="H1099" s="32"/>
      <c r="I1099" s="898"/>
      <c r="J1099" s="899"/>
      <c r="O1099" s="21"/>
    </row>
    <row r="1100" spans="2:15" ht="11.25" outlineLevel="1">
      <c r="B1100" s="75"/>
      <c r="C1100" s="11"/>
      <c r="D1100" s="1"/>
      <c r="E1100" s="1" t="s">
        <v>334</v>
      </c>
      <c r="F1100" s="141" t="s">
        <v>768</v>
      </c>
      <c r="G1100" s="32"/>
      <c r="H1100" s="32"/>
      <c r="I1100" s="898"/>
      <c r="J1100" s="899"/>
      <c r="O1100" s="21"/>
    </row>
    <row r="1101" spans="2:15" ht="11.25" outlineLevel="1">
      <c r="B1101" s="75"/>
      <c r="C1101" s="11"/>
      <c r="D1101" s="1"/>
      <c r="E1101" s="336" t="s">
        <v>833</v>
      </c>
      <c r="F1101" s="602" t="s">
        <v>1042</v>
      </c>
      <c r="G1101" s="32"/>
      <c r="H1101" s="32"/>
      <c r="I1101" s="898"/>
      <c r="J1101" s="899"/>
      <c r="O1101" s="21"/>
    </row>
    <row r="1102" spans="2:15" ht="11.25" outlineLevel="1">
      <c r="B1102" s="75"/>
      <c r="C1102" s="14" t="s">
        <v>1280</v>
      </c>
      <c r="D1102" s="9" t="s">
        <v>1279</v>
      </c>
      <c r="E1102" s="9"/>
      <c r="F1102" s="588"/>
      <c r="G1102" s="350" t="s">
        <v>83</v>
      </c>
      <c r="H1102" s="550" t="s">
        <v>82</v>
      </c>
      <c r="I1102" s="546" t="s">
        <v>1229</v>
      </c>
      <c r="J1102" s="547" t="s">
        <v>85</v>
      </c>
      <c r="O1102" s="727" t="s">
        <v>2438</v>
      </c>
    </row>
    <row r="1103" spans="2:15" ht="11.25" outlineLevel="1">
      <c r="B1103" s="75"/>
      <c r="C1103" s="11"/>
      <c r="D1103" s="1"/>
      <c r="E1103" s="1" t="s">
        <v>331</v>
      </c>
      <c r="F1103" s="141" t="s">
        <v>342</v>
      </c>
      <c r="G1103" s="32"/>
      <c r="H1103" s="450"/>
      <c r="I1103" s="898"/>
      <c r="J1103" s="899"/>
      <c r="O1103" s="21"/>
    </row>
    <row r="1104" spans="2:15" ht="11.25" outlineLevel="1">
      <c r="B1104" s="75"/>
      <c r="C1104" s="11"/>
      <c r="D1104" s="1"/>
      <c r="E1104" s="1" t="s">
        <v>332</v>
      </c>
      <c r="F1104" s="141" t="s">
        <v>343</v>
      </c>
      <c r="G1104" s="32"/>
      <c r="H1104" s="32"/>
      <c r="I1104" s="898"/>
      <c r="J1104" s="899"/>
      <c r="O1104" s="21"/>
    </row>
    <row r="1105" spans="2:15" ht="11.25" outlineLevel="1">
      <c r="B1105" s="75"/>
      <c r="C1105" s="11"/>
      <c r="D1105" s="1"/>
      <c r="E1105" s="1" t="s">
        <v>334</v>
      </c>
      <c r="F1105" s="141" t="s">
        <v>768</v>
      </c>
      <c r="G1105" s="32"/>
      <c r="H1105" s="32"/>
      <c r="I1105" s="898"/>
      <c r="J1105" s="899"/>
      <c r="O1105" s="21"/>
    </row>
    <row r="1106" spans="2:15" ht="11.25" outlineLevel="1">
      <c r="B1106" s="75"/>
      <c r="C1106" s="11"/>
      <c r="D1106" s="1"/>
      <c r="E1106" s="336" t="s">
        <v>833</v>
      </c>
      <c r="F1106" s="602" t="s">
        <v>1042</v>
      </c>
      <c r="G1106" s="32"/>
      <c r="H1106" s="32"/>
      <c r="I1106" s="898"/>
      <c r="J1106" s="899"/>
      <c r="O1106" s="21"/>
    </row>
    <row r="1107" spans="2:15" ht="11.25" outlineLevel="1">
      <c r="B1107" s="75"/>
      <c r="C1107" s="11"/>
      <c r="D1107" s="1"/>
      <c r="E1107" s="336"/>
      <c r="F1107" s="602"/>
      <c r="G1107" s="32"/>
      <c r="H1107" s="32"/>
      <c r="I1107" s="449"/>
      <c r="J1107" s="450"/>
      <c r="O1107" s="21"/>
    </row>
    <row r="1108" spans="2:15" ht="11.25">
      <c r="B1108" s="75"/>
      <c r="C1108" s="27" t="s">
        <v>1255</v>
      </c>
      <c r="D1108" s="2" t="s">
        <v>1042</v>
      </c>
      <c r="E1108" s="2"/>
      <c r="F1108" s="587"/>
      <c r="G1108" s="31" t="s">
        <v>83</v>
      </c>
      <c r="H1108" s="31" t="s">
        <v>83</v>
      </c>
      <c r="I1108" s="914" t="s">
        <v>181</v>
      </c>
      <c r="J1108" s="915"/>
      <c r="O1108" s="727" t="s">
        <v>2438</v>
      </c>
    </row>
    <row r="1109" spans="2:15" ht="11.25" outlineLevel="1">
      <c r="B1109" s="706"/>
      <c r="C1109" s="79"/>
      <c r="D1109" s="315"/>
      <c r="E1109" s="316" t="s">
        <v>1764</v>
      </c>
      <c r="F1109" s="592"/>
      <c r="G1109" s="46"/>
      <c r="H1109" s="337"/>
      <c r="I1109" s="565"/>
      <c r="J1109" s="566"/>
      <c r="O1109" s="727" t="s">
        <v>2438</v>
      </c>
    </row>
    <row r="1110" spans="2:15" ht="11.25" outlineLevel="2">
      <c r="B1110" s="706"/>
      <c r="C1110" s="14"/>
      <c r="D1110" s="311"/>
      <c r="E1110" s="533" t="str">
        <f>TRIM(RIGHT(SUBSTITUTE(E1109," ",REPT(" ",100)),100))</f>
        <v>8.10.2.3.2(f)</v>
      </c>
      <c r="F1110" s="590">
        <f>+VLOOKUP(E1110,clause_count,2,FALSE)</f>
        <v>5</v>
      </c>
      <c r="G1110" s="350"/>
      <c r="H1110" s="73"/>
      <c r="I1110" s="451"/>
      <c r="J1110" s="452"/>
      <c r="O1110" s="21"/>
    </row>
    <row r="1111" spans="2:15" ht="114.75" outlineLevel="2">
      <c r="B1111" s="706"/>
      <c r="C1111" s="14"/>
      <c r="D1111" s="539">
        <v>1</v>
      </c>
      <c r="E1111" s="538" t="s">
        <v>2432</v>
      </c>
      <c r="F1111" s="577" t="str">
        <f>+VLOOKUP(E1111,AlterationTestLU[],2,)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1111" s="350"/>
      <c r="H1111" s="73"/>
      <c r="I1111" s="451"/>
      <c r="J1111" s="452"/>
      <c r="O1111" s="21"/>
    </row>
    <row r="1112" spans="2:15" ht="140.25" outlineLevel="2">
      <c r="B1112" s="706"/>
      <c r="C1112" s="14"/>
      <c r="D1112" s="539">
        <v>2</v>
      </c>
      <c r="E1112" s="538" t="s">
        <v>2439</v>
      </c>
      <c r="F1112" s="577" t="str">
        <f>+VLOOKUP(E1112,AlterationTestLU[],2,)</f>
        <v xml:space="preserve">(ii)(1)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v>
      </c>
      <c r="G1112" s="350"/>
      <c r="H1112" s="73"/>
      <c r="I1112" s="451"/>
      <c r="J1112" s="452"/>
      <c r="O1112" s="21"/>
    </row>
    <row r="1113" spans="2:15" ht="63.75" outlineLevel="2">
      <c r="B1113" s="706"/>
      <c r="C1113" s="14"/>
      <c r="D1113" s="539">
        <v>3</v>
      </c>
      <c r="E1113" s="538" t="s">
        <v>2446</v>
      </c>
      <c r="F1113" s="577" t="str">
        <f>+VLOOKUP(E1113,AlterationTestLU[],2,)</f>
        <v xml:space="preserve">(ii)(2) Type A Governor-Operated Safeties
(ii)(2)(-a) Type A governor-operated safeties tested at rated speed down, also inertia conformance with 2.17.8.1, 
(ii)(2)(-b) If means other than inertia application of the safety is provided, such means shall be tested </v>
      </c>
      <c r="G1113" s="350"/>
      <c r="H1113" s="73"/>
      <c r="I1113" s="451"/>
      <c r="J1113" s="452"/>
      <c r="O1113" s="727" t="s">
        <v>2438</v>
      </c>
    </row>
    <row r="1114" spans="2:15" ht="140.25" outlineLevel="2">
      <c r="B1114" s="706"/>
      <c r="C1114" s="14"/>
      <c r="D1114" s="539">
        <v>4</v>
      </c>
      <c r="E1114" s="538" t="s">
        <v>2450</v>
      </c>
      <c r="F1114" s="577" t="str">
        <f>+VLOOKUP(E1114,AlterationTestLU[],2,)</f>
        <v>(ii)(4)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114" s="350"/>
      <c r="H1114" s="73"/>
      <c r="I1114" s="451"/>
      <c r="J1114" s="452"/>
      <c r="O1114" s="21"/>
    </row>
    <row r="1115" spans="2:15" ht="12.75" outlineLevel="2">
      <c r="B1115" s="706"/>
      <c r="C1115" s="14"/>
      <c r="D1115" s="539">
        <v>5</v>
      </c>
      <c r="E1115" s="538" t="s">
        <v>2575</v>
      </c>
      <c r="F1115" s="577" t="str">
        <f>+VLOOKUP(E1115,AlterationTestLU[],2,)</f>
        <v>Governor Releasing Carrier (2.17.15) (Item 3.21)</v>
      </c>
      <c r="G1115" s="350"/>
      <c r="H1115" s="73"/>
      <c r="I1115" s="451"/>
      <c r="J1115" s="452"/>
      <c r="O1115" s="21"/>
    </row>
    <row r="1116" spans="2:15" ht="11.25" outlineLevel="1">
      <c r="B1116" s="75"/>
      <c r="C1116" s="33" t="s">
        <v>1255</v>
      </c>
      <c r="D1116" s="9"/>
      <c r="E1116" s="9" t="s">
        <v>332</v>
      </c>
      <c r="F1116" s="588" t="s">
        <v>343</v>
      </c>
      <c r="G1116" s="350"/>
      <c r="H1116" s="350"/>
      <c r="I1116" s="546" t="s">
        <v>1229</v>
      </c>
      <c r="J1116" s="547" t="s">
        <v>85</v>
      </c>
      <c r="O1116" s="727" t="s">
        <v>2438</v>
      </c>
    </row>
    <row r="1117" spans="2:15" ht="11.25" outlineLevel="1">
      <c r="B1117" s="75"/>
      <c r="C1117" s="11"/>
      <c r="D1117" s="1"/>
      <c r="E1117" s="1"/>
      <c r="F1117" s="141"/>
      <c r="G1117" s="32"/>
      <c r="H1117" s="32"/>
      <c r="I1117" s="353" t="s">
        <v>1556</v>
      </c>
      <c r="J1117" s="450"/>
      <c r="O1117" s="21"/>
    </row>
    <row r="1118" spans="2:15" ht="11.25" outlineLevel="1">
      <c r="B1118" s="75"/>
      <c r="C1118" s="11"/>
      <c r="D1118" s="1"/>
      <c r="E1118" s="1"/>
      <c r="F1118" s="141"/>
      <c r="G1118" s="32"/>
      <c r="H1118" s="32"/>
      <c r="I1118" s="353" t="s">
        <v>1557</v>
      </c>
      <c r="J1118" s="450"/>
      <c r="O1118" s="21"/>
    </row>
    <row r="1119" spans="2:15" ht="11.25" outlineLevel="1">
      <c r="B1119" s="75"/>
      <c r="C1119" s="33" t="s">
        <v>833</v>
      </c>
      <c r="D1119" s="9"/>
      <c r="E1119" s="9" t="s">
        <v>390</v>
      </c>
      <c r="F1119" s="588" t="s">
        <v>760</v>
      </c>
      <c r="G1119" s="350"/>
      <c r="H1119" s="350"/>
      <c r="I1119" s="546" t="s">
        <v>1229</v>
      </c>
      <c r="J1119" s="547" t="s">
        <v>1229</v>
      </c>
      <c r="O1119" s="727" t="s">
        <v>2438</v>
      </c>
    </row>
    <row r="1120" spans="2:15" ht="11.25" outlineLevel="1">
      <c r="B1120" s="75"/>
      <c r="C1120" s="11"/>
      <c r="D1120" s="1"/>
      <c r="E1120" s="1"/>
      <c r="F1120" s="141"/>
      <c r="G1120" s="32"/>
      <c r="H1120" s="32"/>
      <c r="I1120" s="898" t="s">
        <v>1559</v>
      </c>
      <c r="J1120" s="899"/>
      <c r="O1120" s="21"/>
    </row>
    <row r="1121" spans="2:15" ht="11.25" outlineLevel="1">
      <c r="B1121" s="75"/>
      <c r="C1121" s="33" t="s">
        <v>833</v>
      </c>
      <c r="D1121" s="9"/>
      <c r="E1121" s="9" t="s">
        <v>1294</v>
      </c>
      <c r="F1121" s="588"/>
      <c r="G1121" s="350"/>
      <c r="H1121" s="350"/>
      <c r="I1121" s="546" t="s">
        <v>82</v>
      </c>
      <c r="J1121" s="547" t="s">
        <v>84</v>
      </c>
      <c r="O1121" s="21"/>
    </row>
    <row r="1122" spans="2:15" ht="11.25" outlineLevel="1">
      <c r="B1122" s="75"/>
      <c r="C1122" s="11"/>
      <c r="D1122" s="1"/>
      <c r="E1122" s="1"/>
      <c r="F1122" s="141" t="s">
        <v>1087</v>
      </c>
      <c r="G1122" s="32"/>
      <c r="H1122" s="32"/>
      <c r="I1122" s="353"/>
      <c r="J1122" s="450"/>
      <c r="O1122" s="21"/>
    </row>
    <row r="1123" spans="2:15" ht="11.25" outlineLevel="1">
      <c r="B1123" s="75"/>
      <c r="C1123" s="11"/>
      <c r="D1123" s="1"/>
      <c r="E1123" s="1"/>
      <c r="F1123" s="141" t="s">
        <v>1259</v>
      </c>
      <c r="G1123" s="32"/>
      <c r="H1123" s="32"/>
      <c r="I1123" s="353"/>
      <c r="J1123" s="450"/>
      <c r="O1123" s="21"/>
    </row>
    <row r="1124" spans="2:15" ht="11.25" outlineLevel="1">
      <c r="B1124" s="75"/>
      <c r="C1124" s="11"/>
      <c r="D1124" s="1"/>
      <c r="E1124" s="1" t="s">
        <v>215</v>
      </c>
      <c r="F1124" s="141" t="s">
        <v>1258</v>
      </c>
      <c r="G1124" s="32"/>
      <c r="H1124" s="32"/>
      <c r="I1124" s="353"/>
      <c r="J1124" s="450"/>
      <c r="O1124" s="21"/>
    </row>
    <row r="1125" spans="2:15" ht="11.25" outlineLevel="1">
      <c r="B1125" s="75"/>
      <c r="C1125" s="11"/>
      <c r="D1125" s="1"/>
      <c r="E1125" s="1"/>
      <c r="F1125" s="141"/>
      <c r="G1125" s="32"/>
      <c r="H1125" s="32"/>
      <c r="I1125" s="353"/>
      <c r="J1125" s="450"/>
      <c r="O1125" s="21"/>
    </row>
    <row r="1126" spans="2:15" ht="11.25">
      <c r="B1126" s="75"/>
      <c r="C1126" s="27" t="s">
        <v>1043</v>
      </c>
      <c r="D1126" s="2" t="s">
        <v>1164</v>
      </c>
      <c r="E1126" s="2"/>
      <c r="F1126" s="587"/>
      <c r="G1126" s="30" t="s">
        <v>85</v>
      </c>
      <c r="H1126" s="356" t="s">
        <v>83</v>
      </c>
      <c r="I1126" s="30" t="s">
        <v>1229</v>
      </c>
      <c r="J1126" s="356" t="s">
        <v>85</v>
      </c>
      <c r="O1126" s="21"/>
    </row>
    <row r="1127" spans="2:15" ht="11.25" outlineLevel="2">
      <c r="B1127" s="706"/>
      <c r="C1127" s="79"/>
      <c r="D1127" s="315"/>
      <c r="E1127" s="316" t="s">
        <v>1765</v>
      </c>
      <c r="F1127" s="592"/>
      <c r="G1127" s="46"/>
      <c r="H1127" s="337"/>
      <c r="I1127" s="565"/>
      <c r="J1127" s="566"/>
      <c r="O1127" s="21"/>
    </row>
    <row r="1128" spans="2:15" ht="11.25" hidden="1" outlineLevel="3">
      <c r="B1128" s="706"/>
      <c r="C1128" s="14"/>
      <c r="D1128" s="311"/>
      <c r="E1128" s="533" t="str">
        <f>TRIM(RIGHT(SUBSTITUTE(E1127," ",REPT(" ",100)),100))</f>
        <v>8.10.2.3.2(gg)</v>
      </c>
      <c r="F1128" s="590">
        <f>+VLOOKUP(E1128,clause_count,2,FALSE)</f>
        <v>1</v>
      </c>
      <c r="G1128" s="350"/>
      <c r="H1128" s="550"/>
      <c r="I1128" s="451"/>
      <c r="J1128" s="452"/>
      <c r="O1128" s="21"/>
    </row>
    <row r="1129" spans="2:15" ht="63.75" hidden="1" outlineLevel="3">
      <c r="B1129" s="706"/>
      <c r="C1129" s="14"/>
      <c r="D1129" s="539">
        <v>1</v>
      </c>
      <c r="E1129" s="538" t="s">
        <v>2457</v>
      </c>
      <c r="F1129" s="577" t="str">
        <f>+VLOOKUP(E1129,AlterationTestLU[],2,)</f>
        <v>(jj) Ascending Car Overspeed, and Unintended Car Motion Protection
(jj)(1) Ascending Car Overspeed Protection. Means inspected/tested,  no load conformance with 2.19.1.2.
(jj)(2) Unintended Car Motion. means inspected / tested to verify conformance with 2.19.2.2.</v>
      </c>
      <c r="G1129" s="350"/>
      <c r="H1129" s="550"/>
      <c r="I1129" s="451"/>
      <c r="J1129" s="452"/>
      <c r="O1129" s="21"/>
    </row>
    <row r="1130" spans="2:15" ht="15" customHeight="1" outlineLevel="2" collapsed="1">
      <c r="B1130" s="75"/>
      <c r="C1130" s="11"/>
      <c r="D1130" s="1"/>
      <c r="E1130" s="1" t="s">
        <v>364</v>
      </c>
      <c r="F1130" s="141" t="s">
        <v>1994</v>
      </c>
      <c r="G1130" s="898"/>
      <c r="H1130" s="899"/>
      <c r="I1130" s="898"/>
      <c r="J1130" s="899"/>
      <c r="O1130" s="21"/>
    </row>
    <row r="1131" spans="2:15" ht="15" customHeight="1" outlineLevel="2">
      <c r="B1131" s="75"/>
      <c r="C1131" s="11"/>
      <c r="D1131" s="1"/>
      <c r="E1131" s="1"/>
      <c r="F1131" s="767" t="s">
        <v>3818</v>
      </c>
      <c r="G1131" s="449"/>
      <c r="H1131" s="450"/>
      <c r="I1131" s="220"/>
      <c r="J1131" s="552" t="s">
        <v>85</v>
      </c>
      <c r="O1131" s="21"/>
    </row>
    <row r="1132" spans="2:15" ht="15" customHeight="1" outlineLevel="2">
      <c r="B1132" s="75"/>
      <c r="C1132" s="11"/>
      <c r="D1132" s="1"/>
      <c r="E1132" s="1"/>
      <c r="F1132" s="766" t="s">
        <v>3819</v>
      </c>
      <c r="G1132" s="449"/>
      <c r="H1132" s="450"/>
      <c r="I1132" s="220"/>
      <c r="J1132" s="552"/>
      <c r="O1132" s="21"/>
    </row>
    <row r="1133" spans="2:15" ht="11.25" outlineLevel="2">
      <c r="B1133" s="75"/>
      <c r="C1133" s="11"/>
      <c r="D1133" s="1"/>
      <c r="E1133" s="1"/>
      <c r="F1133" s="141"/>
      <c r="G1133" s="353"/>
      <c r="H1133" s="450"/>
      <c r="I1133" s="220"/>
      <c r="J1133" s="450"/>
      <c r="O1133" s="21"/>
    </row>
    <row r="1134" spans="2:15" ht="11.25">
      <c r="B1134" s="75"/>
      <c r="C1134" s="27" t="s">
        <v>1044</v>
      </c>
      <c r="D1134" s="2" t="s">
        <v>1768</v>
      </c>
      <c r="E1134" s="2"/>
      <c r="F1134" s="587"/>
      <c r="G1134" s="924" t="s">
        <v>150</v>
      </c>
      <c r="H1134" s="925"/>
      <c r="I1134" s="925"/>
      <c r="J1134" s="926"/>
      <c r="O1134" s="21"/>
    </row>
    <row r="1135" spans="2:15" ht="11.25" outlineLevel="1">
      <c r="B1135" s="706"/>
      <c r="C1135" s="772"/>
      <c r="D1135" s="315"/>
      <c r="E1135" s="316" t="s">
        <v>3820</v>
      </c>
      <c r="F1135" s="592"/>
      <c r="G1135" s="46"/>
      <c r="H1135" s="337"/>
      <c r="I1135" s="567"/>
      <c r="J1135" s="561"/>
      <c r="O1135" s="21"/>
    </row>
    <row r="1136" spans="2:15" ht="11.25" outlineLevel="2">
      <c r="B1136" s="706"/>
      <c r="C1136" s="773"/>
      <c r="D1136" s="311"/>
      <c r="E1136" s="533" t="str">
        <f>TRIM(RIGHT(SUBSTITUTE(E1135," ",REPT(" ",100)),100))</f>
        <v>8.10.2.3.2(hh)</v>
      </c>
      <c r="F1136" s="590">
        <f>+VLOOKUP(E1136,clause_count,2,FALSE)</f>
        <v>2</v>
      </c>
      <c r="G1136" s="350"/>
      <c r="H1136" s="73"/>
      <c r="I1136" s="567"/>
      <c r="J1136" s="561"/>
      <c r="O1136" s="21"/>
    </row>
    <row r="1137" spans="2:15" ht="178.5" outlineLevel="2">
      <c r="B1137" s="706"/>
      <c r="C1137" s="773"/>
      <c r="D1137" s="768">
        <v>1</v>
      </c>
      <c r="E1137" s="771" t="s">
        <v>2412</v>
      </c>
      <c r="F1137" s="577" t="str">
        <f>+VLOOKUP(E1137,AlterationTestLU[],2,)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137" s="350"/>
      <c r="H1137" s="73"/>
      <c r="I1137" s="567"/>
      <c r="J1137" s="561"/>
      <c r="K1137" s="736" t="s">
        <v>3756</v>
      </c>
      <c r="O1137" s="21"/>
    </row>
    <row r="1138" spans="2:15" ht="12.75" outlineLevel="2">
      <c r="B1138" s="706"/>
      <c r="C1138" s="773"/>
      <c r="D1138" s="539">
        <v>2</v>
      </c>
      <c r="E1138" s="769" t="s">
        <v>2422</v>
      </c>
      <c r="F1138" s="577" t="str">
        <f>+VLOOKUP(E1138,AlterationTestLU[],2,)</f>
        <v>Rope Fastenings (2.9.3.3, 2.20.5, and 2.20.9) (Item 2.27)</v>
      </c>
      <c r="G1138" s="350"/>
      <c r="H1138" s="73"/>
      <c r="I1138" s="567"/>
      <c r="J1138" s="561"/>
      <c r="O1138" s="21"/>
    </row>
    <row r="1139" spans="2:15" ht="11.25" outlineLevel="1">
      <c r="B1139" s="75"/>
      <c r="C1139" s="14" t="s">
        <v>1101</v>
      </c>
      <c r="D1139" s="9" t="s">
        <v>1772</v>
      </c>
      <c r="E1139" s="9"/>
      <c r="F1139" s="588"/>
      <c r="G1139" s="350" t="s">
        <v>83</v>
      </c>
      <c r="H1139" s="350" t="s">
        <v>82</v>
      </c>
      <c r="I1139" s="567"/>
      <c r="J1139" s="561"/>
      <c r="O1139" s="21"/>
    </row>
    <row r="1140" spans="2:15" ht="11.25" outlineLevel="1">
      <c r="B1140" s="75"/>
      <c r="C1140" s="11"/>
      <c r="D1140" s="1"/>
      <c r="E1140" s="1" t="s">
        <v>333</v>
      </c>
      <c r="F1140" s="141" t="s">
        <v>1995</v>
      </c>
      <c r="G1140" s="32"/>
      <c r="H1140" s="32"/>
      <c r="I1140" s="567"/>
      <c r="J1140" s="561"/>
      <c r="O1140" s="21"/>
    </row>
    <row r="1141" spans="2:15" ht="11.25" outlineLevel="1">
      <c r="B1141" s="75"/>
      <c r="C1141" s="11"/>
      <c r="D1141" s="1"/>
      <c r="E1141" s="1"/>
      <c r="F1141" s="141" t="s">
        <v>1417</v>
      </c>
      <c r="G1141" s="32"/>
      <c r="H1141" s="32"/>
      <c r="I1141" s="567"/>
      <c r="J1141" s="561"/>
      <c r="O1141" s="21"/>
    </row>
    <row r="1142" spans="2:15" ht="11.25" outlineLevel="1">
      <c r="B1142" s="75"/>
      <c r="C1142" s="14" t="s">
        <v>1101</v>
      </c>
      <c r="D1142" s="9" t="s">
        <v>1769</v>
      </c>
      <c r="E1142" s="9"/>
      <c r="F1142" s="588"/>
      <c r="G1142" s="350" t="s">
        <v>85</v>
      </c>
      <c r="H1142" s="73" t="s">
        <v>82</v>
      </c>
      <c r="I1142" s="567"/>
      <c r="J1142" s="561"/>
      <c r="O1142" s="21"/>
    </row>
    <row r="1143" spans="2:15" ht="11.25" outlineLevel="1">
      <c r="B1143" s="75"/>
      <c r="C1143" s="11"/>
      <c r="D1143" s="1"/>
      <c r="E1143" s="1" t="s">
        <v>333</v>
      </c>
      <c r="F1143" s="141" t="s">
        <v>1995</v>
      </c>
      <c r="G1143" s="32"/>
      <c r="H1143" s="32"/>
      <c r="I1143" s="567"/>
      <c r="J1143" s="561"/>
      <c r="O1143" s="21"/>
    </row>
    <row r="1144" spans="2:15" ht="11.25" outlineLevel="1">
      <c r="B1144" s="75"/>
      <c r="C1144" s="11"/>
      <c r="D1144" s="1"/>
      <c r="E1144" s="1"/>
      <c r="F1144" s="141" t="s">
        <v>1417</v>
      </c>
      <c r="G1144" s="32"/>
      <c r="H1144" s="32"/>
      <c r="I1144" s="966" t="s">
        <v>1767</v>
      </c>
      <c r="J1144" s="967"/>
      <c r="O1144" s="21"/>
    </row>
    <row r="1145" spans="2:15" ht="11.25" outlineLevel="1">
      <c r="B1145" s="75"/>
      <c r="C1145" s="14" t="s">
        <v>1102</v>
      </c>
      <c r="D1145" s="9" t="s">
        <v>1770</v>
      </c>
      <c r="E1145" s="9"/>
      <c r="F1145" s="588"/>
      <c r="G1145" s="350" t="s">
        <v>84</v>
      </c>
      <c r="H1145" s="350" t="s">
        <v>84</v>
      </c>
      <c r="I1145" s="567"/>
      <c r="J1145" s="561"/>
      <c r="O1145" s="21"/>
    </row>
    <row r="1146" spans="2:15" ht="11.25" outlineLevel="1">
      <c r="B1146" s="75"/>
      <c r="C1146" s="11"/>
      <c r="D1146" s="1"/>
      <c r="E1146" s="1" t="s">
        <v>392</v>
      </c>
      <c r="F1146" s="141" t="s">
        <v>1771</v>
      </c>
      <c r="G1146" s="32"/>
      <c r="H1146" s="32"/>
      <c r="I1146" s="567"/>
      <c r="J1146" s="561"/>
      <c r="O1146" s="21"/>
    </row>
    <row r="1147" spans="2:15" ht="11.25" outlineLevel="1">
      <c r="B1147" s="75"/>
      <c r="C1147" s="14" t="s">
        <v>1104</v>
      </c>
      <c r="D1147" s="9" t="s">
        <v>1773</v>
      </c>
      <c r="E1147" s="9"/>
      <c r="F1147" s="588"/>
      <c r="G1147" s="350" t="s">
        <v>83</v>
      </c>
      <c r="H1147" s="350" t="s">
        <v>83</v>
      </c>
      <c r="I1147" s="567"/>
      <c r="J1147" s="561"/>
      <c r="O1147" s="21"/>
    </row>
    <row r="1148" spans="2:15" ht="11.25" outlineLevel="1">
      <c r="B1148" s="75"/>
      <c r="C1148" s="11"/>
      <c r="D1148" s="1"/>
      <c r="E1148" s="1" t="s">
        <v>2080</v>
      </c>
      <c r="F1148" s="141" t="s">
        <v>1995</v>
      </c>
      <c r="G1148" s="32"/>
      <c r="H1148" s="32"/>
      <c r="I1148" s="968" t="s">
        <v>1766</v>
      </c>
      <c r="J1148" s="967"/>
      <c r="O1148" s="21"/>
    </row>
    <row r="1149" spans="2:15" ht="11.25" outlineLevel="1">
      <c r="B1149" s="75"/>
      <c r="C1149" s="14" t="s">
        <v>1775</v>
      </c>
      <c r="D1149" s="9" t="s">
        <v>1776</v>
      </c>
      <c r="E1149" s="9"/>
      <c r="F1149" s="588"/>
      <c r="G1149" s="350"/>
      <c r="H1149" s="350"/>
      <c r="I1149" s="567"/>
      <c r="J1149" s="561"/>
      <c r="O1149" s="21"/>
    </row>
    <row r="1150" spans="2:15" ht="11.25" outlineLevel="1">
      <c r="B1150" s="75"/>
      <c r="C1150" s="282" t="s">
        <v>1777</v>
      </c>
      <c r="D1150" s="9" t="s">
        <v>1425</v>
      </c>
      <c r="E1150" s="9"/>
      <c r="F1150" s="588"/>
      <c r="G1150" s="350" t="s">
        <v>85</v>
      </c>
      <c r="H1150" s="350" t="s">
        <v>85</v>
      </c>
      <c r="I1150" s="451"/>
      <c r="J1150" s="452"/>
      <c r="O1150" s="21"/>
    </row>
    <row r="1151" spans="2:15" ht="11.25" outlineLevel="1">
      <c r="B1151" s="75"/>
      <c r="C1151" s="11"/>
      <c r="D1151" s="1"/>
      <c r="E1151" s="1" t="s">
        <v>1421</v>
      </c>
      <c r="F1151" s="141" t="s">
        <v>1419</v>
      </c>
      <c r="G1151" s="32"/>
      <c r="H1151" s="32"/>
      <c r="I1151" s="451"/>
      <c r="J1151" s="452"/>
      <c r="O1151" s="21"/>
    </row>
    <row r="1152" spans="2:15" ht="11.25" outlineLevel="1">
      <c r="B1152" s="75"/>
      <c r="C1152" s="282" t="s">
        <v>1778</v>
      </c>
      <c r="D1152" s="9" t="s">
        <v>1424</v>
      </c>
      <c r="E1152" s="9"/>
      <c r="F1152" s="588"/>
      <c r="G1152" s="350" t="s">
        <v>85</v>
      </c>
      <c r="H1152" s="350" t="s">
        <v>85</v>
      </c>
      <c r="I1152" s="451"/>
      <c r="J1152" s="452"/>
      <c r="O1152" s="21"/>
    </row>
    <row r="1153" spans="2:15" ht="11.25" outlineLevel="1">
      <c r="B1153" s="75"/>
      <c r="C1153" s="11"/>
      <c r="D1153" s="1"/>
      <c r="E1153" s="1" t="s">
        <v>1422</v>
      </c>
      <c r="F1153" s="141" t="s">
        <v>1420</v>
      </c>
      <c r="G1153" s="32"/>
      <c r="H1153" s="32"/>
      <c r="I1153" s="451"/>
      <c r="J1153" s="452"/>
      <c r="O1153" s="21"/>
    </row>
    <row r="1154" spans="2:15" ht="11.25" outlineLevel="1">
      <c r="B1154" s="75"/>
      <c r="C1154" s="282" t="s">
        <v>1779</v>
      </c>
      <c r="D1154" s="9" t="s">
        <v>1774</v>
      </c>
      <c r="E1154" s="9"/>
      <c r="F1154" s="588"/>
      <c r="G1154" s="350" t="s">
        <v>85</v>
      </c>
      <c r="H1154" s="350" t="s">
        <v>85</v>
      </c>
      <c r="I1154" s="451"/>
      <c r="J1154" s="452"/>
      <c r="O1154" s="21"/>
    </row>
    <row r="1155" spans="2:15" ht="11.25" outlineLevel="1">
      <c r="B1155" s="75"/>
      <c r="C1155" s="11"/>
      <c r="D1155" s="1"/>
      <c r="E1155" s="1" t="s">
        <v>1423</v>
      </c>
      <c r="F1155" s="141" t="s">
        <v>1420</v>
      </c>
      <c r="G1155" s="32"/>
      <c r="H1155" s="32"/>
      <c r="I1155" s="451"/>
      <c r="J1155" s="452"/>
      <c r="O1155" s="21"/>
    </row>
    <row r="1156" spans="2:15" ht="11.25" outlineLevel="1">
      <c r="B1156" s="75"/>
      <c r="C1156" s="282" t="s">
        <v>2081</v>
      </c>
      <c r="D1156" s="9" t="s">
        <v>2085</v>
      </c>
      <c r="E1156" s="9"/>
      <c r="F1156" s="588"/>
      <c r="G1156" s="32"/>
      <c r="H1156" s="32"/>
      <c r="I1156" s="451"/>
      <c r="J1156" s="452"/>
      <c r="O1156" s="21"/>
    </row>
    <row r="1157" spans="2:15" ht="11.25" outlineLevel="1">
      <c r="B1157" s="75"/>
      <c r="C1157" s="11"/>
      <c r="D1157" s="1"/>
      <c r="E1157" s="1" t="s">
        <v>2082</v>
      </c>
      <c r="F1157" s="141" t="s">
        <v>1776</v>
      </c>
      <c r="G1157" s="32"/>
      <c r="H1157" s="32"/>
      <c r="I1157" s="451"/>
      <c r="J1157" s="452"/>
      <c r="O1157" s="21"/>
    </row>
    <row r="1158" spans="2:15" ht="11.25" outlineLevel="1">
      <c r="B1158" s="75"/>
      <c r="C1158" s="11"/>
      <c r="D1158" s="1"/>
      <c r="E1158" s="1" t="s">
        <v>2083</v>
      </c>
      <c r="F1158" s="141" t="s">
        <v>2084</v>
      </c>
      <c r="G1158" s="32"/>
      <c r="H1158" s="32"/>
      <c r="I1158" s="451"/>
      <c r="J1158" s="452"/>
      <c r="O1158" s="21"/>
    </row>
    <row r="1159" spans="2:15" ht="11.25" outlineLevel="1">
      <c r="B1159" s="75"/>
      <c r="C1159" s="11"/>
      <c r="D1159" s="1"/>
      <c r="E1159" s="1"/>
      <c r="F1159" s="141"/>
      <c r="G1159" s="32"/>
      <c r="H1159" s="32"/>
      <c r="I1159" s="59"/>
      <c r="J1159" s="452"/>
      <c r="O1159" s="21"/>
    </row>
    <row r="1160" spans="2:15" ht="11.25">
      <c r="B1160" s="75"/>
      <c r="C1160" s="27" t="s">
        <v>1105</v>
      </c>
      <c r="D1160" s="2" t="s">
        <v>1106</v>
      </c>
      <c r="E1160" s="2"/>
      <c r="F1160" s="587"/>
      <c r="G1160" s="31" t="s">
        <v>85</v>
      </c>
      <c r="H1160" s="31" t="s">
        <v>82</v>
      </c>
      <c r="I1160" s="31"/>
      <c r="J1160" s="356"/>
      <c r="O1160" s="21"/>
    </row>
    <row r="1161" spans="2:15" ht="11.25" outlineLevel="1">
      <c r="B1161" s="706"/>
      <c r="C1161" s="79"/>
      <c r="D1161" s="315"/>
      <c r="E1161" s="316" t="s">
        <v>1780</v>
      </c>
      <c r="F1161" s="592"/>
      <c r="G1161" s="46"/>
      <c r="H1161" s="337"/>
      <c r="I1161" s="567"/>
      <c r="J1161" s="561"/>
      <c r="O1161" s="21"/>
    </row>
    <row r="1162" spans="2:15" ht="11.25" outlineLevel="2">
      <c r="B1162" s="706"/>
      <c r="C1162" s="14"/>
      <c r="D1162" s="311"/>
      <c r="E1162" s="533" t="str">
        <f>TRIM(RIGHT(SUBSTITUTE(E1161," ",REPT(" ",100)),100))</f>
        <v>8.10.2.3.2(ii)</v>
      </c>
      <c r="F1162" s="590">
        <f>+VLOOKUP(E1162,clause_count,2,FALSE)</f>
        <v>5</v>
      </c>
      <c r="G1162" s="350"/>
      <c r="H1162" s="550"/>
      <c r="I1162" s="567"/>
      <c r="J1162" s="561"/>
      <c r="O1162" s="21"/>
    </row>
    <row r="1163" spans="2:15" ht="12.75" outlineLevel="2">
      <c r="B1163" s="706"/>
      <c r="C1163" s="14"/>
      <c r="D1163" s="539">
        <v>1</v>
      </c>
      <c r="E1163" s="538" t="s">
        <v>2540</v>
      </c>
      <c r="F1163" s="577" t="str">
        <f>+VLOOKUP(E1163,AlterationTestLU[],2,)</f>
        <v>Top Counterweight Clearance (2.4.9) (Item 3.24)</v>
      </c>
      <c r="G1163" s="350"/>
      <c r="H1163" s="550"/>
      <c r="I1163" s="567"/>
      <c r="J1163" s="561"/>
      <c r="O1163" s="21"/>
    </row>
    <row r="1164" spans="2:15" ht="12.75" outlineLevel="2">
      <c r="B1164" s="706"/>
      <c r="C1164" s="14"/>
      <c r="D1164" s="539">
        <v>2</v>
      </c>
      <c r="E1164" s="538" t="s">
        <v>2566</v>
      </c>
      <c r="F1164" s="577" t="str">
        <f>+VLOOKUP(E1164,AlterationTestLU[],2,)</f>
        <v>Car Frame, Counterweight Guides, and Stiles (Section 2.15) (Item 3.18)</v>
      </c>
      <c r="G1164" s="350"/>
      <c r="H1164" s="550"/>
      <c r="I1164" s="567"/>
      <c r="J1164" s="561"/>
      <c r="O1164" s="21"/>
    </row>
    <row r="1165" spans="2:15" ht="12.75" outlineLevel="2">
      <c r="B1165" s="706"/>
      <c r="C1165" s="14"/>
      <c r="D1165" s="539">
        <v>3</v>
      </c>
      <c r="E1165" s="538" t="s">
        <v>2591</v>
      </c>
      <c r="F1165" s="577" t="str">
        <f>+VLOOKUP(E1165,AlterationTestLU[],2,)</f>
        <v>Guarding of Equipment (2.10.1)</v>
      </c>
      <c r="G1165" s="350"/>
      <c r="H1165" s="550"/>
      <c r="I1165" s="567"/>
      <c r="J1165" s="561"/>
      <c r="O1165" s="21"/>
    </row>
    <row r="1166" spans="2:15" ht="25.5" outlineLevel="2">
      <c r="B1166" s="706"/>
      <c r="C1166" s="14"/>
      <c r="D1166" s="539">
        <v>4</v>
      </c>
      <c r="E1166" s="538" t="s">
        <v>2592</v>
      </c>
      <c r="F1166" s="577" t="str">
        <f>+VLOOKUP(E1166,AlterationTestLU[],2,)</f>
        <v>For seismic risk zones, horizontal clearance for car and counterweight, snag-point clearance, and rail fastening</v>
      </c>
      <c r="G1166" s="350"/>
      <c r="H1166" s="550"/>
      <c r="I1166" s="567"/>
      <c r="J1166" s="561"/>
      <c r="O1166" s="21"/>
    </row>
    <row r="1167" spans="2:15" ht="25.5" outlineLevel="2">
      <c r="B1167" s="706"/>
      <c r="C1167" s="14"/>
      <c r="D1167" s="539">
        <v>5</v>
      </c>
      <c r="E1167" s="538" t="s">
        <v>2593</v>
      </c>
      <c r="F1167" s="577" t="str">
        <f>+VLOOKUP(E1167,AlterationTestLU[],2,)</f>
        <v>For seismic risk zones, snag guards, location of compensating ropes/chains, and traveling cables</v>
      </c>
      <c r="G1167" s="350"/>
      <c r="H1167" s="550"/>
      <c r="I1167" s="567"/>
      <c r="J1167" s="561"/>
      <c r="O1167" s="21"/>
    </row>
    <row r="1168" spans="2:15" ht="11.25" outlineLevel="1">
      <c r="B1168" s="75"/>
      <c r="C1168" s="14" t="s">
        <v>650</v>
      </c>
      <c r="D1168" s="9"/>
      <c r="E1168" s="9" t="s">
        <v>651</v>
      </c>
      <c r="F1168" s="588"/>
      <c r="G1168" s="350"/>
      <c r="H1168" s="547"/>
      <c r="I1168" s="451"/>
      <c r="J1168" s="452"/>
      <c r="O1168" s="21"/>
    </row>
    <row r="1169" spans="2:15" ht="11.25" outlineLevel="1">
      <c r="B1169" s="75"/>
      <c r="C1169" s="13"/>
      <c r="D1169" s="1"/>
      <c r="E1169" s="1" t="s">
        <v>393</v>
      </c>
      <c r="F1169" s="141" t="s">
        <v>1106</v>
      </c>
      <c r="G1169" s="32"/>
      <c r="H1169" s="32"/>
      <c r="I1169" s="451"/>
      <c r="J1169" s="452"/>
      <c r="O1169" s="21"/>
    </row>
    <row r="1170" spans="2:15" ht="11.25" outlineLevel="1">
      <c r="B1170" s="75"/>
      <c r="C1170" s="13"/>
      <c r="D1170" s="1"/>
      <c r="E1170" s="142" t="s">
        <v>89</v>
      </c>
      <c r="F1170" s="141" t="s">
        <v>1325</v>
      </c>
      <c r="G1170" s="32"/>
      <c r="H1170" s="32"/>
      <c r="I1170" s="451"/>
      <c r="J1170" s="452"/>
      <c r="O1170" s="21"/>
    </row>
    <row r="1171" spans="2:15" ht="11.25" outlineLevel="1">
      <c r="B1171" s="75"/>
      <c r="C1171" s="13"/>
      <c r="D1171" s="1"/>
      <c r="E1171" s="142" t="s">
        <v>1324</v>
      </c>
      <c r="F1171" s="141" t="s">
        <v>977</v>
      </c>
      <c r="G1171" s="32"/>
      <c r="H1171" s="32"/>
      <c r="I1171" s="451"/>
      <c r="J1171" s="452"/>
      <c r="O1171" s="21"/>
    </row>
    <row r="1172" spans="2:15" ht="11.25" outlineLevel="1">
      <c r="B1172" s="75"/>
      <c r="C1172" s="14" t="s">
        <v>89</v>
      </c>
      <c r="D1172" s="9"/>
      <c r="E1172" s="9" t="s">
        <v>1427</v>
      </c>
      <c r="F1172" s="588"/>
      <c r="G1172" s="350"/>
      <c r="H1172" s="350"/>
      <c r="I1172" s="451"/>
      <c r="J1172" s="452"/>
      <c r="O1172" s="21"/>
    </row>
    <row r="1173" spans="2:15" ht="11.25" outlineLevel="1">
      <c r="B1173" s="75"/>
      <c r="C1173" s="13"/>
      <c r="D1173" s="1"/>
      <c r="E1173" s="1"/>
      <c r="F1173" s="141" t="s">
        <v>1426</v>
      </c>
      <c r="G1173" s="32"/>
      <c r="H1173" s="32"/>
      <c r="I1173" s="451"/>
      <c r="J1173" s="452"/>
      <c r="O1173" s="21"/>
    </row>
    <row r="1174" spans="2:15" ht="11.25" outlineLevel="1">
      <c r="B1174" s="75"/>
      <c r="C1174" s="13"/>
      <c r="D1174" s="1"/>
      <c r="E1174" s="1"/>
      <c r="F1174" s="141" t="s">
        <v>1326</v>
      </c>
      <c r="G1174" s="32"/>
      <c r="H1174" s="32"/>
      <c r="I1174" s="451"/>
      <c r="J1174" s="452"/>
      <c r="O1174" s="21"/>
    </row>
    <row r="1175" spans="2:15" ht="11.25" outlineLevel="1">
      <c r="B1175" s="75"/>
      <c r="C1175" s="13"/>
      <c r="D1175" s="1"/>
      <c r="E1175" s="1" t="s">
        <v>394</v>
      </c>
      <c r="F1175" s="141" t="s">
        <v>766</v>
      </c>
      <c r="G1175" s="32"/>
      <c r="H1175" s="32"/>
      <c r="I1175" s="451"/>
      <c r="J1175" s="452"/>
      <c r="O1175" s="21"/>
    </row>
    <row r="1176" spans="2:15" ht="11.25" outlineLevel="1">
      <c r="B1176" s="75"/>
      <c r="C1176" s="11"/>
      <c r="D1176" s="1"/>
      <c r="E1176" s="1" t="s">
        <v>395</v>
      </c>
      <c r="F1176" s="141" t="s">
        <v>767</v>
      </c>
      <c r="G1176" s="32"/>
      <c r="H1176" s="32"/>
      <c r="I1176" s="845"/>
      <c r="J1176" s="846"/>
      <c r="O1176" s="21"/>
    </row>
    <row r="1177" spans="2:15" ht="11.25" outlineLevel="1">
      <c r="B1177" s="75"/>
      <c r="C1177" s="11"/>
      <c r="D1177" s="1"/>
      <c r="E1177" s="1"/>
      <c r="F1177" s="141" t="s">
        <v>1327</v>
      </c>
      <c r="G1177" s="32"/>
      <c r="H1177" s="32"/>
      <c r="I1177" s="451"/>
      <c r="J1177" s="452"/>
      <c r="O1177" s="21"/>
    </row>
    <row r="1178" spans="2:15" ht="11.25" outlineLevel="1">
      <c r="B1178" s="75"/>
      <c r="C1178" s="11"/>
      <c r="D1178" s="1"/>
      <c r="E1178" s="1" t="s">
        <v>396</v>
      </c>
      <c r="F1178" s="141" t="s">
        <v>765</v>
      </c>
      <c r="G1178" s="32"/>
      <c r="H1178" s="32"/>
      <c r="I1178" s="845"/>
      <c r="J1178" s="846"/>
      <c r="O1178" s="21"/>
    </row>
    <row r="1179" spans="2:15" ht="11.25" outlineLevel="1">
      <c r="B1179" s="75"/>
      <c r="C1179" s="14" t="s">
        <v>652</v>
      </c>
      <c r="D1179" s="9"/>
      <c r="E1179" s="9" t="s">
        <v>653</v>
      </c>
      <c r="F1179" s="588"/>
      <c r="G1179" s="895" t="s">
        <v>1229</v>
      </c>
      <c r="H1179" s="896"/>
      <c r="I1179" s="895" t="s">
        <v>1229</v>
      </c>
      <c r="J1179" s="896"/>
      <c r="O1179" s="21"/>
    </row>
    <row r="1180" spans="2:15" ht="11.25" outlineLevel="1">
      <c r="B1180" s="75"/>
      <c r="C1180" s="11"/>
      <c r="D1180" s="1"/>
      <c r="E1180" s="1" t="s">
        <v>654</v>
      </c>
      <c r="F1180" s="141"/>
      <c r="G1180" s="32"/>
      <c r="H1180" s="450"/>
      <c r="I1180" s="353"/>
      <c r="J1180" s="450"/>
      <c r="O1180" s="21"/>
    </row>
    <row r="1181" spans="2:15" ht="11.25" outlineLevel="1">
      <c r="B1181" s="75"/>
      <c r="C1181" s="11"/>
      <c r="D1181" s="1"/>
      <c r="E1181" s="1"/>
      <c r="F1181" s="141"/>
      <c r="G1181" s="32"/>
      <c r="H1181" s="32"/>
      <c r="I1181" s="353"/>
      <c r="J1181" s="450"/>
      <c r="O1181" s="21"/>
    </row>
    <row r="1182" spans="2:15" ht="11.25">
      <c r="B1182" s="75"/>
      <c r="C1182" s="27" t="s">
        <v>1107</v>
      </c>
      <c r="D1182" s="2" t="s">
        <v>1477</v>
      </c>
      <c r="E1182" s="2"/>
      <c r="F1182" s="587"/>
      <c r="G1182" s="30" t="s">
        <v>83</v>
      </c>
      <c r="H1182" s="31" t="s">
        <v>82</v>
      </c>
      <c r="I1182" s="30" t="s">
        <v>1229</v>
      </c>
      <c r="J1182" s="356" t="s">
        <v>84</v>
      </c>
      <c r="O1182" s="21"/>
    </row>
    <row r="1183" spans="2:15" ht="11.25" outlineLevel="1">
      <c r="B1183" s="706"/>
      <c r="C1183" s="79"/>
      <c r="D1183" s="315"/>
      <c r="E1183" s="316" t="s">
        <v>1781</v>
      </c>
      <c r="F1183" s="592"/>
      <c r="G1183" s="350"/>
      <c r="H1183" s="550"/>
      <c r="I1183" s="567"/>
      <c r="J1183" s="561"/>
      <c r="O1183" s="21"/>
    </row>
    <row r="1184" spans="2:15" ht="11.25" outlineLevel="2">
      <c r="B1184" s="706"/>
      <c r="C1184" s="14"/>
      <c r="D1184" s="311"/>
      <c r="E1184" s="533" t="str">
        <f>TRIM(RIGHT(SUBSTITUTE(E1183," ",REPT(" ",100)),100))</f>
        <v>8.10.2.3.2(c)</v>
      </c>
      <c r="F1184" s="590">
        <f>+VLOOKUP(E1184,clause_count,2,FALSE)</f>
        <v>2</v>
      </c>
      <c r="G1184" s="350"/>
      <c r="H1184" s="550"/>
      <c r="I1184" s="567"/>
      <c r="J1184" s="561"/>
      <c r="O1184" s="21"/>
    </row>
    <row r="1185" spans="2:15" ht="76.5" outlineLevel="2">
      <c r="B1185" s="706"/>
      <c r="C1185" s="14"/>
      <c r="D1185" s="539">
        <v>1</v>
      </c>
      <c r="E1185" s="538" t="s">
        <v>2691</v>
      </c>
      <c r="F1185" s="577" t="str">
        <f>+VLOOKUP(E1185,AlterationTestLU[],2,)</f>
        <v>(b) Bottom Clearance and Runby (Item 5.2)
(b)(1) car bottom clearances (2.4.1)
(b)(2) refuge space and marking (2.4.1.3, 2.4.1.4, and 2.4.1.6)
(b)(3) car and counterweight runbys (2.4.2 and 2.4.4)
(b)(4) warning signs [2.4.4(b)]
(b)(5) horizontal pit clearances (2.5.1.2 and 2.5.1.6)</v>
      </c>
      <c r="G1185" s="350"/>
      <c r="H1185" s="550"/>
      <c r="I1185" s="567"/>
      <c r="J1185" s="561"/>
      <c r="O1185" s="21"/>
    </row>
    <row r="1186" spans="2:15" ht="255" outlineLevel="2">
      <c r="B1186" s="706"/>
      <c r="C1186" s="14"/>
      <c r="D1186" s="539">
        <v>2</v>
      </c>
      <c r="E1186" s="538" t="s">
        <v>2697</v>
      </c>
      <c r="F1186" s="577" t="str">
        <f>+VLOOKUP(E1186,AlterationTestLU[],2,)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1186" s="350"/>
      <c r="H1186" s="550"/>
      <c r="I1186" s="567"/>
      <c r="J1186" s="561"/>
      <c r="O1186" s="21"/>
    </row>
    <row r="1187" spans="2:15" ht="11.25" outlineLevel="1">
      <c r="B1187" s="75"/>
      <c r="C1187" s="38"/>
      <c r="D1187" s="39"/>
      <c r="E1187" s="39" t="s">
        <v>355</v>
      </c>
      <c r="F1187" s="621" t="s">
        <v>356</v>
      </c>
      <c r="G1187" s="41"/>
      <c r="H1187" s="355"/>
      <c r="I1187" s="882"/>
      <c r="J1187" s="883"/>
      <c r="O1187" s="21"/>
    </row>
    <row r="1188" spans="2:15" ht="11.25">
      <c r="B1188" s="75"/>
      <c r="C1188" s="27" t="s">
        <v>1109</v>
      </c>
      <c r="D1188" s="2" t="s">
        <v>1428</v>
      </c>
      <c r="E1188" s="2"/>
      <c r="F1188" s="587"/>
      <c r="G1188" s="31" t="s">
        <v>83</v>
      </c>
      <c r="H1188" s="31" t="s">
        <v>82</v>
      </c>
      <c r="I1188" s="30"/>
      <c r="J1188" s="356"/>
      <c r="O1188" s="727" t="s">
        <v>2438</v>
      </c>
    </row>
    <row r="1189" spans="2:15" ht="11.25" outlineLevel="1">
      <c r="B1189" s="706"/>
      <c r="C1189" s="79"/>
      <c r="D1189" s="315"/>
      <c r="E1189" s="316" t="s">
        <v>1783</v>
      </c>
      <c r="F1189" s="592"/>
      <c r="G1189" s="46"/>
      <c r="H1189" s="337"/>
      <c r="I1189" s="567"/>
      <c r="J1189" s="561"/>
      <c r="O1189" s="727" t="s">
        <v>2438</v>
      </c>
    </row>
    <row r="1190" spans="2:15" ht="11.25" outlineLevel="2">
      <c r="B1190" s="706"/>
      <c r="C1190" s="14"/>
      <c r="D1190" s="311"/>
      <c r="E1190" s="533" t="str">
        <f>TRIM(RIGHT(SUBSTITUTE(E1189," ",REPT(" ",100)),100))</f>
        <v>8.10.2.3.2(b)</v>
      </c>
      <c r="F1190" s="590">
        <f>+VLOOKUP(E1190,clause_count,2,FALSE)</f>
        <v>6</v>
      </c>
      <c r="G1190" s="350"/>
      <c r="H1190" s="550"/>
      <c r="I1190" s="567"/>
      <c r="J1190" s="561"/>
      <c r="O1190" s="727" t="s">
        <v>2438</v>
      </c>
    </row>
    <row r="1191" spans="2:15" ht="12.75" outlineLevel="2">
      <c r="B1191" s="706"/>
      <c r="C1191" s="14"/>
      <c r="D1191" s="539">
        <v>1</v>
      </c>
      <c r="E1191" s="538" t="s">
        <v>2775</v>
      </c>
      <c r="F1191" s="577" t="str">
        <f>+VLOOKUP(E1191,AlterationTestLU[],2,)</f>
        <v>Car Ride (Section 2.23, 2.23.6, and 2.15.2) (Item 1.19)</v>
      </c>
      <c r="G1191" s="350"/>
      <c r="H1191" s="550"/>
      <c r="I1191" s="567"/>
      <c r="J1191" s="561"/>
      <c r="O1191" s="21"/>
    </row>
    <row r="1192" spans="2:15" ht="382.5" outlineLevel="2">
      <c r="B1192" s="706"/>
      <c r="C1192" s="14"/>
      <c r="D1192" s="539">
        <v>2</v>
      </c>
      <c r="E1192" s="538" t="s">
        <v>2438</v>
      </c>
      <c r="F1192" s="577" t="str">
        <f>+VLOOKUP(E1192,AlterationTestLU[],2,)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192" s="350"/>
      <c r="H1192" s="550"/>
      <c r="I1192" s="567"/>
      <c r="J1192" s="561"/>
      <c r="O1192" s="727" t="s">
        <v>2438</v>
      </c>
    </row>
    <row r="1193" spans="2:15" ht="63.75" outlineLevel="2">
      <c r="B1193" s="706"/>
      <c r="C1193" s="14"/>
      <c r="D1193" s="539">
        <v>3</v>
      </c>
      <c r="E1193" s="538" t="s">
        <v>2457</v>
      </c>
      <c r="F1193" s="577" t="str">
        <f>+VLOOKUP(E1193,AlterationTestLU[],2,)</f>
        <v>(jj) Ascending Car Overspeed, and Unintended Car Motion Protection
(jj)(1) Ascending Car Overspeed Protection. Means inspected/tested,  no load conformance with 2.19.1.2.
(jj)(2) Unintended Car Motion. means inspected / tested to verify conformance with 2.19.2.2.</v>
      </c>
      <c r="G1193" s="350"/>
      <c r="H1193" s="550"/>
      <c r="I1193" s="567"/>
      <c r="J1193" s="561"/>
      <c r="O1193" s="21"/>
    </row>
    <row r="1194" spans="2:15" ht="12.75" outlineLevel="2">
      <c r="B1194" s="706"/>
      <c r="C1194" s="14"/>
      <c r="D1194" s="539">
        <v>4</v>
      </c>
      <c r="E1194" s="538" t="s">
        <v>2555</v>
      </c>
      <c r="F1194" s="577" t="str">
        <f>+VLOOKUP(E1194,AlterationTestLU[],2,)</f>
        <v>Hoistway Clearances (Sections 2.4 and 2.5) (Item 3.14)</v>
      </c>
      <c r="G1194" s="350"/>
      <c r="H1194" s="550"/>
      <c r="I1194" s="567"/>
      <c r="J1194" s="561"/>
      <c r="O1194" s="21"/>
    </row>
    <row r="1195" spans="2:15" ht="12.75" outlineLevel="2">
      <c r="B1195" s="706"/>
      <c r="C1195" s="14"/>
      <c r="D1195" s="539">
        <v>5</v>
      </c>
      <c r="E1195" s="538" t="s">
        <v>2566</v>
      </c>
      <c r="F1195" s="577" t="str">
        <f>+VLOOKUP(E1195,AlterationTestLU[],2,)</f>
        <v>Car Frame, Counterweight Guides, and Stiles (Section 2.15) (Item 3.18)</v>
      </c>
      <c r="G1195" s="350"/>
      <c r="H1195" s="550"/>
      <c r="I1195" s="567"/>
      <c r="J1195" s="561"/>
      <c r="O1195" s="21"/>
    </row>
    <row r="1196" spans="2:15" ht="89.25" outlineLevel="2">
      <c r="B1196" s="706"/>
      <c r="C1196" s="14"/>
      <c r="D1196" s="539">
        <v>6</v>
      </c>
      <c r="E1196" s="538" t="s">
        <v>2567</v>
      </c>
      <c r="F1196" s="577" t="str">
        <f>+VLOOKUP(E1196,AlterationTestLU[],2,)</f>
        <v>(y) Guide Rails and Equipment (Section 2.23) (Item 3.19)
(y)(1) rail section (2.23.3)
(y)(2) bracket spacing (2.23.4)
(y)(3) surfaces and lubrication (2.23.6 and 2.17.16)
(y)(4) joints and fish plates (2.23.7)
(y)(5) bracket supports (2.23.9)
(y)(6) fastenings (2.23.10)</v>
      </c>
      <c r="G1196" s="350"/>
      <c r="H1196" s="550"/>
      <c r="I1196" s="567"/>
      <c r="J1196" s="561"/>
      <c r="O1196" s="21"/>
    </row>
    <row r="1197" spans="2:15" ht="11.25" outlineLevel="1">
      <c r="B1197" s="75"/>
      <c r="C1197" s="11"/>
      <c r="D1197" s="1"/>
      <c r="E1197" s="1" t="s">
        <v>334</v>
      </c>
      <c r="F1197" s="141" t="s">
        <v>768</v>
      </c>
      <c r="G1197" s="32"/>
      <c r="H1197" s="450"/>
      <c r="I1197" s="845"/>
      <c r="J1197" s="846"/>
      <c r="O1197" s="727" t="s">
        <v>2438</v>
      </c>
    </row>
    <row r="1198" spans="2:15" ht="11.25">
      <c r="B1198" s="75"/>
      <c r="C1198" s="27" t="s">
        <v>1110</v>
      </c>
      <c r="D1198" s="2" t="s">
        <v>1111</v>
      </c>
      <c r="E1198" s="2"/>
      <c r="F1198" s="587"/>
      <c r="G1198" s="924" t="s">
        <v>150</v>
      </c>
      <c r="H1198" s="925"/>
      <c r="I1198" s="925"/>
      <c r="J1198" s="926"/>
      <c r="O1198" s="21"/>
    </row>
    <row r="1199" spans="2:15" ht="11.25" outlineLevel="1">
      <c r="B1199" s="75"/>
      <c r="C1199" s="80" t="s">
        <v>557</v>
      </c>
      <c r="D1199" s="9" t="s">
        <v>3758</v>
      </c>
      <c r="E1199" s="9"/>
      <c r="F1199" s="588" t="s">
        <v>3769</v>
      </c>
      <c r="G1199" s="350" t="s">
        <v>83</v>
      </c>
      <c r="H1199" s="350" t="s">
        <v>83</v>
      </c>
      <c r="I1199" s="895"/>
      <c r="J1199" s="896"/>
      <c r="O1199" s="21"/>
    </row>
    <row r="1200" spans="2:15" ht="11.25" outlineLevel="1">
      <c r="B1200" s="75"/>
      <c r="C1200" s="80" t="s">
        <v>557</v>
      </c>
      <c r="D1200" s="709" t="s">
        <v>3767</v>
      </c>
      <c r="E1200" s="709"/>
      <c r="F1200" s="712" t="s">
        <v>3768</v>
      </c>
      <c r="G1200" s="350"/>
      <c r="H1200" s="350"/>
      <c r="I1200" s="521" t="s">
        <v>3757</v>
      </c>
      <c r="J1200" s="522" t="s">
        <v>83</v>
      </c>
      <c r="K1200" s="736" t="s">
        <v>3756</v>
      </c>
      <c r="O1200" s="21"/>
    </row>
    <row r="1201" spans="2:15" ht="11.25" outlineLevel="1">
      <c r="B1201" s="75"/>
      <c r="C1201" s="80"/>
      <c r="D1201" s="9"/>
      <c r="E1201" s="709"/>
      <c r="F1201" s="712" t="s">
        <v>3754</v>
      </c>
      <c r="G1201" s="350"/>
      <c r="H1201" s="350"/>
      <c r="I1201" s="546"/>
      <c r="J1201" s="547"/>
      <c r="K1201" s="736" t="s">
        <v>3756</v>
      </c>
      <c r="O1201" s="21"/>
    </row>
    <row r="1202" spans="2:15" ht="11.25" outlineLevel="1">
      <c r="B1202" s="75"/>
      <c r="C1202" s="80"/>
      <c r="D1202" s="9"/>
      <c r="E1202" s="709"/>
      <c r="F1202" s="712" t="s">
        <v>3755</v>
      </c>
      <c r="G1202" s="350"/>
      <c r="H1202" s="350"/>
      <c r="I1202" s="546"/>
      <c r="J1202" s="547"/>
      <c r="K1202" s="736" t="s">
        <v>3756</v>
      </c>
      <c r="O1202" s="21"/>
    </row>
    <row r="1203" spans="2:15" ht="11.25" outlineLevel="1">
      <c r="B1203" s="75"/>
      <c r="C1203" s="777"/>
      <c r="D1203" s="9"/>
      <c r="E1203" s="776" t="s">
        <v>3822</v>
      </c>
      <c r="F1203" s="718" t="s">
        <v>3759</v>
      </c>
      <c r="G1203" s="350"/>
      <c r="H1203" s="350"/>
      <c r="I1203" s="546"/>
      <c r="J1203" s="547"/>
      <c r="K1203" s="736" t="s">
        <v>3756</v>
      </c>
      <c r="O1203" s="21"/>
    </row>
    <row r="1204" spans="2:15" ht="11.25" outlineLevel="1">
      <c r="B1204" s="75"/>
      <c r="C1204" s="778"/>
      <c r="D1204" s="311"/>
      <c r="E1204" s="312" t="s">
        <v>3766</v>
      </c>
      <c r="F1204" s="589"/>
      <c r="G1204" s="350"/>
      <c r="H1204" s="550"/>
      <c r="I1204" s="546"/>
      <c r="J1204" s="547"/>
      <c r="K1204" s="736" t="s">
        <v>3756</v>
      </c>
      <c r="O1204" s="21"/>
    </row>
    <row r="1205" spans="2:15" ht="11.25" outlineLevel="2">
      <c r="B1205" s="706"/>
      <c r="C1205" s="778"/>
      <c r="D1205" s="311"/>
      <c r="E1205" s="533" t="str">
        <f>TRIM(RIGHT(SUBSTITUTE(E1204," ",REPT(" ",100)),100))</f>
        <v>8.10.2.4.1(a)</v>
      </c>
      <c r="F1205" s="590">
        <f>+VLOOKUP(E1205,clause_count,2,FALSE)</f>
        <v>12</v>
      </c>
      <c r="G1205" s="350"/>
      <c r="H1205" s="550"/>
      <c r="I1205" s="546"/>
      <c r="J1205" s="547"/>
      <c r="K1205" s="736" t="s">
        <v>3756</v>
      </c>
      <c r="O1205" s="21"/>
    </row>
    <row r="1206" spans="2:15" ht="25.5" outlineLevel="2">
      <c r="B1206" s="706"/>
      <c r="C1206" s="778"/>
      <c r="D1206" s="539">
        <v>1</v>
      </c>
      <c r="E1206" s="538" t="s">
        <v>2378</v>
      </c>
      <c r="F1206" s="577" t="str">
        <f>+VLOOKUP(E1206,AlterationTestLU[],2,)</f>
        <v>Numbering of Elevators, Machines, and Disconnect Switches [2.29.1.1 through 2.29.1.3] (Item 2.10)</v>
      </c>
      <c r="G1206" s="350"/>
      <c r="H1206" s="550"/>
      <c r="I1206" s="546"/>
      <c r="J1206" s="547"/>
      <c r="K1206" s="736" t="s">
        <v>3756</v>
      </c>
      <c r="O1206" s="21"/>
    </row>
    <row r="1207" spans="2:15" ht="12.75" outlineLevel="2">
      <c r="B1207" s="706"/>
      <c r="C1207" s="778"/>
      <c r="D1207" s="539">
        <v>2</v>
      </c>
      <c r="E1207" s="538" t="s">
        <v>2395</v>
      </c>
      <c r="F1207" s="577" t="str">
        <f>+VLOOKUP(E1207,AlterationTestLU[],2,)</f>
        <v>Machinery Supports and Fastenings (2.9.1 and 2.9.3) (Item 2.16)</v>
      </c>
      <c r="G1207" s="350"/>
      <c r="H1207" s="550"/>
      <c r="I1207" s="546"/>
      <c r="J1207" s="547"/>
      <c r="K1207" s="736" t="s">
        <v>3756</v>
      </c>
      <c r="O1207" s="21"/>
    </row>
    <row r="1208" spans="2:15" ht="63.75" outlineLevel="2">
      <c r="B1208" s="706"/>
      <c r="C1208" s="778"/>
      <c r="D1208" s="539">
        <v>3</v>
      </c>
      <c r="E1208" s="538" t="s">
        <v>2396</v>
      </c>
      <c r="F1208" s="577" t="str">
        <f>+VLOOKUP(E1208,AlterationTestLU[],2,)</f>
        <v>(v) Braking System. load as Table 8.6.4.20. safely lower, stop, and hold the car with this load.
(v)(1) braking system (2.24.8.2.2)
(v)(2) electromechanical brake (2.24.8.3)
(v)(3) marking plate (2.24.8.5)</v>
      </c>
      <c r="G1208" s="350"/>
      <c r="H1208" s="550"/>
      <c r="I1208" s="546"/>
      <c r="J1208" s="547"/>
      <c r="K1208" s="736" t="s">
        <v>3756</v>
      </c>
      <c r="O1208" s="21"/>
    </row>
    <row r="1209" spans="2:15" ht="12.75" outlineLevel="2">
      <c r="B1209" s="706"/>
      <c r="C1209" s="778"/>
      <c r="D1209" s="539">
        <v>4</v>
      </c>
      <c r="E1209" s="538" t="s">
        <v>2400</v>
      </c>
      <c r="F1209" s="577" t="str">
        <f>+VLOOKUP(E1209,AlterationTestLU[],2,)</f>
        <v>Drive Machines (2.24.1, 2.24.4, 2.24.5, and 2.24.9) (Item 2.18)</v>
      </c>
      <c r="G1209" s="350"/>
      <c r="H1209" s="550"/>
      <c r="I1209" s="546"/>
      <c r="J1209" s="547"/>
      <c r="K1209" s="736" t="s">
        <v>3756</v>
      </c>
      <c r="O1209" s="21"/>
    </row>
    <row r="1210" spans="2:15" ht="25.5" outlineLevel="2">
      <c r="B1210" s="706"/>
      <c r="C1210" s="778"/>
      <c r="D1210" s="539">
        <v>5</v>
      </c>
      <c r="E1210" s="538" t="s">
        <v>2401</v>
      </c>
      <c r="F1210" s="577" t="str">
        <f>+VLOOKUP(E1210,AlterationTestLU[],2,)</f>
        <v>Gears, Bearings, and Flexible Connections (2.24.6, 2.24.7, and 2.24.10) (Item 2.19)</v>
      </c>
      <c r="G1210" s="350"/>
      <c r="H1210" s="550"/>
      <c r="I1210" s="546"/>
      <c r="J1210" s="547"/>
      <c r="K1210" s="736" t="s">
        <v>3756</v>
      </c>
      <c r="O1210" s="21"/>
    </row>
    <row r="1211" spans="2:15" ht="89.25" outlineLevel="2">
      <c r="B1211" s="706"/>
      <c r="C1211" s="778"/>
      <c r="D1211" s="539">
        <v>6</v>
      </c>
      <c r="E1211" s="538" t="s">
        <v>2402</v>
      </c>
      <c r="F1211" s="577" t="str">
        <f>+VLOOKUP(E1211,AlterationTestLU[],2,)</f>
        <v>(y) Winding-Drum Machine (Item 2.20)
(y)(1) where permitted (2.24.1)
(y)(2) drum diameter (2.24.2.1 and 2.24.2.2)
(y)(3) slack-rope device shall be tested by creating slack rope (2.26.2.1)
(y)(4) spare rope turns (2.20.7)
(y)(5) securing of ropes to drums (2.20.6)
(y)(6) final terminal stopping devices (2.25.3.5)</v>
      </c>
      <c r="G1211" s="350"/>
      <c r="H1211" s="550"/>
      <c r="I1211" s="546"/>
      <c r="J1211" s="547"/>
      <c r="K1211" s="736" t="s">
        <v>3756</v>
      </c>
      <c r="O1211" s="21"/>
    </row>
    <row r="1212" spans="2:15" ht="12.75" outlineLevel="2">
      <c r="B1212" s="706"/>
      <c r="C1212" s="778"/>
      <c r="D1212" s="539">
        <v>7</v>
      </c>
      <c r="E1212" s="538" t="s">
        <v>2409</v>
      </c>
      <c r="F1212" s="577" t="str">
        <f>+VLOOKUP(E1212,AlterationTestLU[],2,)</f>
        <v>Belt- or Chain-Drive Machine (2.24.9) (Item 2.21)</v>
      </c>
      <c r="G1212" s="350"/>
      <c r="H1212" s="550"/>
      <c r="I1212" s="546"/>
      <c r="J1212" s="547"/>
      <c r="K1212" s="736" t="s">
        <v>3756</v>
      </c>
      <c r="O1212" s="21"/>
    </row>
    <row r="1213" spans="2:15" ht="12.75" outlineLevel="2">
      <c r="B1213" s="706"/>
      <c r="C1213" s="778"/>
      <c r="D1213" s="539">
        <v>8</v>
      </c>
      <c r="E1213" s="538" t="s">
        <v>2413</v>
      </c>
      <c r="F1213" s="577" t="str">
        <f>+VLOOKUP(E1213,AlterationTestLU[],2,)</f>
        <v>diameter (2.24.2.1, 2.24.2.2, and 2.24.2.4)</v>
      </c>
      <c r="G1213" s="350"/>
      <c r="H1213" s="550"/>
      <c r="I1213" s="546"/>
      <c r="J1213" s="547"/>
      <c r="K1213" s="736" t="s">
        <v>3756</v>
      </c>
      <c r="O1213" s="21"/>
    </row>
    <row r="1214" spans="2:15" ht="12.75" outlineLevel="2">
      <c r="B1214" s="706"/>
      <c r="C1214" s="778"/>
      <c r="D1214" s="539">
        <v>9</v>
      </c>
      <c r="E1214" s="538" t="s">
        <v>2414</v>
      </c>
      <c r="F1214" s="577" t="str">
        <f>+VLOOKUP(E1214,AlterationTestLU[],2,)</f>
        <v>grooves (2.24.2.1)</v>
      </c>
      <c r="G1214" s="350"/>
      <c r="H1214" s="550"/>
      <c r="I1214" s="546"/>
      <c r="J1214" s="547"/>
      <c r="K1214" s="736" t="s">
        <v>3756</v>
      </c>
      <c r="O1214" s="21"/>
    </row>
    <row r="1215" spans="2:15" ht="140.25" outlineLevel="2">
      <c r="B1215" s="706"/>
      <c r="C1215" s="778"/>
      <c r="D1215" s="539">
        <v>10</v>
      </c>
      <c r="E1215" s="538" t="s">
        <v>3765</v>
      </c>
      <c r="F1215" s="577" t="str">
        <f>+VLOOKUP(E1215,AlterationTestLU[],2,)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15" s="350"/>
      <c r="H1215" s="550"/>
      <c r="I1215" s="546"/>
      <c r="J1215" s="547"/>
      <c r="K1215" s="736" t="s">
        <v>3756</v>
      </c>
      <c r="O1215" s="21"/>
    </row>
    <row r="1216" spans="2:15" ht="12.75" outlineLevel="2">
      <c r="B1216" s="706"/>
      <c r="C1216" s="778"/>
      <c r="D1216" s="539">
        <v>11</v>
      </c>
      <c r="E1216" s="538" t="s">
        <v>2421</v>
      </c>
      <c r="F1216" s="577" t="str">
        <f>+VLOOKUP(E1216,AlterationTestLU[],2,)</f>
        <v>Secondary and Deflector Sheaves (2.24.2) (Item 2.26)</v>
      </c>
      <c r="G1216" s="350"/>
      <c r="H1216" s="550"/>
      <c r="I1216" s="546"/>
      <c r="J1216" s="547"/>
      <c r="K1216" s="736" t="s">
        <v>3756</v>
      </c>
      <c r="O1216" s="21"/>
    </row>
    <row r="1217" spans="2:15" ht="12.75" outlineLevel="2">
      <c r="B1217" s="706"/>
      <c r="C1217" s="778"/>
      <c r="D1217" s="539">
        <v>12</v>
      </c>
      <c r="E1217" s="538" t="s">
        <v>2462</v>
      </c>
      <c r="F1217" s="577" t="str">
        <f>+VLOOKUP(E1217,AlterationTestLU[],2,)</f>
        <v>Emergency Brake (2.19.3)</v>
      </c>
      <c r="G1217" s="350"/>
      <c r="H1217" s="550"/>
      <c r="I1217" s="546"/>
      <c r="J1217" s="547"/>
      <c r="K1217" s="736" t="s">
        <v>3756</v>
      </c>
      <c r="O1217" s="21"/>
    </row>
    <row r="1218" spans="2:15" ht="11.25" outlineLevel="1">
      <c r="B1218" s="75"/>
      <c r="C1218" s="778" t="s">
        <v>560</v>
      </c>
      <c r="D1218" s="9"/>
      <c r="E1218" s="9"/>
      <c r="F1218" s="588" t="s">
        <v>1430</v>
      </c>
      <c r="G1218" s="350" t="s">
        <v>83</v>
      </c>
      <c r="H1218" s="550" t="s">
        <v>82</v>
      </c>
      <c r="I1218" s="546"/>
      <c r="J1218" s="547"/>
      <c r="O1218" s="21"/>
    </row>
    <row r="1219" spans="2:15" ht="11.25" outlineLevel="1">
      <c r="B1219" s="706"/>
      <c r="C1219" s="773"/>
      <c r="D1219" s="311"/>
      <c r="E1219" s="312" t="s">
        <v>1784</v>
      </c>
      <c r="F1219" s="589"/>
      <c r="G1219" s="350"/>
      <c r="H1219" s="550"/>
      <c r="I1219" s="895"/>
      <c r="J1219" s="896"/>
      <c r="O1219" s="21"/>
    </row>
    <row r="1220" spans="2:15" ht="11.25" outlineLevel="2">
      <c r="B1220" s="706"/>
      <c r="C1220" s="773"/>
      <c r="D1220" s="311"/>
      <c r="E1220" s="533" t="str">
        <f>TRIM(RIGHT(SUBSTITUTE(E1219," ",REPT(" ",100)),100))</f>
        <v>8.10.2.3.2(r)</v>
      </c>
      <c r="F1220" s="590">
        <f>+VLOOKUP(E1220,clause_count,2,FALSE)</f>
        <v>12</v>
      </c>
      <c r="G1220" s="350"/>
      <c r="H1220" s="73"/>
      <c r="I1220" s="546"/>
      <c r="J1220" s="547"/>
      <c r="O1220" s="21"/>
    </row>
    <row r="1221" spans="2:15" ht="25.5" hidden="1" outlineLevel="3">
      <c r="B1221" s="706"/>
      <c r="C1221" s="773"/>
      <c r="D1221" s="539">
        <v>1</v>
      </c>
      <c r="E1221" s="538" t="s">
        <v>2378</v>
      </c>
      <c r="F1221" s="577" t="str">
        <f>+VLOOKUP(E1221,AlterationTestLU[],2,)</f>
        <v>Numbering of Elevators, Machines, and Disconnect Switches [2.29.1.1 through 2.29.1.3] (Item 2.10)</v>
      </c>
      <c r="G1221" s="350"/>
      <c r="H1221" s="73"/>
      <c r="I1221" s="546"/>
      <c r="J1221" s="547"/>
      <c r="O1221" s="21"/>
    </row>
    <row r="1222" spans="2:15" ht="12.75" hidden="1" outlineLevel="3">
      <c r="B1222" s="706"/>
      <c r="C1222" s="773"/>
      <c r="D1222" s="539">
        <v>2</v>
      </c>
      <c r="E1222" s="538" t="s">
        <v>2395</v>
      </c>
      <c r="F1222" s="577" t="str">
        <f>+VLOOKUP(E1222,AlterationTestLU[],2,)</f>
        <v>Machinery Supports and Fastenings (2.9.1 and 2.9.3) (Item 2.16)</v>
      </c>
      <c r="G1222" s="350"/>
      <c r="H1222" s="73"/>
      <c r="I1222" s="546"/>
      <c r="J1222" s="547"/>
      <c r="O1222" s="21"/>
    </row>
    <row r="1223" spans="2:15" ht="63.75" hidden="1" outlineLevel="3">
      <c r="B1223" s="706"/>
      <c r="C1223" s="773"/>
      <c r="D1223" s="539">
        <v>3</v>
      </c>
      <c r="E1223" s="538" t="s">
        <v>2396</v>
      </c>
      <c r="F1223" s="577" t="str">
        <f>+VLOOKUP(E1223,AlterationTestLU[],2,)</f>
        <v>(v) Braking System. load as Table 8.6.4.20. safely lower, stop, and hold the car with this load.
(v)(1) braking system (2.24.8.2.2)
(v)(2) electromechanical brake (2.24.8.3)
(v)(3) marking plate (2.24.8.5)</v>
      </c>
      <c r="G1223" s="350"/>
      <c r="H1223" s="73"/>
      <c r="I1223" s="546"/>
      <c r="J1223" s="547"/>
      <c r="O1223" s="21"/>
    </row>
    <row r="1224" spans="2:15" ht="12.75" hidden="1" outlineLevel="3">
      <c r="B1224" s="706"/>
      <c r="C1224" s="773"/>
      <c r="D1224" s="539">
        <v>4</v>
      </c>
      <c r="E1224" s="538" t="s">
        <v>2400</v>
      </c>
      <c r="F1224" s="577" t="str">
        <f>+VLOOKUP(E1224,AlterationTestLU[],2,)</f>
        <v>Drive Machines (2.24.1, 2.24.4, 2.24.5, and 2.24.9) (Item 2.18)</v>
      </c>
      <c r="G1224" s="350"/>
      <c r="H1224" s="73"/>
      <c r="I1224" s="546"/>
      <c r="J1224" s="547"/>
      <c r="O1224" s="21"/>
    </row>
    <row r="1225" spans="2:15" ht="25.5" hidden="1" outlineLevel="3">
      <c r="B1225" s="706"/>
      <c r="C1225" s="773"/>
      <c r="D1225" s="539">
        <v>5</v>
      </c>
      <c r="E1225" s="538" t="s">
        <v>2401</v>
      </c>
      <c r="F1225" s="577" t="str">
        <f>+VLOOKUP(E1225,AlterationTestLU[],2,)</f>
        <v>Gears, Bearings, and Flexible Connections (2.24.6, 2.24.7, and 2.24.10) (Item 2.19)</v>
      </c>
      <c r="G1225" s="350"/>
      <c r="H1225" s="73"/>
      <c r="I1225" s="546"/>
      <c r="J1225" s="547"/>
      <c r="O1225" s="21"/>
    </row>
    <row r="1226" spans="2:15" ht="89.25" hidden="1" outlineLevel="3">
      <c r="B1226" s="706"/>
      <c r="C1226" s="773"/>
      <c r="D1226" s="539">
        <v>6</v>
      </c>
      <c r="E1226" s="538" t="s">
        <v>2402</v>
      </c>
      <c r="F1226" s="577" t="str">
        <f>+VLOOKUP(E1226,AlterationTestLU[],2,)</f>
        <v>(y) Winding-Drum Machine (Item 2.20)
(y)(1) where permitted (2.24.1)
(y)(2) drum diameter (2.24.2.1 and 2.24.2.2)
(y)(3) slack-rope device shall be tested by creating slack rope (2.26.2.1)
(y)(4) spare rope turns (2.20.7)
(y)(5) securing of ropes to drums (2.20.6)
(y)(6) final terminal stopping devices (2.25.3.5)</v>
      </c>
      <c r="G1226" s="350"/>
      <c r="H1226" s="73"/>
      <c r="I1226" s="546"/>
      <c r="J1226" s="547"/>
      <c r="O1226" s="21"/>
    </row>
    <row r="1227" spans="2:15" ht="12.75" hidden="1" outlineLevel="3">
      <c r="B1227" s="706"/>
      <c r="C1227" s="773"/>
      <c r="D1227" s="539">
        <v>7</v>
      </c>
      <c r="E1227" s="538" t="s">
        <v>2409</v>
      </c>
      <c r="F1227" s="577" t="str">
        <f>+VLOOKUP(E1227,AlterationTestLU[],2,)</f>
        <v>Belt- or Chain-Drive Machine (2.24.9) (Item 2.21)</v>
      </c>
      <c r="G1227" s="350"/>
      <c r="H1227" s="73"/>
      <c r="I1227" s="546"/>
      <c r="J1227" s="547"/>
      <c r="O1227" s="21"/>
    </row>
    <row r="1228" spans="2:15" ht="178.5" hidden="1" outlineLevel="3">
      <c r="B1228" s="706"/>
      <c r="C1228" s="773"/>
      <c r="D1228" s="539">
        <v>8</v>
      </c>
      <c r="E1228" s="538" t="s">
        <v>2412</v>
      </c>
      <c r="F1228" s="577" t="str">
        <f>+VLOOKUP(E1228,AlterationTestLU[],2,)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28" s="350"/>
      <c r="H1228" s="73"/>
      <c r="I1228" s="546"/>
      <c r="J1228" s="547"/>
      <c r="O1228" s="21"/>
    </row>
    <row r="1229" spans="2:15" ht="12.75" hidden="1" outlineLevel="3">
      <c r="B1229" s="706"/>
      <c r="C1229" s="773"/>
      <c r="D1229" s="539">
        <v>9</v>
      </c>
      <c r="E1229" s="538" t="s">
        <v>2421</v>
      </c>
      <c r="F1229" s="577" t="str">
        <f>+VLOOKUP(E1229,AlterationTestLU[],2,)</f>
        <v>Secondary and Deflector Sheaves (2.24.2) (Item 2.26)</v>
      </c>
      <c r="G1229" s="350"/>
      <c r="H1229" s="73"/>
      <c r="I1229" s="546"/>
      <c r="J1229" s="547"/>
      <c r="O1229" s="21"/>
    </row>
    <row r="1230" spans="2:15" ht="63.75" hidden="1" outlineLevel="3">
      <c r="B1230" s="706"/>
      <c r="C1230" s="773"/>
      <c r="D1230" s="539">
        <v>10</v>
      </c>
      <c r="E1230" s="538" t="s">
        <v>2457</v>
      </c>
      <c r="F1230" s="577" t="str">
        <f>+VLOOKUP(E1230,AlterationTestLU[],2,)</f>
        <v>(jj) Ascending Car Overspeed, and Unintended Car Motion Protection
(jj)(1) Ascending Car Overspeed Protection. Means inspected/tested,  no load conformance with 2.19.1.2.
(jj)(2) Unintended Car Motion. means inspected / tested to verify conformance with 2.19.2.2.</v>
      </c>
      <c r="G1230" s="350"/>
      <c r="H1230" s="73"/>
      <c r="I1230" s="546"/>
      <c r="J1230" s="547"/>
      <c r="O1230" s="21"/>
    </row>
    <row r="1231" spans="2:15" ht="25.5" hidden="1" outlineLevel="3">
      <c r="B1231" s="706"/>
      <c r="C1231" s="773"/>
      <c r="D1231" s="539">
        <v>11</v>
      </c>
      <c r="E1231" s="538" t="s">
        <v>2460</v>
      </c>
      <c r="F1231" s="577" t="str">
        <f>+VLOOKUP(E1231,AlterationTestLU[],2,)</f>
        <v>Speed. The speed of the car shall be verified with and without rated load, in both directions (2.16.3.2).</v>
      </c>
      <c r="G1231" s="350"/>
      <c r="H1231" s="73"/>
      <c r="I1231" s="546"/>
      <c r="J1231" s="547"/>
      <c r="O1231" s="21"/>
    </row>
    <row r="1232" spans="2:15" ht="12.75" hidden="1" outlineLevel="3">
      <c r="B1232" s="706"/>
      <c r="C1232" s="773"/>
      <c r="D1232" s="539">
        <v>12</v>
      </c>
      <c r="E1232" s="538" t="s">
        <v>2777</v>
      </c>
      <c r="F1232" s="577" t="str">
        <f>+VLOOKUP(E1232,AlterationTestLU[],2,)</f>
        <v>Emergency or Standby Power Operation (Item 1.17).</v>
      </c>
      <c r="G1232" s="350"/>
      <c r="H1232" s="73"/>
      <c r="I1232" s="546"/>
      <c r="J1232" s="547"/>
      <c r="O1232" s="21"/>
    </row>
    <row r="1233" spans="2:15" ht="11.25" outlineLevel="1">
      <c r="B1233" s="75"/>
      <c r="C1233" s="11"/>
      <c r="D1233" s="153"/>
      <c r="E1233" s="1" t="s">
        <v>1089</v>
      </c>
      <c r="F1233" s="141" t="s">
        <v>1090</v>
      </c>
      <c r="G1233" s="32"/>
      <c r="H1233" s="32"/>
      <c r="I1233" s="353"/>
      <c r="J1233" s="450"/>
      <c r="O1233" s="21"/>
    </row>
    <row r="1234" spans="2:15" ht="11.25" outlineLevel="1">
      <c r="B1234" s="75"/>
      <c r="C1234" s="11"/>
      <c r="D1234" s="153"/>
      <c r="E1234" s="1"/>
      <c r="F1234" s="602" t="s">
        <v>1429</v>
      </c>
      <c r="G1234" s="32"/>
      <c r="H1234" s="32"/>
      <c r="I1234" s="353"/>
      <c r="J1234" s="450"/>
      <c r="O1234" s="21"/>
    </row>
    <row r="1235" spans="2:15" ht="11.25" outlineLevel="1">
      <c r="B1235" s="75"/>
      <c r="C1235" s="11"/>
      <c r="D1235" s="1"/>
      <c r="E1235" s="1" t="s">
        <v>272</v>
      </c>
      <c r="F1235" s="141" t="s">
        <v>72</v>
      </c>
      <c r="G1235" s="32"/>
      <c r="H1235" s="32"/>
      <c r="I1235" s="898"/>
      <c r="J1235" s="899"/>
      <c r="O1235" s="21"/>
    </row>
    <row r="1236" spans="2:15" ht="11.25" outlineLevel="1">
      <c r="B1236" s="75"/>
      <c r="C1236" s="11"/>
      <c r="D1236" s="1"/>
      <c r="E1236" s="1" t="s">
        <v>409</v>
      </c>
      <c r="F1236" s="141" t="s">
        <v>727</v>
      </c>
      <c r="G1236" s="32"/>
      <c r="H1236" s="32"/>
      <c r="I1236" s="898"/>
      <c r="J1236" s="899"/>
      <c r="O1236" s="21"/>
    </row>
    <row r="1237" spans="2:15" ht="12.75" outlineLevel="1">
      <c r="B1237" s="75"/>
      <c r="C1237" s="11"/>
      <c r="D1237" s="1"/>
      <c r="E1237" s="1" t="s">
        <v>364</v>
      </c>
      <c r="F1237" s="347" t="s">
        <v>763</v>
      </c>
      <c r="G1237" s="32"/>
      <c r="H1237" s="32"/>
      <c r="I1237" s="898"/>
      <c r="J1237" s="899"/>
      <c r="O1237" s="21"/>
    </row>
    <row r="1238" spans="2:15" ht="11.25" outlineLevel="1">
      <c r="B1238" s="75"/>
      <c r="C1238" s="11"/>
      <c r="D1238" s="1"/>
      <c r="E1238" s="1" t="s">
        <v>333</v>
      </c>
      <c r="F1238" s="141" t="s">
        <v>1995</v>
      </c>
      <c r="G1238" s="32"/>
      <c r="H1238" s="32"/>
      <c r="I1238" s="898"/>
      <c r="J1238" s="899"/>
      <c r="O1238" s="21"/>
    </row>
    <row r="1239" spans="2:15" ht="11.25" outlineLevel="1">
      <c r="B1239" s="75"/>
      <c r="C1239" s="11"/>
      <c r="D1239" s="1"/>
      <c r="E1239" s="1" t="s">
        <v>371</v>
      </c>
      <c r="F1239" s="141" t="s">
        <v>354</v>
      </c>
      <c r="G1239" s="32"/>
      <c r="H1239" s="32"/>
      <c r="I1239" s="898"/>
      <c r="J1239" s="899"/>
      <c r="O1239" s="21"/>
    </row>
    <row r="1240" spans="2:15" ht="11.25" outlineLevel="1">
      <c r="B1240" s="75"/>
      <c r="C1240" s="11"/>
      <c r="D1240" s="1"/>
      <c r="E1240" s="1" t="s">
        <v>410</v>
      </c>
      <c r="F1240" s="141" t="s">
        <v>804</v>
      </c>
      <c r="G1240" s="32"/>
      <c r="H1240" s="32"/>
      <c r="I1240" s="898"/>
      <c r="J1240" s="899"/>
      <c r="O1240" s="21"/>
    </row>
    <row r="1241" spans="2:15" ht="11.25" outlineLevel="1">
      <c r="B1241" s="75"/>
      <c r="C1241" s="81" t="s">
        <v>1296</v>
      </c>
      <c r="D1241" s="9" t="s">
        <v>1471</v>
      </c>
      <c r="E1241" s="9"/>
      <c r="F1241" s="588" t="s">
        <v>1220</v>
      </c>
      <c r="G1241" s="350" t="s">
        <v>83</v>
      </c>
      <c r="H1241" s="547"/>
      <c r="I1241" s="451"/>
      <c r="J1241" s="452"/>
      <c r="O1241" s="21"/>
    </row>
    <row r="1242" spans="2:15" ht="11.25" outlineLevel="1">
      <c r="B1242" s="75"/>
      <c r="C1242" s="82"/>
      <c r="D1242" s="1"/>
      <c r="E1242" s="1" t="s">
        <v>1297</v>
      </c>
      <c r="F1242" s="141" t="s">
        <v>1304</v>
      </c>
      <c r="G1242" s="32"/>
      <c r="H1242" s="32"/>
      <c r="I1242" s="546" t="s">
        <v>1229</v>
      </c>
      <c r="J1242" s="547" t="s">
        <v>83</v>
      </c>
      <c r="O1242" s="21"/>
    </row>
    <row r="1243" spans="2:15" ht="11.25" outlineLevel="1">
      <c r="B1243" s="75"/>
      <c r="C1243" s="82"/>
      <c r="D1243" s="1"/>
      <c r="E1243" s="1" t="s">
        <v>1298</v>
      </c>
      <c r="F1243" s="141" t="s">
        <v>1305</v>
      </c>
      <c r="G1243" s="32"/>
      <c r="H1243" s="32"/>
      <c r="I1243" s="451"/>
      <c r="J1243" s="452"/>
      <c r="O1243" s="21"/>
    </row>
    <row r="1244" spans="2:15" ht="11.25" outlineLevel="1">
      <c r="B1244" s="75"/>
      <c r="C1244" s="82"/>
      <c r="D1244" s="1"/>
      <c r="E1244" s="1" t="s">
        <v>1299</v>
      </c>
      <c r="F1244" s="141" t="s">
        <v>1306</v>
      </c>
      <c r="G1244" s="32"/>
      <c r="H1244" s="32"/>
      <c r="I1244" s="451"/>
      <c r="J1244" s="452"/>
      <c r="O1244" s="21"/>
    </row>
    <row r="1245" spans="2:15" ht="11.25" outlineLevel="1">
      <c r="B1245" s="75"/>
      <c r="C1245" s="82"/>
      <c r="D1245" s="1"/>
      <c r="E1245" s="1" t="s">
        <v>1300</v>
      </c>
      <c r="F1245" s="141" t="s">
        <v>1307</v>
      </c>
      <c r="G1245" s="32"/>
      <c r="H1245" s="32"/>
      <c r="I1245" s="451"/>
      <c r="J1245" s="452"/>
      <c r="O1245" s="21"/>
    </row>
    <row r="1246" spans="2:15" ht="11.25" outlineLevel="1">
      <c r="B1246" s="75"/>
      <c r="C1246" s="82"/>
      <c r="D1246" s="1"/>
      <c r="E1246" s="1" t="s">
        <v>1301</v>
      </c>
      <c r="F1246" s="141" t="s">
        <v>1309</v>
      </c>
      <c r="G1246" s="32"/>
      <c r="H1246" s="32"/>
      <c r="I1246" s="451"/>
      <c r="J1246" s="452"/>
      <c r="O1246" s="21"/>
    </row>
    <row r="1247" spans="2:15" ht="11.25" outlineLevel="1">
      <c r="B1247" s="75"/>
      <c r="C1247" s="82"/>
      <c r="D1247" s="1"/>
      <c r="E1247" s="1" t="s">
        <v>1302</v>
      </c>
      <c r="F1247" s="141" t="s">
        <v>1308</v>
      </c>
      <c r="G1247" s="32"/>
      <c r="H1247" s="32"/>
      <c r="I1247" s="451"/>
      <c r="J1247" s="452"/>
      <c r="O1247" s="21"/>
    </row>
    <row r="1248" spans="2:15" ht="11.25" outlineLevel="1">
      <c r="B1248" s="75"/>
      <c r="C1248" s="82"/>
      <c r="D1248" s="1"/>
      <c r="E1248" s="1" t="s">
        <v>285</v>
      </c>
      <c r="F1248" s="141" t="s">
        <v>770</v>
      </c>
      <c r="G1248" s="32"/>
      <c r="H1248" s="32"/>
      <c r="I1248" s="546" t="s">
        <v>1229</v>
      </c>
      <c r="J1248" s="547" t="s">
        <v>83</v>
      </c>
      <c r="O1248" s="21"/>
    </row>
    <row r="1249" spans="2:15" ht="11.25" outlineLevel="1">
      <c r="B1249" s="75"/>
      <c r="C1249" s="82"/>
      <c r="D1249" s="1"/>
      <c r="E1249" s="1" t="s">
        <v>1303</v>
      </c>
      <c r="F1249" s="141" t="s">
        <v>1310</v>
      </c>
      <c r="G1249" s="32"/>
      <c r="H1249" s="32"/>
      <c r="I1249" s="451"/>
      <c r="J1249" s="452"/>
      <c r="O1249" s="21"/>
    </row>
    <row r="1250" spans="2:15" ht="11.25" outlineLevel="1">
      <c r="B1250" s="75"/>
      <c r="C1250" s="82"/>
      <c r="D1250" s="1"/>
      <c r="E1250" s="1" t="s">
        <v>410</v>
      </c>
      <c r="F1250" s="141" t="s">
        <v>804</v>
      </c>
      <c r="G1250" s="32"/>
      <c r="H1250" s="32"/>
      <c r="I1250" s="451"/>
      <c r="J1250" s="452"/>
      <c r="O1250" s="21"/>
    </row>
    <row r="1251" spans="2:15" ht="11.25" outlineLevel="1">
      <c r="B1251" s="706"/>
      <c r="C1251" s="82"/>
      <c r="D1251" s="311"/>
      <c r="E1251" s="312" t="s">
        <v>2086</v>
      </c>
      <c r="F1251" s="589"/>
      <c r="G1251" s="32"/>
      <c r="H1251" s="32"/>
      <c r="I1251" s="451"/>
      <c r="J1251" s="452"/>
      <c r="O1251" s="21"/>
    </row>
    <row r="1252" spans="2:15" ht="11.25" outlineLevel="2">
      <c r="B1252" s="706"/>
      <c r="C1252" s="779"/>
      <c r="D1252" s="311"/>
      <c r="E1252" s="533" t="str">
        <f>TRIM(RIGHT(SUBSTITUTE(E1251," ",REPT(" ",100)),100))</f>
        <v>8.10.2.3.2(v)</v>
      </c>
      <c r="F1252" s="590">
        <f>+VLOOKUP(E1252,clause_count,2,FALSE)</f>
        <v>2</v>
      </c>
      <c r="G1252" s="32"/>
      <c r="H1252" s="32"/>
      <c r="I1252" s="451"/>
      <c r="J1252" s="452"/>
      <c r="O1252" s="21"/>
    </row>
    <row r="1253" spans="2:15" ht="25.5" outlineLevel="2">
      <c r="B1253" s="706"/>
      <c r="C1253" s="779"/>
      <c r="D1253" s="539">
        <v>1</v>
      </c>
      <c r="E1253" s="538" t="s">
        <v>2381</v>
      </c>
      <c r="F1253" s="577" t="str">
        <f>+VLOOKUP(E1253,AlterationTestLU[],2,)</f>
        <v>Disconnecting Means and Control (2.26.4.1 and NFPA 70 or CSA C22.1, as applicable) (Item 2.11)</v>
      </c>
      <c r="G1253" s="32"/>
      <c r="H1253" s="32"/>
      <c r="I1253" s="451"/>
      <c r="J1253" s="452"/>
      <c r="O1253" s="21"/>
    </row>
    <row r="1254" spans="2:15" ht="102" outlineLevel="2">
      <c r="B1254" s="706"/>
      <c r="C1254" s="779"/>
      <c r="D1254" s="539">
        <v>2</v>
      </c>
      <c r="E1254" s="538" t="s">
        <v>2382</v>
      </c>
      <c r="F1254" s="577" t="str">
        <f>+VLOOKUP(E1254,AlterationTestLU[],2,)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254" s="32"/>
      <c r="H1254" s="32"/>
      <c r="I1254" s="451"/>
      <c r="J1254" s="452"/>
      <c r="O1254" s="21"/>
    </row>
    <row r="1255" spans="2:15" ht="11.25" outlineLevel="1">
      <c r="B1255" s="75"/>
      <c r="C1255" s="82"/>
      <c r="D1255" s="1"/>
      <c r="E1255" s="1"/>
      <c r="F1255" s="141" t="s">
        <v>1785</v>
      </c>
      <c r="G1255" s="32"/>
      <c r="H1255" s="32"/>
      <c r="I1255" s="451"/>
      <c r="J1255" s="452"/>
      <c r="O1255" s="21"/>
    </row>
    <row r="1256" spans="2:15" ht="11.25" outlineLevel="1">
      <c r="B1256" s="706"/>
      <c r="C1256" s="82"/>
      <c r="D1256" s="311"/>
      <c r="E1256" s="312" t="s">
        <v>1786</v>
      </c>
      <c r="F1256" s="589"/>
      <c r="G1256" s="32"/>
      <c r="H1256" s="32"/>
      <c r="I1256" s="451"/>
      <c r="J1256" s="452"/>
      <c r="O1256" s="21"/>
    </row>
    <row r="1257" spans="2:15" ht="11.25" outlineLevel="2">
      <c r="B1257" s="706"/>
      <c r="C1257" s="779"/>
      <c r="D1257" s="311"/>
      <c r="E1257" s="533" t="str">
        <f>TRIM(RIGHT(SUBSTITUTE(E1256," ",REPT(" ",100)),100))</f>
        <v>8.10.2.3.2(h)</v>
      </c>
      <c r="F1257" s="590">
        <f>+VLOOKUP(E1257,clause_count,2,FALSE)</f>
        <v>2</v>
      </c>
      <c r="G1257" s="32"/>
      <c r="H1257" s="32"/>
      <c r="I1257" s="451"/>
      <c r="J1257" s="452"/>
      <c r="O1257" s="21"/>
    </row>
    <row r="1258" spans="2:15" ht="63.75" outlineLevel="2">
      <c r="B1258" s="706"/>
      <c r="C1258" s="779"/>
      <c r="D1258" s="539">
        <v>1</v>
      </c>
      <c r="E1258" s="538" t="s">
        <v>2396</v>
      </c>
      <c r="F1258" s="577" t="str">
        <f>+VLOOKUP(E1258,AlterationTestLU[],2,)</f>
        <v>(v) Braking System. load as Table 8.6.4.20. safely lower, stop, and hold the car with this load.
(v)(1) braking system (2.24.8.2.2)
(v)(2) electromechanical brake (2.24.8.3)
(v)(3) marking plate (2.24.8.5)</v>
      </c>
      <c r="G1258" s="32"/>
      <c r="H1258" s="32"/>
      <c r="I1258" s="451"/>
      <c r="J1258" s="452"/>
      <c r="O1258" s="21"/>
    </row>
    <row r="1259" spans="2:15" ht="140.25" outlineLevel="2">
      <c r="B1259" s="706"/>
      <c r="C1259" s="779"/>
      <c r="D1259" s="539">
        <v>2</v>
      </c>
      <c r="E1259" s="538" t="s">
        <v>2415</v>
      </c>
      <c r="F1259" s="577" t="str">
        <f>+VLOOKUP(E1259,AlterationTestLU[],2,)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59" s="32"/>
      <c r="H1259" s="32"/>
      <c r="I1259" s="451"/>
      <c r="J1259" s="452"/>
      <c r="O1259" s="21"/>
    </row>
    <row r="1260" spans="2:15" ht="11.25" outlineLevel="1">
      <c r="B1260" s="75"/>
      <c r="C1260" s="81" t="s">
        <v>1313</v>
      </c>
      <c r="D1260" s="9" t="s">
        <v>1311</v>
      </c>
      <c r="E1260" s="9"/>
      <c r="F1260" s="588" t="s">
        <v>1312</v>
      </c>
      <c r="G1260" s="350" t="s">
        <v>83</v>
      </c>
      <c r="H1260" s="547" t="s">
        <v>82</v>
      </c>
      <c r="I1260" s="546" t="s">
        <v>1229</v>
      </c>
      <c r="J1260" s="522" t="s">
        <v>85</v>
      </c>
      <c r="K1260" s="736" t="s">
        <v>3756</v>
      </c>
      <c r="O1260" s="21"/>
    </row>
    <row r="1261" spans="2:15" ht="11.25" outlineLevel="1">
      <c r="B1261" s="75"/>
      <c r="C1261" s="82"/>
      <c r="D1261" s="1"/>
      <c r="E1261" s="1" t="s">
        <v>1297</v>
      </c>
      <c r="F1261" s="141" t="s">
        <v>1304</v>
      </c>
      <c r="G1261" s="32"/>
      <c r="H1261" s="32"/>
      <c r="I1261" s="451"/>
      <c r="J1261" s="452"/>
      <c r="O1261" s="21"/>
    </row>
    <row r="1262" spans="2:15" ht="11.25" outlineLevel="1">
      <c r="B1262" s="75"/>
      <c r="C1262" s="82"/>
      <c r="D1262" s="1"/>
      <c r="E1262" s="1" t="s">
        <v>1298</v>
      </c>
      <c r="F1262" s="141" t="s">
        <v>1305</v>
      </c>
      <c r="G1262" s="32"/>
      <c r="H1262" s="32"/>
      <c r="I1262" s="451"/>
      <c r="J1262" s="452"/>
      <c r="O1262" s="21"/>
    </row>
    <row r="1263" spans="2:15" ht="11.25" outlineLevel="1">
      <c r="B1263" s="75"/>
      <c r="C1263" s="82"/>
      <c r="D1263" s="1"/>
      <c r="E1263" s="1" t="s">
        <v>1299</v>
      </c>
      <c r="F1263" s="141" t="s">
        <v>1306</v>
      </c>
      <c r="G1263" s="32"/>
      <c r="H1263" s="32"/>
      <c r="I1263" s="451"/>
      <c r="J1263" s="452"/>
      <c r="O1263" s="21"/>
    </row>
    <row r="1264" spans="2:15" ht="11.25" outlineLevel="1">
      <c r="B1264" s="75"/>
      <c r="C1264" s="11"/>
      <c r="D1264" s="1"/>
      <c r="E1264" s="1" t="s">
        <v>333</v>
      </c>
      <c r="F1264" s="141" t="s">
        <v>1995</v>
      </c>
      <c r="G1264" s="32"/>
      <c r="H1264" s="32"/>
      <c r="I1264" s="451"/>
      <c r="J1264" s="452"/>
      <c r="O1264" s="21"/>
    </row>
    <row r="1265" spans="2:15" ht="11.25" outlineLevel="1">
      <c r="B1265" s="706"/>
      <c r="C1265" s="11"/>
      <c r="D1265" s="311"/>
      <c r="E1265" s="312" t="s">
        <v>1782</v>
      </c>
      <c r="F1265" s="589"/>
      <c r="G1265" s="32"/>
      <c r="H1265" s="32"/>
      <c r="I1265" s="451"/>
      <c r="J1265" s="452"/>
      <c r="O1265" s="21"/>
    </row>
    <row r="1266" spans="2:15" ht="11.25" outlineLevel="2">
      <c r="B1266" s="706"/>
      <c r="C1266" s="11"/>
      <c r="D1266" s="311"/>
      <c r="E1266" s="533" t="str">
        <f>TRIM(RIGHT(SUBSTITUTE(E1265," ",REPT(" ",100)),100))</f>
        <v>8.10.2.3.2(w)</v>
      </c>
      <c r="F1266" s="590">
        <f>+VLOOKUP(E1266,clause_count,2,FALSE)</f>
        <v>3</v>
      </c>
      <c r="G1266" s="32"/>
      <c r="H1266" s="32"/>
      <c r="I1266" s="451"/>
      <c r="J1266" s="452"/>
      <c r="O1266" s="21"/>
    </row>
    <row r="1267" spans="2:15" ht="178.5" outlineLevel="2">
      <c r="B1267" s="706"/>
      <c r="C1267" s="11"/>
      <c r="D1267" s="539">
        <v>1</v>
      </c>
      <c r="E1267" s="538" t="s">
        <v>2412</v>
      </c>
      <c r="F1267" s="577" t="str">
        <f>+VLOOKUP(E1267,AlterationTestLU[],2,)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67" s="32"/>
      <c r="H1267" s="32"/>
      <c r="I1267" s="451"/>
      <c r="J1267" s="452"/>
      <c r="O1267" s="21"/>
    </row>
    <row r="1268" spans="2:15" ht="12.75" outlineLevel="2">
      <c r="B1268" s="706"/>
      <c r="C1268" s="11"/>
      <c r="D1268" s="539">
        <v>2</v>
      </c>
      <c r="E1268" s="538" t="s">
        <v>2422</v>
      </c>
      <c r="F1268" s="577" t="str">
        <f>+VLOOKUP(E1268,AlterationTestLU[],2,)</f>
        <v>Rope Fastenings (2.9.3.3, 2.20.5, and 2.20.9) (Item 2.27)</v>
      </c>
      <c r="G1268" s="32"/>
      <c r="H1268" s="32"/>
      <c r="I1268" s="451"/>
      <c r="J1268" s="452"/>
      <c r="O1268" s="21"/>
    </row>
    <row r="1269" spans="2:15" ht="63.75" outlineLevel="2">
      <c r="B1269" s="706"/>
      <c r="C1269" s="11"/>
      <c r="D1269" s="539">
        <v>3</v>
      </c>
      <c r="E1269" s="538" t="s">
        <v>2576</v>
      </c>
      <c r="F1269" s="577" t="str">
        <f>+VLOOKUP(E1269,AlterationTestLU[],2,)</f>
        <v>(bb) Wire Rope Fastening and Hitch Plate (Item 3.22)
(bb)(1) fastenings (2.20.9)
(bb)(2) car and counterweight hitch plate (2.17.13)
(bb)(3) overhead hitch plate (2.9.3.4)
(bb)(4) equalizers (2.20.5)</v>
      </c>
      <c r="G1269" s="32"/>
      <c r="H1269" s="32"/>
      <c r="I1269" s="451"/>
      <c r="J1269" s="452"/>
      <c r="O1269" s="21"/>
    </row>
    <row r="1270" spans="2:15" ht="11.25" outlineLevel="1">
      <c r="B1270" s="75"/>
      <c r="C1270" s="14" t="s">
        <v>655</v>
      </c>
      <c r="D1270" s="9" t="s">
        <v>656</v>
      </c>
      <c r="E1270" s="9"/>
      <c r="F1270" s="588"/>
      <c r="G1270" s="350" t="s">
        <v>83</v>
      </c>
      <c r="H1270" s="350" t="s">
        <v>82</v>
      </c>
      <c r="I1270" s="451"/>
      <c r="J1270" s="452"/>
      <c r="O1270" s="21"/>
    </row>
    <row r="1271" spans="2:15" ht="11.25" outlineLevel="1">
      <c r="B1271" s="75"/>
      <c r="C1271" s="33" t="s">
        <v>1203</v>
      </c>
      <c r="D1271" s="9" t="s">
        <v>1431</v>
      </c>
      <c r="E1271" s="9"/>
      <c r="F1271" s="588"/>
      <c r="G1271" s="350" t="s">
        <v>83</v>
      </c>
      <c r="H1271" s="350" t="s">
        <v>82</v>
      </c>
      <c r="I1271" s="845"/>
      <c r="J1271" s="846"/>
      <c r="O1271" s="21"/>
    </row>
    <row r="1272" spans="2:15" ht="11.25" outlineLevel="1">
      <c r="B1272" s="706"/>
      <c r="C1272" s="33"/>
      <c r="D1272" s="311"/>
      <c r="E1272" s="312" t="s">
        <v>1806</v>
      </c>
      <c r="F1272" s="589"/>
      <c r="G1272" s="350"/>
      <c r="H1272" s="350"/>
      <c r="I1272" s="451"/>
      <c r="J1272" s="452"/>
      <c r="O1272" s="21"/>
    </row>
    <row r="1273" spans="2:15" ht="11.25" outlineLevel="2">
      <c r="B1273" s="706"/>
      <c r="C1273" s="33"/>
      <c r="D1273" s="311"/>
      <c r="E1273" s="533" t="str">
        <f>TRIM(RIGHT(SUBSTITUTE(E1272," ",REPT(" ",100)),100))</f>
        <v>8.10.2.3.2(i)</v>
      </c>
      <c r="F1273" s="590">
        <f>+VLOOKUP(E1273,clause_count,2,FALSE)</f>
        <v>5</v>
      </c>
      <c r="G1273" s="350"/>
      <c r="H1273" s="350"/>
      <c r="I1273" s="451"/>
      <c r="J1273" s="452"/>
      <c r="O1273" s="21"/>
    </row>
    <row r="1274" spans="2:15" ht="51" outlineLevel="2">
      <c r="B1274" s="706"/>
      <c r="C1274" s="33"/>
      <c r="D1274" s="539">
        <v>1</v>
      </c>
      <c r="E1274" s="538" t="s">
        <v>2370</v>
      </c>
      <c r="F1274" s="577" t="str">
        <f>+VLOOKUP(E1274,AlterationTestLU[],2,)</f>
        <v>(i) Enclosure of Machine Room, Machinery Spaces, and Control Rooms/Spaces (Item 2.4)
(i)(1) floors (2.1.3 and 2.7.1.3)
(i)(2) enclosure (2.7.1 and 2.8.1)</v>
      </c>
      <c r="G1274" s="350"/>
      <c r="H1274" s="350"/>
      <c r="I1274" s="451"/>
      <c r="J1274" s="452"/>
      <c r="O1274" s="21"/>
    </row>
    <row r="1275" spans="2:15" ht="12.75" outlineLevel="2">
      <c r="B1275" s="706"/>
      <c r="C1275" s="33"/>
      <c r="D1275" s="539">
        <v>2</v>
      </c>
      <c r="E1275" s="538" t="s">
        <v>2377</v>
      </c>
      <c r="F1275" s="577" t="str">
        <f>+VLOOKUP(E1275,AlterationTestLU[],2,)</f>
        <v>Guarding of Exposed Auxiliary Equipment (2.10.1) (Item 2.9)</v>
      </c>
      <c r="G1275" s="350"/>
      <c r="H1275" s="350"/>
      <c r="I1275" s="451"/>
      <c r="J1275" s="452"/>
      <c r="O1275" s="21"/>
    </row>
    <row r="1276" spans="2:15" ht="12.75" outlineLevel="2">
      <c r="B1276" s="706"/>
      <c r="C1276" s="33"/>
      <c r="D1276" s="539">
        <v>3</v>
      </c>
      <c r="E1276" s="538" t="s">
        <v>2395</v>
      </c>
      <c r="F1276" s="577" t="str">
        <f>+VLOOKUP(E1276,AlterationTestLU[],2,)</f>
        <v>Machinery Supports and Fastenings (2.9.1 and 2.9.3) (Item 2.16)</v>
      </c>
      <c r="G1276" s="350"/>
      <c r="H1276" s="350"/>
      <c r="I1276" s="451"/>
      <c r="J1276" s="452"/>
      <c r="O1276" s="21"/>
    </row>
    <row r="1277" spans="2:15" ht="140.25" outlineLevel="2">
      <c r="B1277" s="706"/>
      <c r="C1277" s="33"/>
      <c r="D1277" s="539">
        <v>4</v>
      </c>
      <c r="E1277" s="538" t="s">
        <v>2415</v>
      </c>
      <c r="F1277" s="577" t="str">
        <f>+VLOOKUP(E1277,AlterationTestLU[],2,)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77" s="350"/>
      <c r="H1277" s="350"/>
      <c r="I1277" s="451"/>
      <c r="J1277" s="452"/>
      <c r="O1277" s="21"/>
    </row>
    <row r="1278" spans="2:15" ht="11.25" outlineLevel="1">
      <c r="B1278" s="75"/>
      <c r="C1278" s="11"/>
      <c r="D1278" s="153"/>
      <c r="E1278" s="1" t="s">
        <v>1089</v>
      </c>
      <c r="F1278" s="141" t="s">
        <v>1090</v>
      </c>
      <c r="G1278" s="32"/>
      <c r="H1278" s="32"/>
      <c r="I1278" s="845"/>
      <c r="J1278" s="846"/>
      <c r="O1278" s="21"/>
    </row>
    <row r="1279" spans="2:15" ht="11.25" outlineLevel="1">
      <c r="B1279" s="75"/>
      <c r="C1279" s="11"/>
      <c r="D1279" s="153"/>
      <c r="E1279" s="1" t="s">
        <v>1788</v>
      </c>
      <c r="F1279" s="141" t="s">
        <v>1793</v>
      </c>
      <c r="G1279" s="32"/>
      <c r="H1279" s="32"/>
      <c r="I1279" s="451"/>
      <c r="J1279" s="452"/>
      <c r="O1279" s="21"/>
    </row>
    <row r="1280" spans="2:15" ht="11.25" outlineLevel="1">
      <c r="B1280" s="75"/>
      <c r="C1280" s="11"/>
      <c r="D1280" s="153"/>
      <c r="E1280" s="1" t="s">
        <v>1787</v>
      </c>
      <c r="F1280" s="141" t="s">
        <v>1794</v>
      </c>
      <c r="G1280" s="32"/>
      <c r="H1280" s="32"/>
      <c r="I1280" s="451"/>
      <c r="J1280" s="452"/>
      <c r="O1280" s="21"/>
    </row>
    <row r="1281" spans="2:15" ht="11.25" outlineLevel="1">
      <c r="B1281" s="75"/>
      <c r="C1281" s="11"/>
      <c r="D1281" s="153"/>
      <c r="E1281" s="1" t="s">
        <v>1789</v>
      </c>
      <c r="F1281" s="141" t="s">
        <v>1795</v>
      </c>
      <c r="G1281" s="32"/>
      <c r="H1281" s="32"/>
      <c r="I1281" s="451"/>
      <c r="J1281" s="452"/>
      <c r="O1281" s="21"/>
    </row>
    <row r="1282" spans="2:15" ht="11.25" outlineLevel="1">
      <c r="B1282" s="75"/>
      <c r="C1282" s="11"/>
      <c r="D1282" s="153"/>
      <c r="E1282" s="1" t="s">
        <v>1790</v>
      </c>
      <c r="F1282" s="141" t="s">
        <v>2131</v>
      </c>
      <c r="G1282" s="32"/>
      <c r="H1282" s="32"/>
      <c r="I1282" s="451"/>
      <c r="J1282" s="452"/>
      <c r="O1282" s="21"/>
    </row>
    <row r="1283" spans="2:15" ht="11.25" outlineLevel="1">
      <c r="B1283" s="75"/>
      <c r="C1283" s="11"/>
      <c r="D1283" s="153"/>
      <c r="E1283" s="1" t="s">
        <v>1791</v>
      </c>
      <c r="F1283" s="141" t="s">
        <v>1796</v>
      </c>
      <c r="G1283" s="32"/>
      <c r="H1283" s="32"/>
      <c r="I1283" s="451"/>
      <c r="J1283" s="452"/>
      <c r="O1283" s="21"/>
    </row>
    <row r="1284" spans="2:15" ht="11.25" outlineLevel="1">
      <c r="B1284" s="75"/>
      <c r="C1284" s="11"/>
      <c r="D1284" s="153"/>
      <c r="E1284" s="1" t="s">
        <v>1792</v>
      </c>
      <c r="F1284" s="141" t="s">
        <v>1797</v>
      </c>
      <c r="G1284" s="32"/>
      <c r="H1284" s="32"/>
      <c r="I1284" s="451"/>
      <c r="J1284" s="452"/>
      <c r="O1284" s="21"/>
    </row>
    <row r="1285" spans="2:15" ht="11.25" outlineLevel="1">
      <c r="B1285" s="75"/>
      <c r="C1285" s="11"/>
      <c r="D1285" s="153"/>
      <c r="E1285" s="69">
        <v>2.8</v>
      </c>
      <c r="F1285" s="141" t="s">
        <v>1999</v>
      </c>
      <c r="G1285" s="32"/>
      <c r="H1285" s="32"/>
      <c r="I1285" s="451"/>
      <c r="J1285" s="452"/>
      <c r="O1285" s="21"/>
    </row>
    <row r="1286" spans="2:15" ht="11.25" outlineLevel="1">
      <c r="B1286" s="75"/>
      <c r="C1286" s="11"/>
      <c r="D1286" s="153"/>
      <c r="E1286" s="1" t="s">
        <v>272</v>
      </c>
      <c r="F1286" s="141" t="s">
        <v>72</v>
      </c>
      <c r="G1286" s="32"/>
      <c r="H1286" s="32"/>
      <c r="I1286" s="451"/>
      <c r="J1286" s="452"/>
      <c r="O1286" s="21"/>
    </row>
    <row r="1287" spans="2:15" ht="11.25" outlineLevel="1">
      <c r="B1287" s="75"/>
      <c r="C1287" s="11"/>
      <c r="D1287" s="153"/>
      <c r="E1287" s="338" t="s">
        <v>1803</v>
      </c>
      <c r="F1287" s="141" t="s">
        <v>1798</v>
      </c>
      <c r="G1287" s="32"/>
      <c r="H1287" s="32"/>
      <c r="I1287" s="451"/>
      <c r="J1287" s="452"/>
      <c r="O1287" s="21"/>
    </row>
    <row r="1288" spans="2:15" ht="12.75" outlineLevel="1">
      <c r="B1288" s="75"/>
      <c r="C1288" s="11"/>
      <c r="D1288" s="153"/>
      <c r="E1288" s="69">
        <v>2.19</v>
      </c>
      <c r="F1288" s="347" t="s">
        <v>763</v>
      </c>
      <c r="G1288" s="32"/>
      <c r="H1288" s="32"/>
      <c r="I1288" s="451"/>
      <c r="J1288" s="452"/>
      <c r="O1288" s="21"/>
    </row>
    <row r="1289" spans="2:15" ht="11.25" outlineLevel="1">
      <c r="B1289" s="75"/>
      <c r="C1289" s="11"/>
      <c r="D1289" s="153"/>
      <c r="E1289" s="338" t="s">
        <v>333</v>
      </c>
      <c r="F1289" s="141" t="s">
        <v>1995</v>
      </c>
      <c r="G1289" s="32"/>
      <c r="H1289" s="32"/>
      <c r="I1289" s="451"/>
      <c r="J1289" s="452"/>
      <c r="O1289" s="21"/>
    </row>
    <row r="1290" spans="2:15" ht="11.25" outlineLevel="1">
      <c r="B1290" s="75"/>
      <c r="C1290" s="11"/>
      <c r="D1290" s="153"/>
      <c r="E1290" s="338" t="s">
        <v>1799</v>
      </c>
      <c r="F1290" s="141" t="s">
        <v>1800</v>
      </c>
      <c r="G1290" s="32"/>
      <c r="H1290" s="32"/>
      <c r="I1290" s="451"/>
      <c r="J1290" s="452"/>
      <c r="O1290" s="21"/>
    </row>
    <row r="1291" spans="2:15" ht="11.25" outlineLevel="1">
      <c r="B1291" s="75"/>
      <c r="C1291" s="11"/>
      <c r="D1291" s="1"/>
      <c r="E1291" s="1" t="s">
        <v>411</v>
      </c>
      <c r="F1291" s="141" t="s">
        <v>769</v>
      </c>
      <c r="G1291" s="32"/>
      <c r="H1291" s="32"/>
      <c r="I1291" s="845"/>
      <c r="J1291" s="846"/>
      <c r="O1291" s="21"/>
    </row>
    <row r="1292" spans="2:15" ht="11.25" outlineLevel="1">
      <c r="B1292" s="75"/>
      <c r="C1292" s="11"/>
      <c r="D1292" s="1"/>
      <c r="E1292" s="69">
        <v>2.2799999999999998</v>
      </c>
      <c r="F1292" s="141" t="s">
        <v>1801</v>
      </c>
      <c r="G1292" s="32"/>
      <c r="H1292" s="32"/>
      <c r="I1292" s="845"/>
      <c r="J1292" s="846"/>
      <c r="O1292" s="21"/>
    </row>
    <row r="1293" spans="2:15" ht="11.25" outlineLevel="1">
      <c r="B1293" s="75"/>
      <c r="C1293" s="11"/>
      <c r="D1293" s="1"/>
      <c r="E1293" s="69">
        <v>2.29</v>
      </c>
      <c r="F1293" s="141" t="s">
        <v>1802</v>
      </c>
      <c r="G1293" s="32"/>
      <c r="H1293" s="32"/>
      <c r="I1293" s="845"/>
      <c r="J1293" s="846"/>
      <c r="O1293" s="21"/>
    </row>
    <row r="1294" spans="2:15" ht="11.25" outlineLevel="1">
      <c r="B1294" s="75"/>
      <c r="C1294" s="11"/>
      <c r="D1294" s="1"/>
      <c r="E1294" s="69"/>
      <c r="F1294" s="141"/>
      <c r="G1294" s="32"/>
      <c r="H1294" s="32"/>
      <c r="I1294" s="451"/>
      <c r="J1294" s="452"/>
      <c r="O1294" s="21"/>
    </row>
    <row r="1295" spans="2:15" ht="11.25" outlineLevel="1">
      <c r="B1295" s="75"/>
      <c r="C1295" s="33" t="s">
        <v>1204</v>
      </c>
      <c r="D1295" s="9" t="s">
        <v>1432</v>
      </c>
      <c r="E1295" s="9"/>
      <c r="F1295" s="588"/>
      <c r="G1295" s="350" t="s">
        <v>83</v>
      </c>
      <c r="H1295" s="350" t="s">
        <v>82</v>
      </c>
      <c r="I1295" s="845"/>
      <c r="J1295" s="846"/>
      <c r="O1295" s="21"/>
    </row>
    <row r="1296" spans="2:15" ht="11.25" outlineLevel="1">
      <c r="B1296" s="706"/>
      <c r="C1296" s="33"/>
      <c r="D1296" s="311"/>
      <c r="E1296" s="312" t="s">
        <v>1806</v>
      </c>
      <c r="F1296" s="589"/>
      <c r="G1296" s="350"/>
      <c r="H1296" s="350"/>
      <c r="I1296" s="451"/>
      <c r="J1296" s="452"/>
      <c r="O1296" s="21"/>
    </row>
    <row r="1297" spans="2:15" ht="11.25" outlineLevel="2">
      <c r="B1297" s="706"/>
      <c r="C1297" s="33"/>
      <c r="D1297" s="311"/>
      <c r="E1297" s="533" t="str">
        <f>TRIM(RIGHT(SUBSTITUTE(E1296," ",REPT(" ",100)),100))</f>
        <v>8.10.2.3.2(i)</v>
      </c>
      <c r="F1297" s="590">
        <f>+VLOOKUP(E1297,clause_count,2,FALSE)</f>
        <v>5</v>
      </c>
      <c r="G1297" s="350"/>
      <c r="H1297" s="350"/>
      <c r="I1297" s="451"/>
      <c r="J1297" s="452"/>
      <c r="O1297" s="21"/>
    </row>
    <row r="1298" spans="2:15" ht="51" outlineLevel="2">
      <c r="B1298" s="706"/>
      <c r="C1298" s="33"/>
      <c r="D1298" s="539">
        <v>1</v>
      </c>
      <c r="E1298" s="538" t="s">
        <v>2370</v>
      </c>
      <c r="F1298" s="577" t="str">
        <f>+VLOOKUP(E1298,AlterationTestLU[],2,)</f>
        <v>(i) Enclosure of Machine Room, Machinery Spaces, and Control Rooms/Spaces (Item 2.4)
(i)(1) floors (2.1.3 and 2.7.1.3)
(i)(2) enclosure (2.7.1 and 2.8.1)</v>
      </c>
      <c r="G1298" s="350"/>
      <c r="H1298" s="350"/>
      <c r="I1298" s="451"/>
      <c r="J1298" s="452"/>
      <c r="O1298" s="21"/>
    </row>
    <row r="1299" spans="2:15" ht="12.75" outlineLevel="2">
      <c r="B1299" s="706"/>
      <c r="C1299" s="33"/>
      <c r="D1299" s="539">
        <v>2</v>
      </c>
      <c r="E1299" s="538" t="s">
        <v>2377</v>
      </c>
      <c r="F1299" s="577" t="str">
        <f>+VLOOKUP(E1299,AlterationTestLU[],2,)</f>
        <v>Guarding of Exposed Auxiliary Equipment (2.10.1) (Item 2.9)</v>
      </c>
      <c r="G1299" s="350"/>
      <c r="H1299" s="350"/>
      <c r="I1299" s="451"/>
      <c r="J1299" s="452"/>
      <c r="O1299" s="21"/>
    </row>
    <row r="1300" spans="2:15" ht="12.75" outlineLevel="2">
      <c r="B1300" s="706"/>
      <c r="C1300" s="33"/>
      <c r="D1300" s="539">
        <v>3</v>
      </c>
      <c r="E1300" s="538" t="s">
        <v>2395</v>
      </c>
      <c r="F1300" s="577" t="str">
        <f>+VLOOKUP(E1300,AlterationTestLU[],2,)</f>
        <v>Machinery Supports and Fastenings (2.9.1 and 2.9.3) (Item 2.16)</v>
      </c>
      <c r="G1300" s="350"/>
      <c r="H1300" s="350"/>
      <c r="I1300" s="451"/>
      <c r="J1300" s="452"/>
      <c r="O1300" s="21"/>
    </row>
    <row r="1301" spans="2:15" ht="140.25" outlineLevel="2">
      <c r="B1301" s="706"/>
      <c r="C1301" s="33"/>
      <c r="D1301" s="539">
        <v>4</v>
      </c>
      <c r="E1301" s="538" t="s">
        <v>2415</v>
      </c>
      <c r="F1301" s="577" t="str">
        <f>+VLOOKUP(E1301,AlterationTestLU[],2,)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301" s="350"/>
      <c r="H1301" s="350"/>
      <c r="I1301" s="451"/>
      <c r="J1301" s="452"/>
      <c r="O1301" s="21"/>
    </row>
    <row r="1302" spans="2:15" ht="11.25" outlineLevel="1">
      <c r="B1302" s="75"/>
      <c r="C1302" s="11"/>
      <c r="D1302" s="1"/>
      <c r="E1302" s="1" t="s">
        <v>1804</v>
      </c>
      <c r="F1302" s="141" t="s">
        <v>1805</v>
      </c>
      <c r="G1302" s="32"/>
      <c r="H1302" s="32"/>
      <c r="I1302" s="845"/>
      <c r="J1302" s="846"/>
      <c r="O1302" s="21"/>
    </row>
    <row r="1303" spans="2:15" ht="11.25" outlineLevel="1">
      <c r="B1303" s="75"/>
      <c r="C1303" s="11"/>
      <c r="D1303" s="1"/>
      <c r="E1303" s="339" t="s">
        <v>791</v>
      </c>
      <c r="F1303" s="602" t="s">
        <v>864</v>
      </c>
      <c r="G1303" s="32"/>
      <c r="H1303" s="32"/>
      <c r="I1303" s="451"/>
      <c r="J1303" s="452"/>
      <c r="O1303" s="21"/>
    </row>
    <row r="1304" spans="2:15" ht="11.25" outlineLevel="1">
      <c r="B1304" s="706"/>
      <c r="C1304" s="11"/>
      <c r="D1304" s="540"/>
      <c r="E1304" s="541" t="s">
        <v>2860</v>
      </c>
      <c r="F1304" s="622"/>
      <c r="G1304" s="32"/>
      <c r="H1304" s="32"/>
      <c r="I1304" s="451"/>
      <c r="J1304" s="452"/>
      <c r="O1304" s="21"/>
    </row>
    <row r="1305" spans="2:15" ht="11.25" outlineLevel="1">
      <c r="B1305" s="523"/>
      <c r="C1305" s="273" t="s">
        <v>2154</v>
      </c>
      <c r="D1305" s="164" t="s">
        <v>182</v>
      </c>
      <c r="E1305" s="165"/>
      <c r="F1305" s="593"/>
      <c r="G1305" s="350" t="s">
        <v>82</v>
      </c>
      <c r="H1305" s="350" t="s">
        <v>82</v>
      </c>
      <c r="I1305" s="67" t="s">
        <v>1229</v>
      </c>
      <c r="J1305" s="68" t="s">
        <v>85</v>
      </c>
      <c r="O1305" s="21"/>
    </row>
    <row r="1306" spans="2:15" ht="11.25" outlineLevel="1">
      <c r="B1306" s="75"/>
      <c r="C1306" s="11"/>
      <c r="D1306" s="1"/>
      <c r="E1306" s="69">
        <v>2.2400000000000002</v>
      </c>
      <c r="F1306" s="602" t="s">
        <v>1433</v>
      </c>
      <c r="G1306" s="32"/>
      <c r="H1306" s="32"/>
      <c r="I1306" s="198"/>
      <c r="J1306" s="199"/>
      <c r="O1306" s="21"/>
    </row>
    <row r="1307" spans="2:15" ht="11.25" outlineLevel="1">
      <c r="B1307" s="523"/>
      <c r="C1307" s="180"/>
      <c r="D1307" s="165" t="s">
        <v>2155</v>
      </c>
      <c r="E1307" s="165"/>
      <c r="F1307" s="593"/>
      <c r="G1307" s="32"/>
      <c r="H1307" s="32"/>
      <c r="I1307" s="198"/>
      <c r="J1307" s="199"/>
      <c r="O1307" s="21"/>
    </row>
    <row r="1308" spans="2:15" ht="11.25" outlineLevel="1">
      <c r="B1308" s="75"/>
      <c r="C1308" s="76"/>
      <c r="D1308" s="74"/>
      <c r="E1308" s="1"/>
      <c r="F1308" s="141"/>
      <c r="G1308" s="32"/>
      <c r="H1308" s="32"/>
      <c r="I1308" s="567"/>
      <c r="J1308" s="561"/>
      <c r="O1308" s="21"/>
    </row>
    <row r="1309" spans="2:15" ht="11.25">
      <c r="B1309" s="75"/>
      <c r="C1309" s="27" t="s">
        <v>1112</v>
      </c>
      <c r="D1309" s="2" t="s">
        <v>1113</v>
      </c>
      <c r="E1309" s="2"/>
      <c r="F1309" s="587"/>
      <c r="G1309" s="31" t="s">
        <v>84</v>
      </c>
      <c r="H1309" s="356" t="s">
        <v>84</v>
      </c>
      <c r="I1309" s="30"/>
      <c r="J1309" s="356"/>
      <c r="O1309" s="21"/>
    </row>
    <row r="1310" spans="2:15" ht="11.25" outlineLevel="1">
      <c r="B1310" s="706"/>
      <c r="C1310" s="33"/>
      <c r="D1310" s="311"/>
      <c r="E1310" s="312" t="s">
        <v>1807</v>
      </c>
      <c r="F1310" s="589"/>
      <c r="G1310" s="350"/>
      <c r="H1310" s="350"/>
      <c r="I1310" s="451"/>
      <c r="J1310" s="452"/>
      <c r="O1310" s="21"/>
    </row>
    <row r="1311" spans="2:15" ht="11.25" outlineLevel="2">
      <c r="B1311" s="706"/>
      <c r="C1311" s="33"/>
      <c r="D1311" s="311"/>
      <c r="E1311" s="533" t="str">
        <f>TRIM(RIGHT(SUBSTITUTE(E1310," ",REPT(" ",100)),100))</f>
        <v>8.10.2.3.2(k)</v>
      </c>
      <c r="F1311" s="590">
        <f>+VLOOKUP(E1311,clause_count,2,FALSE)</f>
        <v>6</v>
      </c>
      <c r="G1311" s="350"/>
      <c r="H1311" s="350"/>
      <c r="I1311" s="451"/>
      <c r="J1311" s="452"/>
      <c r="O1311" s="21"/>
    </row>
    <row r="1312" spans="2:15" ht="102" outlineLevel="2">
      <c r="B1312" s="706"/>
      <c r="C1312" s="33"/>
      <c r="D1312" s="539">
        <v>1</v>
      </c>
      <c r="E1312" s="538" t="s">
        <v>2423</v>
      </c>
      <c r="F1312" s="577" t="str">
        <f>+VLOOKUP(E1312,AlterationTestLU[],2,)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1312" s="350"/>
      <c r="H1312" s="350"/>
      <c r="I1312" s="451"/>
      <c r="J1312" s="452"/>
      <c r="O1312" s="21"/>
    </row>
    <row r="1313" spans="2:15" ht="25.5" outlineLevel="2">
      <c r="B1313" s="706"/>
      <c r="C1313" s="33"/>
      <c r="D1313" s="539">
        <v>2</v>
      </c>
      <c r="E1313" s="538" t="s">
        <v>2542</v>
      </c>
      <c r="F1313" s="577" t="str">
        <f>+VLOOKUP(E1313,AlterationTestLU[],2,)</f>
        <v>Normal Terminal Stopping Devices (Item 3.5). Verify location and type of switches (2.25.2). [See also 8.10.2.2.2(ff).]</v>
      </c>
      <c r="G1313" s="350"/>
      <c r="H1313" s="350"/>
      <c r="I1313" s="451"/>
      <c r="J1313" s="452"/>
      <c r="O1313" s="21"/>
    </row>
    <row r="1314" spans="2:15" ht="25.5" outlineLevel="2">
      <c r="B1314" s="706"/>
      <c r="C1314" s="33"/>
      <c r="D1314" s="539">
        <v>3</v>
      </c>
      <c r="E1314" s="538" t="s">
        <v>2543</v>
      </c>
      <c r="F1314" s="577" t="str">
        <f>+VLOOKUP(E1314,AlterationTestLU[],2,)</f>
        <v>Final Terminal Stopping Devices (Item 3.6). Verify location and type of switches for conformance with 2.25.3 and 2.26.4.3.</v>
      </c>
      <c r="G1314" s="350"/>
      <c r="H1314" s="350"/>
      <c r="I1314" s="451"/>
      <c r="J1314" s="452"/>
      <c r="O1314" s="21"/>
    </row>
    <row r="1315" spans="2:15" ht="25.5" outlineLevel="2">
      <c r="B1315" s="706"/>
      <c r="C1315" s="33"/>
      <c r="D1315" s="539">
        <v>4</v>
      </c>
      <c r="E1315" s="538" t="s">
        <v>2701</v>
      </c>
      <c r="F1315" s="577" t="str">
        <f>+VLOOKUP(E1315,AlterationTestLU[],2,)</f>
        <v>For reduced-stroke buffers conforming to 2.22.4.1.2, these tests shall be made at the reduced striking speed.</v>
      </c>
      <c r="G1315" s="350"/>
      <c r="H1315" s="350"/>
      <c r="I1315" s="451"/>
      <c r="J1315" s="452"/>
      <c r="O1315" s="21"/>
    </row>
    <row r="1316" spans="2:15" ht="25.5" outlineLevel="2">
      <c r="B1316" s="706"/>
      <c r="C1316" s="33"/>
      <c r="D1316" s="539">
        <v>5</v>
      </c>
      <c r="E1316" s="538" t="s">
        <v>2704</v>
      </c>
      <c r="F1316" s="577" t="str">
        <f>+VLOOKUP(E1316,AlterationTestLU[],2,)</f>
        <v>FTSD (Item 5.3). Verify location, operation, and type of switches for conformance with 2.25.3 and 2.26.4.3.</v>
      </c>
      <c r="G1316" s="350"/>
      <c r="H1316" s="350"/>
      <c r="I1316" s="451"/>
      <c r="J1316" s="452"/>
      <c r="O1316" s="21"/>
    </row>
    <row r="1317" spans="2:15" ht="25.5" outlineLevel="2">
      <c r="B1317" s="706"/>
      <c r="C1317" s="33"/>
      <c r="D1317" s="539">
        <v>6</v>
      </c>
      <c r="E1317" s="538" t="s">
        <v>2705</v>
      </c>
      <c r="F1317" s="577" t="str">
        <f>+VLOOKUP(E1317,AlterationTestLU[],2,)</f>
        <v>NTSD (Item 5.4). Verify location, operation, and type of switches for conformance with 2.25.2 [see 8.10.2.2.2(ff)].</v>
      </c>
      <c r="G1317" s="350"/>
      <c r="H1317" s="350"/>
      <c r="I1317" s="451"/>
      <c r="J1317" s="452"/>
      <c r="O1317" s="21"/>
    </row>
    <row r="1318" spans="2:15" ht="11.25" outlineLevel="1">
      <c r="B1318" s="75"/>
      <c r="C1318" s="38"/>
      <c r="D1318" s="39"/>
      <c r="E1318" s="39" t="s">
        <v>361</v>
      </c>
      <c r="F1318" s="621" t="s">
        <v>131</v>
      </c>
      <c r="G1318" s="41"/>
      <c r="H1318" s="41"/>
      <c r="I1318" s="902"/>
      <c r="J1318" s="903"/>
      <c r="O1318" s="21"/>
    </row>
    <row r="1319" spans="2:15" ht="11.25">
      <c r="B1319" s="75"/>
      <c r="C1319" s="27" t="s">
        <v>1114</v>
      </c>
      <c r="D1319" s="2" t="s">
        <v>1115</v>
      </c>
      <c r="E1319" s="2"/>
      <c r="F1319" s="587"/>
      <c r="G1319" s="924" t="s">
        <v>150</v>
      </c>
      <c r="H1319" s="925"/>
      <c r="I1319" s="925"/>
      <c r="J1319" s="926"/>
      <c r="O1319" s="21"/>
    </row>
    <row r="1320" spans="2:15" ht="11.25" outlineLevel="1">
      <c r="B1320" s="706"/>
      <c r="C1320" s="33"/>
      <c r="D1320" s="340"/>
      <c r="E1320" s="316" t="s">
        <v>1815</v>
      </c>
      <c r="F1320" s="592"/>
      <c r="G1320" s="46"/>
      <c r="H1320" s="46"/>
      <c r="I1320" s="546"/>
      <c r="J1320" s="547"/>
      <c r="O1320" s="21"/>
    </row>
    <row r="1321" spans="2:15" ht="11.25" outlineLevel="2">
      <c r="B1321" s="706"/>
      <c r="C1321" s="33"/>
      <c r="D1321" s="318"/>
      <c r="E1321" s="533" t="str">
        <f>TRIM(RIGHT(SUBSTITUTE(E1320," ",REPT(" ",100)),100))</f>
        <v>8.10.2.3.2(jj)</v>
      </c>
      <c r="F1321" s="590">
        <f>+VLOOKUP(E1321,clause_count,2,FALSE)</f>
        <v>1</v>
      </c>
      <c r="G1321" s="350"/>
      <c r="H1321" s="350"/>
      <c r="I1321" s="546"/>
      <c r="J1321" s="547"/>
      <c r="O1321" s="21"/>
    </row>
    <row r="1322" spans="2:15" ht="51" outlineLevel="2">
      <c r="B1322" s="706"/>
      <c r="C1322" s="33"/>
      <c r="D1322" s="539">
        <v>1</v>
      </c>
      <c r="E1322" s="538" t="s">
        <v>2532</v>
      </c>
      <c r="F1322" s="577" t="str">
        <f>+VLOOKUP(E1322,AlterationTestLU[],2,)</f>
        <v>(c) Top-of-Car Operating Device and Equipment (Item 3.3)
(c)(1) top-of-car inspection operation (2.26.1.4.2)
(c)(2) equipment on car top (2.14.1.7)
(c)(3) inspection operation with open door circuits (2.26.1.5)</v>
      </c>
      <c r="G1322" s="350"/>
      <c r="H1322" s="350"/>
      <c r="I1322" s="546"/>
      <c r="J1322" s="547"/>
      <c r="O1322" s="21"/>
    </row>
    <row r="1323" spans="2:15" ht="11.25" outlineLevel="1">
      <c r="B1323" s="75"/>
      <c r="C1323" s="14" t="s">
        <v>1812</v>
      </c>
      <c r="D1323" s="341" t="s">
        <v>1810</v>
      </c>
      <c r="E1323" s="9"/>
      <c r="F1323" s="588"/>
      <c r="G1323" s="546"/>
      <c r="H1323" s="350"/>
      <c r="I1323" s="546"/>
      <c r="J1323" s="547"/>
      <c r="O1323" s="21"/>
    </row>
    <row r="1324" spans="2:15" ht="11.25" outlineLevel="1">
      <c r="B1324" s="75"/>
      <c r="C1324" s="33" t="s">
        <v>1809</v>
      </c>
      <c r="D1324" s="9" t="s">
        <v>1813</v>
      </c>
      <c r="E1324" s="9"/>
      <c r="F1324" s="588"/>
      <c r="G1324" s="546" t="s">
        <v>85</v>
      </c>
      <c r="H1324" s="350" t="s">
        <v>85</v>
      </c>
      <c r="I1324" s="546" t="s">
        <v>1229</v>
      </c>
      <c r="J1324" s="547" t="s">
        <v>85</v>
      </c>
      <c r="O1324" s="21"/>
    </row>
    <row r="1325" spans="2:15" ht="11.25" outlineLevel="1">
      <c r="B1325" s="75"/>
      <c r="C1325" s="11"/>
      <c r="D1325" s="1"/>
      <c r="E1325" s="1" t="s">
        <v>286</v>
      </c>
      <c r="F1325" s="141" t="s">
        <v>775</v>
      </c>
      <c r="G1325" s="32"/>
      <c r="H1325" s="32"/>
      <c r="I1325" s="845"/>
      <c r="J1325" s="846"/>
      <c r="O1325" s="21"/>
    </row>
    <row r="1326" spans="2:15" ht="11.25" outlineLevel="1">
      <c r="B1326" s="75"/>
      <c r="C1326" s="11"/>
      <c r="D1326" s="1"/>
      <c r="E1326" s="1"/>
      <c r="F1326" s="141" t="s">
        <v>1808</v>
      </c>
      <c r="G1326" s="32"/>
      <c r="H1326" s="32"/>
      <c r="I1326" s="451"/>
      <c r="J1326" s="452"/>
      <c r="O1326" s="21"/>
    </row>
    <row r="1327" spans="2:15" ht="11.25" outlineLevel="1">
      <c r="B1327" s="523"/>
      <c r="C1327" s="11"/>
      <c r="D1327" s="1"/>
      <c r="E1327" s="229" t="s">
        <v>2140</v>
      </c>
      <c r="F1327" s="141"/>
      <c r="G1327" s="32"/>
      <c r="H1327" s="32"/>
      <c r="I1327" s="451"/>
      <c r="J1327" s="452"/>
      <c r="O1327" s="21"/>
    </row>
    <row r="1328" spans="2:15" ht="11.25" outlineLevel="1">
      <c r="B1328" s="75"/>
      <c r="C1328" s="33" t="s">
        <v>1811</v>
      </c>
      <c r="D1328" s="341" t="s">
        <v>1814</v>
      </c>
      <c r="E1328" s="9"/>
      <c r="F1328" s="588"/>
      <c r="G1328" s="77" t="s">
        <v>85</v>
      </c>
      <c r="H1328" s="457" t="s">
        <v>85</v>
      </c>
      <c r="I1328" s="451"/>
      <c r="J1328" s="452"/>
      <c r="O1328" s="21"/>
    </row>
    <row r="1329" spans="2:15" ht="11.25" outlineLevel="1">
      <c r="B1329" s="75"/>
      <c r="C1329" s="11"/>
      <c r="D1329" s="1"/>
      <c r="E1329" s="1" t="s">
        <v>372</v>
      </c>
      <c r="F1329" s="141" t="s">
        <v>776</v>
      </c>
      <c r="G1329" s="227"/>
      <c r="H1329" s="227"/>
      <c r="I1329" s="451"/>
      <c r="J1329" s="452"/>
      <c r="O1329" s="21"/>
    </row>
    <row r="1330" spans="2:15" ht="11.25" outlineLevel="1">
      <c r="B1330" s="75"/>
      <c r="C1330" s="11"/>
      <c r="D1330" s="279"/>
      <c r="E1330" s="229"/>
      <c r="F1330" s="610"/>
      <c r="G1330" s="353"/>
      <c r="H1330" s="32"/>
      <c r="I1330" s="451"/>
      <c r="J1330" s="452"/>
      <c r="O1330" s="21"/>
    </row>
    <row r="1331" spans="2:15" ht="11.25" outlineLevel="1">
      <c r="B1331" s="75"/>
      <c r="C1331" s="14" t="s">
        <v>1117</v>
      </c>
      <c r="D1331" s="9" t="s">
        <v>1118</v>
      </c>
      <c r="E1331" s="9"/>
      <c r="F1331" s="588"/>
      <c r="G1331" s="350" t="s">
        <v>85</v>
      </c>
      <c r="H1331" s="350" t="s">
        <v>85</v>
      </c>
      <c r="I1331" s="845"/>
      <c r="J1331" s="846"/>
      <c r="O1331" s="21"/>
    </row>
    <row r="1332" spans="2:15" ht="11.25" outlineLevel="1">
      <c r="B1332" s="706"/>
      <c r="C1332" s="33"/>
      <c r="D1332" s="318"/>
      <c r="E1332" s="312" t="s">
        <v>1816</v>
      </c>
      <c r="F1332" s="589"/>
      <c r="G1332" s="350"/>
      <c r="H1332" s="547"/>
      <c r="I1332" s="451"/>
      <c r="J1332" s="452"/>
      <c r="O1332" s="21"/>
    </row>
    <row r="1333" spans="2:15" ht="11.25" outlineLevel="2">
      <c r="B1333" s="706"/>
      <c r="C1333" s="33"/>
      <c r="D1333" s="311"/>
      <c r="E1333" s="533" t="str">
        <f>TRIM(RIGHT(SUBSTITUTE(E1332," ",REPT(" ",100)),100))</f>
        <v>8.10.2.3.2(kk)</v>
      </c>
      <c r="F1333" s="590">
        <f>+VLOOKUP(E1333,clause_count,2,FALSE)</f>
        <v>1</v>
      </c>
      <c r="G1333" s="350"/>
      <c r="H1333" s="350"/>
      <c r="I1333" s="451"/>
      <c r="J1333" s="452"/>
      <c r="O1333" s="21"/>
    </row>
    <row r="1334" spans="2:15" ht="12.75" outlineLevel="2">
      <c r="B1334" s="706"/>
      <c r="C1334" s="33"/>
      <c r="D1334" s="539">
        <v>1</v>
      </c>
      <c r="E1334" s="538" t="s">
        <v>2545</v>
      </c>
      <c r="F1334" s="577" t="str">
        <f>+VLOOKUP(E1334,AlterationTestLU[],2,)</f>
        <v>Car-Leveling Devices (2.26.1.6) (Item 3.7)</v>
      </c>
      <c r="G1334" s="350"/>
      <c r="H1334" s="350"/>
      <c r="I1334" s="451"/>
      <c r="J1334" s="452"/>
      <c r="O1334" s="21"/>
    </row>
    <row r="1335" spans="2:15" ht="11.25" outlineLevel="1">
      <c r="B1335" s="75"/>
      <c r="C1335" s="181"/>
      <c r="D1335" s="1"/>
      <c r="E1335" s="1" t="s">
        <v>413</v>
      </c>
      <c r="F1335" s="141" t="s">
        <v>777</v>
      </c>
      <c r="G1335" s="32"/>
      <c r="H1335" s="32"/>
      <c r="I1335" s="845"/>
      <c r="J1335" s="846"/>
      <c r="O1335" s="21"/>
    </row>
    <row r="1336" spans="2:15" ht="11.25" outlineLevel="1">
      <c r="B1336" s="75"/>
      <c r="C1336" s="242"/>
      <c r="D1336" s="74"/>
      <c r="E1336" s="1"/>
      <c r="F1336" s="141"/>
      <c r="G1336" s="64"/>
      <c r="H1336" s="64"/>
      <c r="I1336" s="451"/>
      <c r="J1336" s="452"/>
      <c r="O1336" s="21"/>
    </row>
    <row r="1337" spans="2:15" ht="11.25" outlineLevel="1">
      <c r="B1337" s="75"/>
      <c r="C1337" s="14" t="s">
        <v>1119</v>
      </c>
      <c r="D1337" s="9" t="s">
        <v>1120</v>
      </c>
      <c r="E1337" s="9"/>
      <c r="F1337" s="588"/>
      <c r="G1337" s="350" t="s">
        <v>83</v>
      </c>
      <c r="H1337" s="350" t="s">
        <v>82</v>
      </c>
      <c r="I1337" s="845"/>
      <c r="J1337" s="846"/>
      <c r="O1337" s="21"/>
    </row>
    <row r="1338" spans="2:15" ht="11.25" outlineLevel="1">
      <c r="B1338" s="706"/>
      <c r="C1338" s="14"/>
      <c r="D1338" s="318"/>
      <c r="E1338" s="312" t="s">
        <v>1817</v>
      </c>
      <c r="F1338" s="589"/>
      <c r="G1338" s="350"/>
      <c r="H1338" s="350"/>
      <c r="I1338" s="451"/>
      <c r="J1338" s="452"/>
      <c r="O1338" s="21"/>
    </row>
    <row r="1339" spans="2:15" ht="11.25" outlineLevel="2">
      <c r="B1339" s="706"/>
      <c r="C1339" s="14"/>
      <c r="D1339" s="311"/>
      <c r="E1339" s="533" t="str">
        <f>TRIM(RIGHT(SUBSTITUTE(E1338," ",REPT(" ",100)),100))</f>
        <v>8.10.2.3.2(ll)</v>
      </c>
      <c r="F1339" s="590">
        <f>+VLOOKUP(E1339,clause_count,2,FALSE)</f>
        <v>3</v>
      </c>
      <c r="G1339" s="350"/>
      <c r="H1339" s="350"/>
      <c r="I1339" s="451"/>
      <c r="J1339" s="452"/>
      <c r="O1339" s="21"/>
    </row>
    <row r="1340" spans="2:15" ht="25.5" outlineLevel="2">
      <c r="B1340" s="706"/>
      <c r="C1340" s="14"/>
      <c r="D1340" s="539">
        <v>1</v>
      </c>
      <c r="E1340" s="538" t="s">
        <v>2381</v>
      </c>
      <c r="F1340" s="577" t="str">
        <f>+VLOOKUP(E1340,AlterationTestLU[],2,)</f>
        <v>Disconnecting Means and Control (2.26.4.1 and NFPA 70 or CSA C22.1, as applicable) (Item 2.11)</v>
      </c>
      <c r="G1340" s="350"/>
      <c r="H1340" s="350"/>
      <c r="I1340" s="451"/>
      <c r="J1340" s="452"/>
      <c r="O1340" s="21"/>
    </row>
    <row r="1341" spans="2:15" ht="102" outlineLevel="2">
      <c r="B1341" s="706"/>
      <c r="C1341" s="14"/>
      <c r="D1341" s="539">
        <v>2</v>
      </c>
      <c r="E1341" s="538" t="s">
        <v>2382</v>
      </c>
      <c r="F1341" s="577" t="str">
        <f>+VLOOKUP(E1341,AlterationTestLU[],2,)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341" s="350"/>
      <c r="H1341" s="350"/>
      <c r="I1341" s="451"/>
      <c r="J1341" s="452"/>
      <c r="O1341" s="21"/>
    </row>
    <row r="1342" spans="2:15" ht="63.75" outlineLevel="2">
      <c r="B1342" s="706"/>
      <c r="C1342" s="14"/>
      <c r="D1342" s="539">
        <v>3</v>
      </c>
      <c r="E1342" s="538" t="s">
        <v>2390</v>
      </c>
      <c r="F1342" s="577" t="str">
        <f>+VLOOKUP(E1342,AlterationTestLU[],2,)</f>
        <v>(t)(1) general (2.26.9.1, 2.26.9.2, and 2.26.9.8)
(t)(2) redundancy and its checking (2.26.9.3 and 2.26.9.4)
(t)(3) static control without motor generator sets (2.26.9.5 and 2.26.9.6)
(t)(4) installation of capacitors or other devices to make electrical protective devices ineffective (2.26.6)</v>
      </c>
      <c r="G1342" s="350"/>
      <c r="H1342" s="350"/>
      <c r="I1342" s="451"/>
      <c r="J1342" s="452"/>
      <c r="O1342" s="21"/>
    </row>
    <row r="1343" spans="2:15" ht="11.25" outlineLevel="1">
      <c r="B1343" s="75"/>
      <c r="C1343" s="33"/>
      <c r="D1343" s="9"/>
      <c r="E1343" s="9" t="s">
        <v>217</v>
      </c>
      <c r="F1343" s="588"/>
      <c r="G1343" s="350"/>
      <c r="H1343" s="350"/>
      <c r="I1343" s="451"/>
      <c r="J1343" s="452"/>
      <c r="O1343" s="21"/>
    </row>
    <row r="1344" spans="2:15" ht="11.25" outlineLevel="1">
      <c r="B1344" s="75"/>
      <c r="C1344" s="33"/>
      <c r="D1344" s="9"/>
      <c r="E1344" s="9" t="s">
        <v>218</v>
      </c>
      <c r="F1344" s="588"/>
      <c r="G1344" s="350"/>
      <c r="H1344" s="350"/>
      <c r="I1344" s="451"/>
      <c r="J1344" s="452"/>
      <c r="O1344" s="21"/>
    </row>
    <row r="1345" spans="1:15" ht="11.25" outlineLevel="1">
      <c r="B1345" s="75"/>
      <c r="C1345" s="33"/>
      <c r="D1345" s="9"/>
      <c r="E1345" s="9" t="s">
        <v>219</v>
      </c>
      <c r="F1345" s="588"/>
      <c r="G1345" s="350"/>
      <c r="H1345" s="350"/>
      <c r="I1345" s="451"/>
      <c r="J1345" s="452"/>
      <c r="O1345" s="21"/>
    </row>
    <row r="1346" spans="1:15" ht="11.25" outlineLevel="1">
      <c r="B1346" s="75"/>
      <c r="C1346" s="11"/>
      <c r="D1346" s="1" t="s">
        <v>220</v>
      </c>
      <c r="E1346" s="1"/>
      <c r="F1346" s="141"/>
      <c r="G1346" s="32"/>
      <c r="H1346" s="32"/>
      <c r="I1346" s="451"/>
      <c r="J1346" s="452"/>
      <c r="O1346" s="21"/>
    </row>
    <row r="1347" spans="1:15" ht="11.25" outlineLevel="1">
      <c r="B1347" s="75"/>
      <c r="C1347" s="11"/>
      <c r="D1347" s="1"/>
      <c r="E1347" s="1" t="s">
        <v>414</v>
      </c>
      <c r="F1347" s="141" t="s">
        <v>772</v>
      </c>
      <c r="G1347" s="32"/>
      <c r="H1347" s="32"/>
      <c r="I1347" s="845"/>
      <c r="J1347" s="846"/>
      <c r="O1347" s="21"/>
    </row>
    <row r="1348" spans="1:15" ht="11.25" outlineLevel="1">
      <c r="B1348" s="75"/>
      <c r="C1348" s="11"/>
      <c r="D1348" s="1"/>
      <c r="E1348" s="1" t="s">
        <v>415</v>
      </c>
      <c r="F1348" s="141" t="s">
        <v>773</v>
      </c>
      <c r="G1348" s="32"/>
      <c r="H1348" s="32"/>
      <c r="I1348" s="845"/>
      <c r="J1348" s="846"/>
      <c r="O1348" s="21"/>
    </row>
    <row r="1349" spans="1:15" ht="12.75" outlineLevel="1">
      <c r="B1349" s="75"/>
      <c r="C1349" s="11"/>
      <c r="D1349" s="1"/>
      <c r="E1349" s="1" t="s">
        <v>416</v>
      </c>
      <c r="F1349" s="347" t="s">
        <v>774</v>
      </c>
      <c r="G1349" s="32"/>
      <c r="H1349" s="32"/>
      <c r="I1349" s="845"/>
      <c r="J1349" s="846"/>
      <c r="O1349" s="21"/>
    </row>
    <row r="1350" spans="1:15" ht="11.25" outlineLevel="1">
      <c r="B1350" s="75"/>
      <c r="C1350" s="11"/>
      <c r="D1350" s="1"/>
      <c r="E1350" s="1" t="s">
        <v>286</v>
      </c>
      <c r="F1350" s="141" t="s">
        <v>775</v>
      </c>
      <c r="G1350" s="32"/>
      <c r="H1350" s="32"/>
      <c r="I1350" s="451"/>
      <c r="J1350" s="72"/>
      <c r="O1350" s="21"/>
    </row>
    <row r="1351" spans="1:15" ht="11.25" outlineLevel="1">
      <c r="B1351" s="75"/>
      <c r="C1351" s="11"/>
      <c r="D1351" s="1"/>
      <c r="E1351" s="1" t="s">
        <v>413</v>
      </c>
      <c r="F1351" s="141" t="s">
        <v>777</v>
      </c>
      <c r="G1351" s="32"/>
      <c r="H1351" s="32"/>
      <c r="I1351" s="845"/>
      <c r="J1351" s="846"/>
      <c r="O1351" s="21"/>
    </row>
    <row r="1352" spans="1:15" ht="11.25" outlineLevel="1">
      <c r="B1352" s="75"/>
      <c r="C1352" s="11"/>
      <c r="D1352" s="1"/>
      <c r="E1352" s="1" t="s">
        <v>417</v>
      </c>
      <c r="F1352" s="141" t="s">
        <v>799</v>
      </c>
      <c r="G1352" s="32"/>
      <c r="H1352" s="32"/>
      <c r="I1352" s="845"/>
      <c r="J1352" s="846"/>
      <c r="O1352" s="21"/>
    </row>
    <row r="1353" spans="1:15" ht="11.25" outlineLevel="1">
      <c r="B1353" s="75"/>
      <c r="C1353" s="11"/>
      <c r="D1353" s="1"/>
      <c r="E1353" s="1" t="s">
        <v>418</v>
      </c>
      <c r="F1353" s="141" t="s">
        <v>802</v>
      </c>
      <c r="G1353" s="32"/>
      <c r="H1353" s="32"/>
      <c r="I1353" s="845"/>
      <c r="J1353" s="846"/>
      <c r="O1353" s="21"/>
    </row>
    <row r="1354" spans="1:15" ht="12.75" outlineLevel="1">
      <c r="B1354" s="75"/>
      <c r="C1354" s="11"/>
      <c r="D1354" s="1"/>
      <c r="E1354" s="1" t="s">
        <v>419</v>
      </c>
      <c r="F1354" s="347" t="s">
        <v>803</v>
      </c>
      <c r="G1354" s="32"/>
      <c r="H1354" s="32"/>
      <c r="I1354" s="845"/>
      <c r="J1354" s="846"/>
      <c r="O1354" s="21"/>
    </row>
    <row r="1355" spans="1:15" ht="11.25" outlineLevel="1">
      <c r="B1355" s="75"/>
      <c r="C1355" s="11"/>
      <c r="D1355" s="1"/>
      <c r="E1355" s="1" t="s">
        <v>420</v>
      </c>
      <c r="F1355" s="141" t="s">
        <v>805</v>
      </c>
      <c r="G1355" s="32"/>
      <c r="H1355" s="32"/>
      <c r="I1355" s="845"/>
      <c r="J1355" s="846"/>
      <c r="O1355" s="21"/>
    </row>
    <row r="1356" spans="1:15" ht="11.25" outlineLevel="1">
      <c r="B1356" s="75"/>
      <c r="C1356" s="11"/>
      <c r="D1356" s="1"/>
      <c r="E1356" s="1" t="s">
        <v>421</v>
      </c>
      <c r="F1356" s="141" t="s">
        <v>798</v>
      </c>
      <c r="G1356" s="32"/>
      <c r="H1356" s="32"/>
      <c r="I1356" s="845"/>
      <c r="J1356" s="846"/>
      <c r="O1356" s="21"/>
    </row>
    <row r="1357" spans="1:15" ht="11.25" outlineLevel="1">
      <c r="B1357" s="75"/>
      <c r="C1357" s="11"/>
      <c r="D1357" s="1" t="s">
        <v>1329</v>
      </c>
      <c r="E1357" s="1"/>
      <c r="F1357" s="141"/>
      <c r="G1357" s="32"/>
      <c r="H1357" s="32"/>
      <c r="I1357" s="451"/>
      <c r="J1357" s="452"/>
      <c r="O1357" s="21"/>
    </row>
    <row r="1358" spans="1:15" ht="11.25" outlineLevel="1">
      <c r="B1358" s="75"/>
      <c r="C1358" s="11"/>
      <c r="D1358" s="1"/>
      <c r="E1358" s="1" t="s">
        <v>387</v>
      </c>
      <c r="F1358" s="141" t="s">
        <v>800</v>
      </c>
      <c r="G1358" s="32"/>
      <c r="H1358" s="32"/>
      <c r="I1358" s="845"/>
      <c r="J1358" s="846"/>
      <c r="O1358" s="21"/>
    </row>
    <row r="1359" spans="1:15" ht="12.75" outlineLevel="1">
      <c r="B1359" s="75"/>
      <c r="C1359" s="11"/>
      <c r="D1359" s="1"/>
      <c r="E1359" s="1" t="s">
        <v>388</v>
      </c>
      <c r="F1359" s="347" t="s">
        <v>801</v>
      </c>
      <c r="G1359" s="32"/>
      <c r="H1359" s="32"/>
      <c r="I1359" s="845"/>
      <c r="J1359" s="846"/>
      <c r="O1359" s="21"/>
    </row>
    <row r="1360" spans="1:15" s="85" customFormat="1" ht="11.25" outlineLevel="1">
      <c r="A1360" s="196"/>
      <c r="B1360" s="75"/>
      <c r="C1360" s="11"/>
      <c r="D1360" s="1"/>
      <c r="E1360" s="1" t="s">
        <v>389</v>
      </c>
      <c r="F1360" s="141" t="s">
        <v>78</v>
      </c>
      <c r="G1360" s="32"/>
      <c r="H1360" s="32"/>
      <c r="I1360" s="845"/>
      <c r="J1360" s="846"/>
      <c r="K1360" s="738"/>
      <c r="L1360" s="730"/>
      <c r="M1360" s="730"/>
      <c r="N1360" s="730"/>
    </row>
    <row r="1361" spans="1:15" s="85" customFormat="1" ht="11.25" outlineLevel="1">
      <c r="A1361" s="196"/>
      <c r="B1361" s="75"/>
      <c r="C1361" s="11"/>
      <c r="D1361" s="1" t="s">
        <v>221</v>
      </c>
      <c r="E1361" s="1"/>
      <c r="F1361" s="141"/>
      <c r="G1361" s="32"/>
      <c r="H1361" s="32"/>
      <c r="I1361" s="451"/>
      <c r="J1361" s="452"/>
      <c r="K1361" s="738"/>
      <c r="L1361" s="730"/>
      <c r="M1361" s="730"/>
      <c r="N1361" s="730"/>
    </row>
    <row r="1362" spans="1:15" ht="11.25" outlineLevel="1">
      <c r="B1362" s="75"/>
      <c r="C1362" s="11"/>
      <c r="D1362" s="1"/>
      <c r="E1362" s="1" t="s">
        <v>285</v>
      </c>
      <c r="F1362" s="141" t="s">
        <v>770</v>
      </c>
      <c r="G1362" s="32"/>
      <c r="H1362" s="32"/>
      <c r="I1362" s="845"/>
      <c r="J1362" s="846"/>
      <c r="O1362" s="21"/>
    </row>
    <row r="1363" spans="1:15" ht="11.25" outlineLevel="1">
      <c r="B1363" s="75"/>
      <c r="C1363" s="11"/>
      <c r="D1363" s="1"/>
      <c r="E1363" s="1" t="s">
        <v>410</v>
      </c>
      <c r="F1363" s="141" t="s">
        <v>804</v>
      </c>
      <c r="G1363" s="32"/>
      <c r="H1363" s="32"/>
      <c r="I1363" s="845"/>
      <c r="J1363" s="846"/>
      <c r="O1363" s="21"/>
    </row>
    <row r="1364" spans="1:15" ht="11.25" outlineLevel="1">
      <c r="B1364" s="75"/>
      <c r="C1364" s="11"/>
      <c r="D1364" s="1" t="s">
        <v>222</v>
      </c>
      <c r="E1364" s="1"/>
      <c r="F1364" s="141"/>
      <c r="G1364" s="32"/>
      <c r="H1364" s="32"/>
      <c r="I1364" s="451"/>
      <c r="J1364" s="452"/>
      <c r="O1364" s="21"/>
    </row>
    <row r="1365" spans="1:15" ht="11.25" outlineLevel="1">
      <c r="B1365" s="75"/>
      <c r="C1365" s="11"/>
      <c r="D1365" s="1"/>
      <c r="E1365" s="1" t="s">
        <v>422</v>
      </c>
      <c r="F1365" s="141" t="s">
        <v>771</v>
      </c>
      <c r="G1365" s="32"/>
      <c r="H1365" s="32"/>
      <c r="I1365" s="845"/>
      <c r="J1365" s="846"/>
      <c r="O1365" s="21"/>
    </row>
    <row r="1366" spans="1:15" ht="11.25" outlineLevel="1">
      <c r="B1366" s="75"/>
      <c r="C1366" s="11"/>
      <c r="D1366" s="1"/>
      <c r="E1366" s="1"/>
      <c r="F1366" s="141" t="s">
        <v>1330</v>
      </c>
      <c r="G1366" s="32"/>
      <c r="H1366" s="32"/>
      <c r="I1366" s="451"/>
      <c r="J1366" s="452"/>
      <c r="O1366" s="21"/>
    </row>
    <row r="1367" spans="1:15" ht="11.25">
      <c r="B1367" s="75"/>
      <c r="C1367" s="342" t="s">
        <v>657</v>
      </c>
      <c r="D1367" s="343" t="s">
        <v>658</v>
      </c>
      <c r="E1367" s="343"/>
      <c r="F1367" s="623"/>
      <c r="G1367" s="344"/>
      <c r="H1367" s="344"/>
      <c r="I1367" s="964"/>
      <c r="J1367" s="965"/>
      <c r="O1367" s="21"/>
    </row>
    <row r="1368" spans="1:15" ht="11.25" outlineLevel="1">
      <c r="B1368" s="75"/>
      <c r="C1368" s="81" t="s">
        <v>562</v>
      </c>
      <c r="D1368" s="9" t="s">
        <v>1483</v>
      </c>
      <c r="E1368" s="9"/>
      <c r="F1368" s="588" t="s">
        <v>1818</v>
      </c>
      <c r="G1368" s="350" t="s">
        <v>83</v>
      </c>
      <c r="H1368" s="350" t="s">
        <v>82</v>
      </c>
      <c r="I1368" s="895" t="s">
        <v>83</v>
      </c>
      <c r="J1368" s="896"/>
      <c r="O1368" s="21"/>
    </row>
    <row r="1369" spans="1:15" ht="11.25" outlineLevel="1">
      <c r="B1369" s="706"/>
      <c r="C1369" s="81"/>
      <c r="D1369" s="318"/>
      <c r="E1369" s="312" t="s">
        <v>1821</v>
      </c>
      <c r="F1369" s="589"/>
      <c r="G1369" s="350"/>
      <c r="H1369" s="350"/>
      <c r="I1369" s="546"/>
      <c r="J1369" s="547"/>
      <c r="O1369" s="21"/>
    </row>
    <row r="1370" spans="1:15" ht="11.25" outlineLevel="2">
      <c r="B1370" s="706"/>
      <c r="C1370" s="81"/>
      <c r="D1370" s="311"/>
      <c r="E1370" s="533" t="str">
        <f>TRIM(RIGHT(SUBSTITUTE(E1369," ",REPT(" ",100)),100))</f>
        <v>8.10.2.3.2(s)</v>
      </c>
      <c r="F1370" s="590">
        <f>+VLOOKUP(E1370,clause_count,2,FALSE)</f>
        <v>17</v>
      </c>
      <c r="G1370" s="350"/>
      <c r="H1370" s="350"/>
      <c r="I1370" s="546"/>
      <c r="J1370" s="547"/>
      <c r="O1370" s="21"/>
    </row>
    <row r="1371" spans="1:15" ht="51" outlineLevel="2">
      <c r="B1371" s="706"/>
      <c r="C1371" s="81"/>
      <c r="D1371" s="539">
        <v>1</v>
      </c>
      <c r="E1371" s="538" t="s">
        <v>2237</v>
      </c>
      <c r="F1371" s="577" t="str">
        <f>+VLOOKUP(E1371,AlterationTestLU[],2,)</f>
        <v>(c) Operating Control Devices (Item 1.3)
(c)(1) operating devices (2.26.1.1, 2.26.1.2, and 2.26.1.6)
(c)(2) in-car inspection (2.26.1.4.3)
(c)(3) inspection operation with open door circuits (2.26.1.5)</v>
      </c>
      <c r="G1371" s="350"/>
      <c r="H1371" s="350"/>
      <c r="I1371" s="546"/>
      <c r="J1371" s="547"/>
      <c r="O1371" s="21"/>
    </row>
    <row r="1372" spans="1:15" ht="51" outlineLevel="2">
      <c r="B1372" s="706"/>
      <c r="C1372" s="81"/>
      <c r="D1372" s="539">
        <v>2</v>
      </c>
      <c r="E1372" s="538" t="s">
        <v>2257</v>
      </c>
      <c r="F1372" s="577" t="str">
        <f>+VLOOKUP(E1372,AlterationTestLU[],2,)</f>
        <v>(j) Power Opening of Doors or Gates (Item 1.10)
(j)(1) Power Opening of Doors (2.13.2). 
(j)(2) Leveling Zone (2.26.1.6.3) and Leveling Speed (2.26.1.6.6). 
(j)(3) 	Inner Landing Zone (2.26.1.6.7). For static control elevators</v>
      </c>
      <c r="G1372" s="350"/>
      <c r="H1372" s="350"/>
      <c r="I1372" s="546"/>
      <c r="J1372" s="547"/>
      <c r="O1372" s="21"/>
    </row>
    <row r="1373" spans="1:15" ht="12.75" outlineLevel="2">
      <c r="B1373" s="706"/>
      <c r="C1373" s="81"/>
      <c r="D1373" s="539">
        <v>3</v>
      </c>
      <c r="E1373" s="538" t="s">
        <v>2786</v>
      </c>
      <c r="F1373" s="577" t="str">
        <f>+VLOOKUP(E1373,AlterationTestLU[],2,)</f>
        <v>identification in cars (2.29.1)</v>
      </c>
      <c r="G1373" s="350"/>
      <c r="H1373" s="350"/>
      <c r="I1373" s="546"/>
      <c r="J1373" s="547"/>
      <c r="O1373" s="21"/>
    </row>
    <row r="1374" spans="1:15" ht="12.75" outlineLevel="2">
      <c r="B1374" s="706"/>
      <c r="C1374" s="81"/>
      <c r="D1374" s="539">
        <v>4</v>
      </c>
      <c r="E1374" s="538" t="s">
        <v>2777</v>
      </c>
      <c r="F1374" s="577" t="str">
        <f>+VLOOKUP(E1374,AlterationTestLU[],2,)</f>
        <v>Emergency or Standby Power Operation (Item 1.17).</v>
      </c>
      <c r="G1374" s="350"/>
      <c r="H1374" s="350"/>
      <c r="I1374" s="546"/>
      <c r="J1374" s="547"/>
      <c r="O1374" s="21"/>
    </row>
    <row r="1375" spans="1:15" ht="12.75" outlineLevel="2">
      <c r="B1375" s="706"/>
      <c r="C1375" s="81"/>
      <c r="D1375" s="539">
        <v>5</v>
      </c>
      <c r="E1375" s="538" t="s">
        <v>2796</v>
      </c>
      <c r="F1375" s="577" t="str">
        <f>+VLOOKUP(E1375,AlterationTestLU[],2,)</f>
        <v>Door Monitoring Systems (2.26.5)</v>
      </c>
      <c r="G1375" s="350"/>
      <c r="H1375" s="350"/>
      <c r="I1375" s="546"/>
      <c r="J1375" s="547"/>
      <c r="O1375" s="21"/>
    </row>
    <row r="1376" spans="1:15" ht="25.5" outlineLevel="2">
      <c r="B1376" s="706"/>
      <c r="C1376" s="81"/>
      <c r="D1376" s="539">
        <v>6</v>
      </c>
      <c r="E1376" s="538" t="s">
        <v>2381</v>
      </c>
      <c r="F1376" s="577" t="str">
        <f>+VLOOKUP(E1376,AlterationTestLU[],2,)</f>
        <v>Disconnecting Means and Control (2.26.4.1 and NFPA 70 or CSA C22.1, as applicable) (Item 2.11)</v>
      </c>
      <c r="G1376" s="350"/>
      <c r="H1376" s="350"/>
      <c r="I1376" s="546"/>
      <c r="J1376" s="547"/>
      <c r="O1376" s="21"/>
    </row>
    <row r="1377" spans="2:15" ht="102" outlineLevel="2">
      <c r="B1377" s="706"/>
      <c r="C1377" s="81"/>
      <c r="D1377" s="539">
        <v>7</v>
      </c>
      <c r="E1377" s="538" t="s">
        <v>2382</v>
      </c>
      <c r="F1377" s="577" t="str">
        <f>+VLOOKUP(E1377,AlterationTestLU[],2,)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377" s="350"/>
      <c r="H1377" s="350"/>
      <c r="I1377" s="546"/>
      <c r="J1377" s="547"/>
      <c r="O1377" s="21"/>
    </row>
    <row r="1378" spans="2:15" ht="63.75" outlineLevel="2">
      <c r="B1378" s="706"/>
      <c r="C1378" s="81"/>
      <c r="D1378" s="539">
        <v>8</v>
      </c>
      <c r="E1378" s="538" t="s">
        <v>2390</v>
      </c>
      <c r="F1378" s="577" t="str">
        <f>+VLOOKUP(E1378,AlterationTestLU[],2,)</f>
        <v>(t)(1) general (2.26.9.1, 2.26.9.2, and 2.26.9.8)
(t)(2) redundancy and its checking (2.26.9.3 and 2.26.9.4)
(t)(3) static control without motor generator sets (2.26.9.5 and 2.26.9.6)
(t)(4) installation of capacitors or other devices to make electrical protective devices ineffective (2.26.6)</v>
      </c>
      <c r="G1378" s="350"/>
      <c r="H1378" s="350"/>
      <c r="I1378" s="546"/>
      <c r="J1378" s="547"/>
      <c r="O1378" s="21"/>
    </row>
    <row r="1379" spans="2:15" ht="63.75" outlineLevel="2">
      <c r="B1379" s="706"/>
      <c r="C1379" s="81"/>
      <c r="D1379" s="539">
        <v>9</v>
      </c>
      <c r="E1379" s="538" t="s">
        <v>2396</v>
      </c>
      <c r="F1379" s="577" t="str">
        <f>+VLOOKUP(E1379,AlterationTestLU[],2,)</f>
        <v>(v) Braking System. load as Table 8.6.4.20. safely lower, stop, and hold the car with this load.
(v)(1) braking system (2.24.8.2.2)
(v)(2) electromechanical brake (2.24.8.3)
(v)(3) marking plate (2.24.8.5)</v>
      </c>
      <c r="G1379" s="350"/>
      <c r="H1379" s="350"/>
      <c r="I1379" s="546"/>
      <c r="J1379" s="547"/>
      <c r="O1379" s="21"/>
    </row>
    <row r="1380" spans="2:15" ht="12.75" outlineLevel="2">
      <c r="B1380" s="706"/>
      <c r="C1380" s="81"/>
      <c r="D1380" s="539">
        <v>10</v>
      </c>
      <c r="E1380" s="538" t="s">
        <v>2410</v>
      </c>
      <c r="F1380" s="577" t="str">
        <f>+VLOOKUP(E1380,AlterationTestLU[],2,)</f>
        <v>Motor Generator (2.26.9.7) (Item 2.22)</v>
      </c>
      <c r="G1380" s="350"/>
      <c r="H1380" s="350"/>
      <c r="I1380" s="546"/>
      <c r="J1380" s="547"/>
      <c r="O1380" s="21"/>
    </row>
    <row r="1381" spans="2:15" ht="12.75" outlineLevel="2">
      <c r="B1381" s="706"/>
      <c r="C1381" s="81"/>
      <c r="D1381" s="539">
        <v>11</v>
      </c>
      <c r="E1381" s="538" t="s">
        <v>2411</v>
      </c>
      <c r="F1381" s="577" t="str">
        <f>+VLOOKUP(E1381,AlterationTestLU[],2,)</f>
        <v>Absorption of Regenerated Power (2.26.10) (Item 2.23)</v>
      </c>
      <c r="G1381" s="350"/>
      <c r="H1381" s="350"/>
      <c r="I1381" s="546"/>
      <c r="J1381" s="547"/>
      <c r="O1381" s="21"/>
    </row>
    <row r="1382" spans="2:15" ht="102" outlineLevel="2">
      <c r="B1382" s="706"/>
      <c r="C1382" s="81"/>
      <c r="D1382" s="539">
        <v>12</v>
      </c>
      <c r="E1382" s="538" t="s">
        <v>2423</v>
      </c>
      <c r="F1382" s="577" t="str">
        <f>+VLOOKUP(E1382,AlterationTestLU[],2,)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1382" s="350"/>
      <c r="H1382" s="350"/>
      <c r="I1382" s="546"/>
      <c r="J1382" s="547"/>
      <c r="O1382" s="21"/>
    </row>
    <row r="1383" spans="2:15" ht="51" outlineLevel="2">
      <c r="B1383" s="706"/>
      <c r="C1383" s="81"/>
      <c r="D1383" s="539">
        <v>13</v>
      </c>
      <c r="E1383" s="538" t="s">
        <v>2428</v>
      </c>
      <c r="F1383" s="577" t="str">
        <f>+VLOOKUP(E1383,AlterationTestLU[],2,)</f>
        <v>(gg) Operating Devices
(gg)(1) inspection operation (2.26.1.4.4)
(gg)(2) inspection operation with open door circuits (2.26.1.5)
(gg)(3) additional operation devices (2.26.1.3)</v>
      </c>
      <c r="G1383" s="350"/>
      <c r="H1383" s="350"/>
      <c r="I1383" s="546"/>
      <c r="J1383" s="547"/>
      <c r="O1383" s="21"/>
    </row>
    <row r="1384" spans="2:15" ht="63.75" outlineLevel="2">
      <c r="B1384" s="706"/>
      <c r="C1384" s="81"/>
      <c r="D1384" s="539">
        <v>14</v>
      </c>
      <c r="E1384" s="538" t="s">
        <v>2457</v>
      </c>
      <c r="F1384" s="577" t="str">
        <f>+VLOOKUP(E1384,AlterationTestLU[],2,)</f>
        <v>(jj) Ascending Car Overspeed, and Unintended Car Motion Protection
(jj)(1) Ascending Car Overspeed Protection. Means inspected/tested,  no load conformance with 2.19.1.2.
(jj)(2) Unintended Car Motion. means inspected / tested to verify conformance with 2.19.2.2.</v>
      </c>
      <c r="G1384" s="350"/>
      <c r="H1384" s="350"/>
      <c r="I1384" s="546"/>
      <c r="J1384" s="547"/>
      <c r="O1384" s="21"/>
    </row>
    <row r="1385" spans="2:15" ht="25.5" outlineLevel="2">
      <c r="B1385" s="706"/>
      <c r="C1385" s="81"/>
      <c r="D1385" s="539">
        <v>15</v>
      </c>
      <c r="E1385" s="538" t="s">
        <v>2460</v>
      </c>
      <c r="F1385" s="577" t="str">
        <f>+VLOOKUP(E1385,AlterationTestLU[],2,)</f>
        <v>Speed. The speed of the car shall be verified with and without rated load, in both directions (2.16.3.2).</v>
      </c>
      <c r="G1385" s="350"/>
      <c r="H1385" s="350"/>
      <c r="I1385" s="546"/>
      <c r="J1385" s="547"/>
      <c r="O1385" s="21"/>
    </row>
    <row r="1386" spans="2:15" ht="12.75" outlineLevel="2">
      <c r="B1386" s="706"/>
      <c r="C1386" s="81"/>
      <c r="D1386" s="539">
        <v>16</v>
      </c>
      <c r="E1386" s="538" t="s">
        <v>2636</v>
      </c>
      <c r="F1386" s="577" t="str">
        <f>+VLOOKUP(E1386,AlterationTestLU[],2,)</f>
        <v>Firefighters’ Emergency Operation.</v>
      </c>
      <c r="G1386" s="350"/>
      <c r="H1386" s="350"/>
      <c r="I1386" s="546"/>
      <c r="J1386" s="547"/>
      <c r="O1386" s="21"/>
    </row>
    <row r="1387" spans="2:15" ht="12.75" outlineLevel="2">
      <c r="B1387" s="706"/>
      <c r="C1387" s="81"/>
      <c r="D1387" s="539">
        <v>17</v>
      </c>
      <c r="E1387" s="538" t="s">
        <v>2550</v>
      </c>
      <c r="F1387" s="577" t="str">
        <f>+VLOOKUP(E1387,AlterationTestLU[],2,)</f>
        <v>Identification [2.29.1.2(g) and 2.29.2] (Item 3.9)</v>
      </c>
      <c r="G1387" s="350"/>
      <c r="H1387" s="350"/>
      <c r="I1387" s="546"/>
      <c r="J1387" s="547"/>
      <c r="O1387" s="21"/>
    </row>
    <row r="1388" spans="2:15" ht="11.25" outlineLevel="1">
      <c r="B1388" s="75"/>
      <c r="C1388" s="11"/>
      <c r="D1388" s="1"/>
      <c r="E1388" s="1" t="s">
        <v>1089</v>
      </c>
      <c r="F1388" s="141" t="s">
        <v>1090</v>
      </c>
      <c r="G1388" s="32"/>
      <c r="H1388" s="450"/>
      <c r="I1388" s="353"/>
      <c r="J1388" s="450"/>
      <c r="O1388" s="21"/>
    </row>
    <row r="1389" spans="2:15" ht="11.25" outlineLevel="1">
      <c r="B1389" s="75"/>
      <c r="C1389" s="11"/>
      <c r="D1389" s="1"/>
      <c r="E1389" s="339" t="s">
        <v>1819</v>
      </c>
      <c r="F1389" s="141" t="s">
        <v>987</v>
      </c>
      <c r="G1389" s="32"/>
      <c r="H1389" s="450"/>
      <c r="I1389" s="353"/>
      <c r="J1389" s="450"/>
      <c r="O1389" s="21"/>
    </row>
    <row r="1390" spans="2:15" ht="11.25" outlineLevel="1">
      <c r="B1390" s="75"/>
      <c r="C1390" s="11"/>
      <c r="D1390" s="1"/>
      <c r="E1390" s="1" t="s">
        <v>1792</v>
      </c>
      <c r="F1390" s="141" t="s">
        <v>1797</v>
      </c>
      <c r="G1390" s="32"/>
      <c r="H1390" s="450"/>
      <c r="I1390" s="353"/>
      <c r="J1390" s="450"/>
      <c r="O1390" s="21"/>
    </row>
    <row r="1391" spans="2:15" ht="11.25" outlineLevel="1">
      <c r="B1391" s="75"/>
      <c r="C1391" s="11"/>
      <c r="D1391" s="1"/>
      <c r="E1391" s="339" t="s">
        <v>1578</v>
      </c>
      <c r="F1391" s="141" t="s">
        <v>1822</v>
      </c>
      <c r="G1391" s="32"/>
      <c r="H1391" s="450"/>
      <c r="I1391" s="353"/>
      <c r="J1391" s="450"/>
      <c r="O1391" s="21"/>
    </row>
    <row r="1392" spans="2:15" ht="11.25" outlineLevel="1">
      <c r="B1392" s="75"/>
      <c r="C1392" s="11"/>
      <c r="D1392" s="1"/>
      <c r="E1392" s="1" t="s">
        <v>388</v>
      </c>
      <c r="F1392" s="141" t="s">
        <v>1823</v>
      </c>
      <c r="G1392" s="32"/>
      <c r="H1392" s="450"/>
      <c r="I1392" s="353"/>
      <c r="J1392" s="450"/>
      <c r="O1392" s="21"/>
    </row>
    <row r="1393" spans="2:15" ht="11.25" outlineLevel="1">
      <c r="B1393" s="75"/>
      <c r="C1393" s="11"/>
      <c r="D1393" s="1"/>
      <c r="E1393" s="1" t="s">
        <v>1820</v>
      </c>
      <c r="F1393" s="141" t="s">
        <v>1824</v>
      </c>
      <c r="G1393" s="32"/>
      <c r="H1393" s="450"/>
      <c r="I1393" s="353"/>
      <c r="J1393" s="450"/>
      <c r="O1393" s="21"/>
    </row>
    <row r="1394" spans="2:15" ht="11.25" outlineLevel="1">
      <c r="B1394" s="75"/>
      <c r="C1394" s="11"/>
      <c r="D1394" s="1"/>
      <c r="E1394" s="1" t="s">
        <v>420</v>
      </c>
      <c r="F1394" s="141" t="s">
        <v>847</v>
      </c>
      <c r="G1394" s="32"/>
      <c r="H1394" s="450"/>
      <c r="I1394" s="353"/>
      <c r="J1394" s="450"/>
      <c r="O1394" s="21"/>
    </row>
    <row r="1395" spans="2:15" ht="11.25" outlineLevel="1">
      <c r="B1395" s="75"/>
      <c r="C1395" s="11"/>
      <c r="D1395" s="1"/>
      <c r="E1395" s="1" t="s">
        <v>1451</v>
      </c>
      <c r="F1395" s="141" t="s">
        <v>1825</v>
      </c>
      <c r="G1395" s="32"/>
      <c r="H1395" s="450"/>
      <c r="I1395" s="353"/>
      <c r="J1395" s="450"/>
      <c r="O1395" s="21"/>
    </row>
    <row r="1396" spans="2:15" ht="11.25" outlineLevel="1">
      <c r="B1396" s="75"/>
      <c r="C1396" s="11"/>
      <c r="D1396" s="1"/>
      <c r="E1396" s="1"/>
      <c r="F1396" s="141"/>
      <c r="G1396" s="32"/>
      <c r="H1396" s="450"/>
      <c r="I1396" s="353"/>
      <c r="J1396" s="450"/>
      <c r="O1396" s="21"/>
    </row>
    <row r="1397" spans="2:15" ht="22.5" outlineLevel="1">
      <c r="B1397" s="75"/>
      <c r="C1397" s="81" t="s">
        <v>1209</v>
      </c>
      <c r="D1397" s="9" t="s">
        <v>1483</v>
      </c>
      <c r="E1397" s="9"/>
      <c r="F1397" s="588" t="s">
        <v>1826</v>
      </c>
      <c r="G1397" s="350" t="s">
        <v>83</v>
      </c>
      <c r="H1397" s="350" t="s">
        <v>82</v>
      </c>
      <c r="I1397" s="895" t="s">
        <v>83</v>
      </c>
      <c r="J1397" s="896"/>
      <c r="O1397" s="21"/>
    </row>
    <row r="1398" spans="2:15" ht="11.25" outlineLevel="1">
      <c r="B1398" s="75"/>
      <c r="C1398" s="81"/>
      <c r="D1398" s="9"/>
      <c r="E1398" s="9"/>
      <c r="F1398" s="588" t="s">
        <v>1827</v>
      </c>
      <c r="G1398" s="350"/>
      <c r="H1398" s="350"/>
      <c r="I1398" s="895"/>
      <c r="J1398" s="896"/>
      <c r="O1398" s="21"/>
    </row>
    <row r="1399" spans="2:15" ht="11.25" outlineLevel="1">
      <c r="B1399" s="706"/>
      <c r="C1399" s="81"/>
      <c r="D1399" s="318"/>
      <c r="E1399" s="312" t="s">
        <v>1821</v>
      </c>
      <c r="F1399" s="589"/>
      <c r="G1399" s="350"/>
      <c r="H1399" s="350"/>
      <c r="I1399" s="546"/>
      <c r="J1399" s="547"/>
      <c r="O1399" s="21"/>
    </row>
    <row r="1400" spans="2:15" ht="11.25" outlineLevel="2">
      <c r="B1400" s="706"/>
      <c r="C1400" s="81"/>
      <c r="D1400" s="311"/>
      <c r="E1400" s="533" t="str">
        <f>TRIM(RIGHT(SUBSTITUTE(E1399," ",REPT(" ",100)),100))</f>
        <v>8.10.2.3.2(s)</v>
      </c>
      <c r="F1400" s="590">
        <f>+VLOOKUP(E1400,clause_count,2,FALSE)</f>
        <v>17</v>
      </c>
      <c r="G1400" s="350"/>
      <c r="H1400" s="350"/>
      <c r="I1400" s="546"/>
      <c r="J1400" s="547"/>
      <c r="O1400" s="21"/>
    </row>
    <row r="1401" spans="2:15" ht="51" outlineLevel="2">
      <c r="B1401" s="706"/>
      <c r="C1401" s="81"/>
      <c r="D1401" s="539">
        <v>1</v>
      </c>
      <c r="E1401" s="538" t="s">
        <v>2237</v>
      </c>
      <c r="F1401" s="577" t="str">
        <f>+VLOOKUP(E1401,AlterationTestLU[],2,)</f>
        <v>(c) Operating Control Devices (Item 1.3)
(c)(1) operating devices (2.26.1.1, 2.26.1.2, and 2.26.1.6)
(c)(2) in-car inspection (2.26.1.4.3)
(c)(3) inspection operation with open door circuits (2.26.1.5)</v>
      </c>
      <c r="G1401" s="350"/>
      <c r="H1401" s="350"/>
      <c r="I1401" s="546"/>
      <c r="J1401" s="547"/>
      <c r="O1401" s="21"/>
    </row>
    <row r="1402" spans="2:15" ht="51" outlineLevel="2">
      <c r="B1402" s="706"/>
      <c r="C1402" s="81"/>
      <c r="D1402" s="539">
        <v>2</v>
      </c>
      <c r="E1402" s="538" t="s">
        <v>2257</v>
      </c>
      <c r="F1402" s="577" t="str">
        <f>+VLOOKUP(E1402,AlterationTestLU[],2,)</f>
        <v>(j) Power Opening of Doors or Gates (Item 1.10)
(j)(1) Power Opening of Doors (2.13.2). 
(j)(2) Leveling Zone (2.26.1.6.3) and Leveling Speed (2.26.1.6.6). 
(j)(3) 	Inner Landing Zone (2.26.1.6.7). For static control elevators</v>
      </c>
      <c r="G1402" s="350"/>
      <c r="H1402" s="350"/>
      <c r="I1402" s="546"/>
      <c r="J1402" s="547"/>
      <c r="O1402" s="21"/>
    </row>
    <row r="1403" spans="2:15" ht="12.75" outlineLevel="2">
      <c r="B1403" s="706"/>
      <c r="C1403" s="81"/>
      <c r="D1403" s="539">
        <v>3</v>
      </c>
      <c r="E1403" s="538" t="s">
        <v>2786</v>
      </c>
      <c r="F1403" s="577" t="str">
        <f>+VLOOKUP(E1403,AlterationTestLU[],2,)</f>
        <v>identification in cars (2.29.1)</v>
      </c>
      <c r="G1403" s="350"/>
      <c r="H1403" s="350"/>
      <c r="I1403" s="546"/>
      <c r="J1403" s="547"/>
      <c r="O1403" s="21"/>
    </row>
    <row r="1404" spans="2:15" ht="12.75" outlineLevel="2">
      <c r="B1404" s="706"/>
      <c r="C1404" s="81"/>
      <c r="D1404" s="539">
        <v>4</v>
      </c>
      <c r="E1404" s="538" t="s">
        <v>2777</v>
      </c>
      <c r="F1404" s="577" t="str">
        <f>+VLOOKUP(E1404,AlterationTestLU[],2,)</f>
        <v>Emergency or Standby Power Operation (Item 1.17).</v>
      </c>
      <c r="G1404" s="350"/>
      <c r="H1404" s="350"/>
      <c r="I1404" s="546"/>
      <c r="J1404" s="547"/>
      <c r="O1404" s="21"/>
    </row>
    <row r="1405" spans="2:15" ht="12.75" outlineLevel="2">
      <c r="B1405" s="706"/>
      <c r="C1405" s="81"/>
      <c r="D1405" s="539">
        <v>5</v>
      </c>
      <c r="E1405" s="538" t="s">
        <v>2796</v>
      </c>
      <c r="F1405" s="577" t="str">
        <f>+VLOOKUP(E1405,AlterationTestLU[],2,)</f>
        <v>Door Monitoring Systems (2.26.5)</v>
      </c>
      <c r="G1405" s="350"/>
      <c r="H1405" s="350"/>
      <c r="I1405" s="546"/>
      <c r="J1405" s="547"/>
      <c r="O1405" s="21"/>
    </row>
    <row r="1406" spans="2:15" ht="25.5" outlineLevel="2">
      <c r="B1406" s="706"/>
      <c r="C1406" s="81"/>
      <c r="D1406" s="539">
        <v>6</v>
      </c>
      <c r="E1406" s="538" t="s">
        <v>2381</v>
      </c>
      <c r="F1406" s="577" t="str">
        <f>+VLOOKUP(E1406,AlterationTestLU[],2,)</f>
        <v>Disconnecting Means and Control (2.26.4.1 and NFPA 70 or CSA C22.1, as applicable) (Item 2.11)</v>
      </c>
      <c r="G1406" s="350"/>
      <c r="H1406" s="350"/>
      <c r="I1406" s="546"/>
      <c r="J1406" s="547"/>
      <c r="O1406" s="21"/>
    </row>
    <row r="1407" spans="2:15" ht="102" outlineLevel="2">
      <c r="B1407" s="706"/>
      <c r="C1407" s="81"/>
      <c r="D1407" s="539">
        <v>7</v>
      </c>
      <c r="E1407" s="538" t="s">
        <v>2382</v>
      </c>
      <c r="F1407" s="577" t="str">
        <f>+VLOOKUP(E1407,AlterationTestLU[],2,)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407" s="350"/>
      <c r="H1407" s="350"/>
      <c r="I1407" s="546"/>
      <c r="J1407" s="547"/>
      <c r="O1407" s="21"/>
    </row>
    <row r="1408" spans="2:15" ht="63.75" outlineLevel="2">
      <c r="B1408" s="706"/>
      <c r="C1408" s="81"/>
      <c r="D1408" s="539">
        <v>8</v>
      </c>
      <c r="E1408" s="538" t="s">
        <v>2390</v>
      </c>
      <c r="F1408" s="577" t="str">
        <f>+VLOOKUP(E1408,AlterationTestLU[],2,)</f>
        <v>(t)(1) general (2.26.9.1, 2.26.9.2, and 2.26.9.8)
(t)(2) redundancy and its checking (2.26.9.3 and 2.26.9.4)
(t)(3) static control without motor generator sets (2.26.9.5 and 2.26.9.6)
(t)(4) installation of capacitors or other devices to make electrical protective devices ineffective (2.26.6)</v>
      </c>
      <c r="G1408" s="350"/>
      <c r="H1408" s="350"/>
      <c r="I1408" s="546"/>
      <c r="J1408" s="547"/>
      <c r="O1408" s="21"/>
    </row>
    <row r="1409" spans="2:15" ht="63.75" outlineLevel="2">
      <c r="B1409" s="706"/>
      <c r="C1409" s="81"/>
      <c r="D1409" s="539">
        <v>9</v>
      </c>
      <c r="E1409" s="538" t="s">
        <v>2396</v>
      </c>
      <c r="F1409" s="577" t="str">
        <f>+VLOOKUP(E1409,AlterationTestLU[],2,)</f>
        <v>(v) Braking System. load as Table 8.6.4.20. safely lower, stop, and hold the car with this load.
(v)(1) braking system (2.24.8.2.2)
(v)(2) electromechanical brake (2.24.8.3)
(v)(3) marking plate (2.24.8.5)</v>
      </c>
      <c r="G1409" s="350"/>
      <c r="H1409" s="350"/>
      <c r="I1409" s="546"/>
      <c r="J1409" s="547"/>
      <c r="O1409" s="21"/>
    </row>
    <row r="1410" spans="2:15" ht="12.75" outlineLevel="2">
      <c r="B1410" s="706"/>
      <c r="C1410" s="81"/>
      <c r="D1410" s="539">
        <v>10</v>
      </c>
      <c r="E1410" s="538" t="s">
        <v>2410</v>
      </c>
      <c r="F1410" s="577" t="str">
        <f>+VLOOKUP(E1410,AlterationTestLU[],2,)</f>
        <v>Motor Generator (2.26.9.7) (Item 2.22)</v>
      </c>
      <c r="G1410" s="350"/>
      <c r="H1410" s="350"/>
      <c r="I1410" s="546"/>
      <c r="J1410" s="547"/>
      <c r="O1410" s="21"/>
    </row>
    <row r="1411" spans="2:15" ht="12.75" outlineLevel="2">
      <c r="B1411" s="706"/>
      <c r="C1411" s="81"/>
      <c r="D1411" s="539">
        <v>11</v>
      </c>
      <c r="E1411" s="538" t="s">
        <v>2411</v>
      </c>
      <c r="F1411" s="577" t="str">
        <f>+VLOOKUP(E1411,AlterationTestLU[],2,)</f>
        <v>Absorption of Regenerated Power (2.26.10) (Item 2.23)</v>
      </c>
      <c r="G1411" s="350"/>
      <c r="H1411" s="350"/>
      <c r="I1411" s="546"/>
      <c r="J1411" s="547"/>
      <c r="O1411" s="21"/>
    </row>
    <row r="1412" spans="2:15" ht="102" outlineLevel="2">
      <c r="B1412" s="706"/>
      <c r="C1412" s="81"/>
      <c r="D1412" s="539">
        <v>12</v>
      </c>
      <c r="E1412" s="538" t="s">
        <v>2423</v>
      </c>
      <c r="F1412" s="577" t="str">
        <f>+VLOOKUP(E1412,AlterationTestLU[],2,)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1412" s="350"/>
      <c r="H1412" s="350"/>
      <c r="I1412" s="546"/>
      <c r="J1412" s="547"/>
      <c r="O1412" s="21"/>
    </row>
    <row r="1413" spans="2:15" ht="51" outlineLevel="2">
      <c r="B1413" s="706"/>
      <c r="C1413" s="81"/>
      <c r="D1413" s="539">
        <v>13</v>
      </c>
      <c r="E1413" s="538" t="s">
        <v>2428</v>
      </c>
      <c r="F1413" s="577" t="str">
        <f>+VLOOKUP(E1413,AlterationTestLU[],2,)</f>
        <v>(gg) Operating Devices
(gg)(1) inspection operation (2.26.1.4.4)
(gg)(2) inspection operation with open door circuits (2.26.1.5)
(gg)(3) additional operation devices (2.26.1.3)</v>
      </c>
      <c r="G1413" s="350"/>
      <c r="H1413" s="350"/>
      <c r="I1413" s="546"/>
      <c r="J1413" s="547"/>
      <c r="O1413" s="21"/>
    </row>
    <row r="1414" spans="2:15" ht="63.75" outlineLevel="2">
      <c r="B1414" s="706"/>
      <c r="C1414" s="81"/>
      <c r="D1414" s="539">
        <v>14</v>
      </c>
      <c r="E1414" s="538" t="s">
        <v>2457</v>
      </c>
      <c r="F1414" s="577" t="str">
        <f>+VLOOKUP(E1414,AlterationTestLU[],2,)</f>
        <v>(jj) Ascending Car Overspeed, and Unintended Car Motion Protection
(jj)(1) Ascending Car Overspeed Protection. Means inspected/tested,  no load conformance with 2.19.1.2.
(jj)(2) Unintended Car Motion. means inspected / tested to verify conformance with 2.19.2.2.</v>
      </c>
      <c r="G1414" s="350"/>
      <c r="H1414" s="350"/>
      <c r="I1414" s="546"/>
      <c r="J1414" s="547"/>
      <c r="O1414" s="21"/>
    </row>
    <row r="1415" spans="2:15" ht="25.5" outlineLevel="2">
      <c r="B1415" s="706"/>
      <c r="C1415" s="81"/>
      <c r="D1415" s="539">
        <v>15</v>
      </c>
      <c r="E1415" s="538" t="s">
        <v>2460</v>
      </c>
      <c r="F1415" s="577" t="str">
        <f>+VLOOKUP(E1415,AlterationTestLU[],2,)</f>
        <v>Speed. The speed of the car shall be verified with and without rated load, in both directions (2.16.3.2).</v>
      </c>
      <c r="G1415" s="350"/>
      <c r="H1415" s="350"/>
      <c r="I1415" s="546"/>
      <c r="J1415" s="547"/>
      <c r="O1415" s="21"/>
    </row>
    <row r="1416" spans="2:15" ht="12.75" outlineLevel="2">
      <c r="B1416" s="706"/>
      <c r="C1416" s="81"/>
      <c r="D1416" s="539">
        <v>16</v>
      </c>
      <c r="E1416" s="538" t="s">
        <v>2636</v>
      </c>
      <c r="F1416" s="577" t="str">
        <f>+VLOOKUP(E1416,AlterationTestLU[],2,)</f>
        <v>Firefighters’ Emergency Operation.</v>
      </c>
      <c r="G1416" s="350"/>
      <c r="H1416" s="350"/>
      <c r="I1416" s="546"/>
      <c r="J1416" s="547"/>
      <c r="O1416" s="21"/>
    </row>
    <row r="1417" spans="2:15" ht="12.75" outlineLevel="2">
      <c r="B1417" s="706"/>
      <c r="C1417" s="81"/>
      <c r="D1417" s="539">
        <v>17</v>
      </c>
      <c r="E1417" s="538" t="s">
        <v>2550</v>
      </c>
      <c r="F1417" s="577" t="str">
        <f>+VLOOKUP(E1417,AlterationTestLU[],2,)</f>
        <v>Identification [2.29.1.2(g) and 2.29.2] (Item 3.9)</v>
      </c>
      <c r="G1417" s="350"/>
      <c r="H1417" s="350"/>
      <c r="I1417" s="546"/>
      <c r="J1417" s="547"/>
      <c r="O1417" s="21"/>
    </row>
    <row r="1418" spans="2:15" ht="11.25" outlineLevel="1">
      <c r="B1418" s="75"/>
      <c r="C1418" s="11"/>
      <c r="D1418" s="1"/>
      <c r="E1418" s="1" t="s">
        <v>1089</v>
      </c>
      <c r="F1418" s="141" t="s">
        <v>1090</v>
      </c>
      <c r="G1418" s="32"/>
      <c r="H1418" s="450"/>
      <c r="I1418" s="353"/>
      <c r="J1418" s="450"/>
      <c r="O1418" s="21"/>
    </row>
    <row r="1419" spans="2:15" ht="11.25" outlineLevel="1">
      <c r="B1419" s="75"/>
      <c r="C1419" s="11"/>
      <c r="D1419" s="1"/>
      <c r="E1419" s="339" t="s">
        <v>1819</v>
      </c>
      <c r="F1419" s="141" t="s">
        <v>987</v>
      </c>
      <c r="G1419" s="32"/>
      <c r="H1419" s="450"/>
      <c r="I1419" s="353"/>
      <c r="J1419" s="450"/>
      <c r="O1419" s="21"/>
    </row>
    <row r="1420" spans="2:15" ht="11.25" outlineLevel="1">
      <c r="B1420" s="75"/>
      <c r="C1420" s="11"/>
      <c r="D1420" s="1"/>
      <c r="E1420" s="1" t="s">
        <v>1792</v>
      </c>
      <c r="F1420" s="141" t="s">
        <v>1797</v>
      </c>
      <c r="G1420" s="32"/>
      <c r="H1420" s="450"/>
      <c r="I1420" s="353"/>
      <c r="J1420" s="450"/>
      <c r="O1420" s="21"/>
    </row>
    <row r="1421" spans="2:15" ht="11.25" outlineLevel="1">
      <c r="B1421" s="75"/>
      <c r="C1421" s="11"/>
      <c r="D1421" s="1"/>
      <c r="E1421" s="339" t="s">
        <v>1578</v>
      </c>
      <c r="F1421" s="141" t="s">
        <v>1822</v>
      </c>
      <c r="G1421" s="32"/>
      <c r="H1421" s="450"/>
      <c r="I1421" s="353"/>
      <c r="J1421" s="450"/>
      <c r="O1421" s="21"/>
    </row>
    <row r="1422" spans="2:15" ht="11.25" outlineLevel="1">
      <c r="B1422" s="75"/>
      <c r="C1422" s="11"/>
      <c r="D1422" s="1"/>
      <c r="E1422" s="1" t="s">
        <v>388</v>
      </c>
      <c r="F1422" s="141" t="s">
        <v>1823</v>
      </c>
      <c r="G1422" s="32"/>
      <c r="H1422" s="450"/>
      <c r="I1422" s="353"/>
      <c r="J1422" s="450"/>
      <c r="O1422" s="21"/>
    </row>
    <row r="1423" spans="2:15" ht="11.25" outlineLevel="1">
      <c r="B1423" s="75"/>
      <c r="C1423" s="11"/>
      <c r="D1423" s="1"/>
      <c r="E1423" s="1" t="s">
        <v>1828</v>
      </c>
      <c r="F1423" s="141" t="s">
        <v>1832</v>
      </c>
      <c r="G1423" s="32"/>
      <c r="H1423" s="450"/>
      <c r="I1423" s="353"/>
      <c r="J1423" s="450"/>
      <c r="O1423" s="21"/>
    </row>
    <row r="1424" spans="2:15" ht="11.25" outlineLevel="1">
      <c r="B1424" s="75"/>
      <c r="C1424" s="11"/>
      <c r="D1424" s="1"/>
      <c r="E1424" s="1" t="s">
        <v>1829</v>
      </c>
      <c r="F1424" s="141" t="s">
        <v>1833</v>
      </c>
      <c r="G1424" s="32"/>
      <c r="H1424" s="450"/>
      <c r="I1424" s="353"/>
      <c r="J1424" s="450"/>
      <c r="O1424" s="21"/>
    </row>
    <row r="1425" spans="2:15" ht="11.25" outlineLevel="1">
      <c r="B1425" s="75"/>
      <c r="C1425" s="11"/>
      <c r="D1425" s="1"/>
      <c r="E1425" s="1" t="s">
        <v>1830</v>
      </c>
      <c r="F1425" s="141" t="s">
        <v>1835</v>
      </c>
      <c r="G1425" s="32"/>
      <c r="H1425" s="450"/>
      <c r="I1425" s="353"/>
      <c r="J1425" s="450"/>
      <c r="O1425" s="21"/>
    </row>
    <row r="1426" spans="2:15" ht="11.25" outlineLevel="1">
      <c r="B1426" s="75"/>
      <c r="C1426" s="11"/>
      <c r="D1426" s="1"/>
      <c r="E1426" s="1" t="s">
        <v>1831</v>
      </c>
      <c r="F1426" s="141" t="s">
        <v>1834</v>
      </c>
      <c r="G1426" s="32"/>
      <c r="H1426" s="450"/>
      <c r="I1426" s="353"/>
      <c r="J1426" s="450"/>
      <c r="O1426" s="21"/>
    </row>
    <row r="1427" spans="2:15" ht="11.25" outlineLevel="1">
      <c r="B1427" s="75"/>
      <c r="C1427" s="11"/>
      <c r="D1427" s="1"/>
      <c r="E1427" s="339" t="s">
        <v>841</v>
      </c>
      <c r="F1427" s="141" t="s">
        <v>2126</v>
      </c>
      <c r="G1427" s="32"/>
      <c r="H1427" s="32"/>
      <c r="I1427" s="353"/>
      <c r="J1427" s="450"/>
      <c r="O1427" s="21"/>
    </row>
    <row r="1428" spans="2:15" ht="11.25" outlineLevel="1">
      <c r="B1428" s="75"/>
      <c r="C1428" s="11"/>
      <c r="D1428" s="1"/>
      <c r="E1428" s="339"/>
      <c r="F1428" s="141"/>
      <c r="G1428" s="32"/>
      <c r="H1428" s="32"/>
      <c r="I1428" s="353"/>
      <c r="J1428" s="450"/>
      <c r="O1428" s="21"/>
    </row>
    <row r="1429" spans="2:15" ht="16.5" customHeight="1" outlineLevel="1">
      <c r="B1429" s="75"/>
      <c r="C1429" s="81" t="s">
        <v>1455</v>
      </c>
      <c r="D1429" s="9" t="s">
        <v>1483</v>
      </c>
      <c r="E1429" s="9"/>
      <c r="F1429" s="588" t="s">
        <v>1836</v>
      </c>
      <c r="G1429" s="350" t="s">
        <v>83</v>
      </c>
      <c r="H1429" s="350" t="s">
        <v>82</v>
      </c>
      <c r="I1429" s="895" t="s">
        <v>83</v>
      </c>
      <c r="J1429" s="896"/>
      <c r="O1429" s="21"/>
    </row>
    <row r="1430" spans="2:15" ht="11.25" outlineLevel="1">
      <c r="B1430" s="75"/>
      <c r="C1430" s="81"/>
      <c r="D1430" s="9"/>
      <c r="E1430" s="709" t="s">
        <v>3811</v>
      </c>
      <c r="F1430" s="713" t="s">
        <v>3747</v>
      </c>
      <c r="G1430" s="350"/>
      <c r="H1430" s="350"/>
      <c r="I1430" s="710" t="s">
        <v>3770</v>
      </c>
      <c r="J1430" s="711"/>
      <c r="K1430" s="736" t="s">
        <v>3756</v>
      </c>
      <c r="O1430" s="21"/>
    </row>
    <row r="1431" spans="2:15" ht="11.25" outlineLevel="1">
      <c r="B1431" s="75"/>
      <c r="C1431" s="81"/>
      <c r="D1431" s="9"/>
      <c r="E1431" s="709"/>
      <c r="F1431" s="712" t="s">
        <v>3748</v>
      </c>
      <c r="G1431" s="350"/>
      <c r="H1431" s="350"/>
      <c r="I1431" s="710"/>
      <c r="J1431" s="711"/>
      <c r="K1431" s="736" t="s">
        <v>3756</v>
      </c>
      <c r="O1431" s="21"/>
    </row>
    <row r="1432" spans="2:15" ht="11.25" outlineLevel="1">
      <c r="B1432" s="75"/>
      <c r="C1432" s="81"/>
      <c r="D1432" s="9"/>
      <c r="E1432" s="709"/>
      <c r="F1432" s="712"/>
      <c r="G1432" s="350"/>
      <c r="H1432" s="350"/>
      <c r="I1432" s="710"/>
      <c r="J1432" s="711"/>
      <c r="O1432" s="21"/>
    </row>
    <row r="1433" spans="2:15" ht="11.25" outlineLevel="1">
      <c r="B1433" s="706"/>
      <c r="C1433" s="81"/>
      <c r="D1433" s="318"/>
      <c r="E1433" s="312" t="s">
        <v>1821</v>
      </c>
      <c r="F1433" s="589"/>
      <c r="G1433" s="350"/>
      <c r="H1433" s="350"/>
      <c r="I1433" s="546"/>
      <c r="J1433" s="547"/>
      <c r="O1433" s="21"/>
    </row>
    <row r="1434" spans="2:15" ht="11.25" outlineLevel="2">
      <c r="B1434" s="706"/>
      <c r="C1434" s="81"/>
      <c r="D1434" s="311"/>
      <c r="E1434" s="533" t="str">
        <f>TRIM(RIGHT(SUBSTITUTE(E1433," ",REPT(" ",100)),100))</f>
        <v>8.10.2.3.2(s)</v>
      </c>
      <c r="F1434" s="590">
        <f>+VLOOKUP(E1434,clause_count,2,FALSE)</f>
        <v>17</v>
      </c>
      <c r="G1434" s="350"/>
      <c r="H1434" s="350"/>
      <c r="I1434" s="546"/>
      <c r="J1434" s="547"/>
      <c r="O1434" s="21"/>
    </row>
    <row r="1435" spans="2:15" ht="51" outlineLevel="2">
      <c r="B1435" s="706"/>
      <c r="C1435" s="81"/>
      <c r="D1435" s="539">
        <v>1</v>
      </c>
      <c r="E1435" s="538" t="s">
        <v>2237</v>
      </c>
      <c r="F1435" s="577" t="str">
        <f>+VLOOKUP(E1435,AlterationTestLU[],2,)</f>
        <v>(c) Operating Control Devices (Item 1.3)
(c)(1) operating devices (2.26.1.1, 2.26.1.2, and 2.26.1.6)
(c)(2) in-car inspection (2.26.1.4.3)
(c)(3) inspection operation with open door circuits (2.26.1.5)</v>
      </c>
      <c r="G1435" s="350"/>
      <c r="H1435" s="350"/>
      <c r="I1435" s="546"/>
      <c r="J1435" s="547"/>
      <c r="O1435" s="21"/>
    </row>
    <row r="1436" spans="2:15" ht="51" outlineLevel="2">
      <c r="B1436" s="706"/>
      <c r="C1436" s="81"/>
      <c r="D1436" s="539">
        <v>2</v>
      </c>
      <c r="E1436" s="538" t="s">
        <v>2257</v>
      </c>
      <c r="F1436" s="577" t="str">
        <f>+VLOOKUP(E1436,AlterationTestLU[],2,)</f>
        <v>(j) Power Opening of Doors or Gates (Item 1.10)
(j)(1) Power Opening of Doors (2.13.2). 
(j)(2) Leveling Zone (2.26.1.6.3) and Leveling Speed (2.26.1.6.6). 
(j)(3) 	Inner Landing Zone (2.26.1.6.7). For static control elevators</v>
      </c>
      <c r="G1436" s="350"/>
      <c r="H1436" s="350"/>
      <c r="I1436" s="546"/>
      <c r="J1436" s="547"/>
      <c r="O1436" s="21"/>
    </row>
    <row r="1437" spans="2:15" ht="12.75" outlineLevel="2">
      <c r="B1437" s="706"/>
      <c r="C1437" s="81"/>
      <c r="D1437" s="539">
        <v>3</v>
      </c>
      <c r="E1437" s="538" t="s">
        <v>2786</v>
      </c>
      <c r="F1437" s="577" t="str">
        <f>+VLOOKUP(E1437,AlterationTestLU[],2,)</f>
        <v>identification in cars (2.29.1)</v>
      </c>
      <c r="G1437" s="350"/>
      <c r="H1437" s="350"/>
      <c r="I1437" s="546"/>
      <c r="J1437" s="547"/>
      <c r="O1437" s="21"/>
    </row>
    <row r="1438" spans="2:15" ht="12.75" outlineLevel="2">
      <c r="B1438" s="706"/>
      <c r="C1438" s="81"/>
      <c r="D1438" s="539">
        <v>4</v>
      </c>
      <c r="E1438" s="538" t="s">
        <v>2777</v>
      </c>
      <c r="F1438" s="577" t="str">
        <f>+VLOOKUP(E1438,AlterationTestLU[],2,)</f>
        <v>Emergency or Standby Power Operation (Item 1.17).</v>
      </c>
      <c r="G1438" s="350"/>
      <c r="H1438" s="350"/>
      <c r="I1438" s="546"/>
      <c r="J1438" s="547"/>
      <c r="O1438" s="21"/>
    </row>
    <row r="1439" spans="2:15" ht="12.75" outlineLevel="2">
      <c r="B1439" s="706"/>
      <c r="C1439" s="81"/>
      <c r="D1439" s="539">
        <v>5</v>
      </c>
      <c r="E1439" s="538" t="s">
        <v>2796</v>
      </c>
      <c r="F1439" s="577" t="str">
        <f>+VLOOKUP(E1439,AlterationTestLU[],2,)</f>
        <v>Door Monitoring Systems (2.26.5)</v>
      </c>
      <c r="G1439" s="350"/>
      <c r="H1439" s="350"/>
      <c r="I1439" s="546"/>
      <c r="J1439" s="547"/>
      <c r="O1439" s="21"/>
    </row>
    <row r="1440" spans="2:15" ht="25.5" outlineLevel="2">
      <c r="B1440" s="706"/>
      <c r="C1440" s="81"/>
      <c r="D1440" s="539">
        <v>6</v>
      </c>
      <c r="E1440" s="538" t="s">
        <v>2381</v>
      </c>
      <c r="F1440" s="577" t="str">
        <f>+VLOOKUP(E1440,AlterationTestLU[],2,)</f>
        <v>Disconnecting Means and Control (2.26.4.1 and NFPA 70 or CSA C22.1, as applicable) (Item 2.11)</v>
      </c>
      <c r="G1440" s="350"/>
      <c r="H1440" s="350"/>
      <c r="I1440" s="546"/>
      <c r="J1440" s="547"/>
      <c r="O1440" s="21"/>
    </row>
    <row r="1441" spans="2:15" ht="102" outlineLevel="2">
      <c r="B1441" s="706"/>
      <c r="C1441" s="81"/>
      <c r="D1441" s="539">
        <v>7</v>
      </c>
      <c r="E1441" s="538" t="s">
        <v>2382</v>
      </c>
      <c r="F1441" s="577" t="str">
        <f>+VLOOKUP(E1441,AlterationTestLU[],2,)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441" s="350"/>
      <c r="H1441" s="350"/>
      <c r="I1441" s="546"/>
      <c r="J1441" s="547"/>
      <c r="O1441" s="21"/>
    </row>
    <row r="1442" spans="2:15" ht="63.75" outlineLevel="2">
      <c r="B1442" s="706"/>
      <c r="C1442" s="81"/>
      <c r="D1442" s="539">
        <v>8</v>
      </c>
      <c r="E1442" s="538" t="s">
        <v>2390</v>
      </c>
      <c r="F1442" s="577" t="str">
        <f>+VLOOKUP(E1442,AlterationTestLU[],2,)</f>
        <v>(t)(1) general (2.26.9.1, 2.26.9.2, and 2.26.9.8)
(t)(2) redundancy and its checking (2.26.9.3 and 2.26.9.4)
(t)(3) static control without motor generator sets (2.26.9.5 and 2.26.9.6)
(t)(4) installation of capacitors or other devices to make electrical protective devices ineffective (2.26.6)</v>
      </c>
      <c r="G1442" s="350"/>
      <c r="H1442" s="350"/>
      <c r="I1442" s="546"/>
      <c r="J1442" s="547"/>
      <c r="O1442" s="21"/>
    </row>
    <row r="1443" spans="2:15" ht="63.75" outlineLevel="2">
      <c r="B1443" s="706"/>
      <c r="C1443" s="81"/>
      <c r="D1443" s="539">
        <v>9</v>
      </c>
      <c r="E1443" s="538" t="s">
        <v>2396</v>
      </c>
      <c r="F1443" s="577" t="str">
        <f>+VLOOKUP(E1443,AlterationTestLU[],2,)</f>
        <v>(v) Braking System. load as Table 8.6.4.20. safely lower, stop, and hold the car with this load.
(v)(1) braking system (2.24.8.2.2)
(v)(2) electromechanical brake (2.24.8.3)
(v)(3) marking plate (2.24.8.5)</v>
      </c>
      <c r="G1443" s="350"/>
      <c r="H1443" s="350"/>
      <c r="I1443" s="546"/>
      <c r="J1443" s="547"/>
      <c r="O1443" s="21"/>
    </row>
    <row r="1444" spans="2:15" ht="12.75" outlineLevel="2">
      <c r="B1444" s="706"/>
      <c r="C1444" s="81"/>
      <c r="D1444" s="539">
        <v>10</v>
      </c>
      <c r="E1444" s="538" t="s">
        <v>2410</v>
      </c>
      <c r="F1444" s="577" t="str">
        <f>+VLOOKUP(E1444,AlterationTestLU[],2,)</f>
        <v>Motor Generator (2.26.9.7) (Item 2.22)</v>
      </c>
      <c r="G1444" s="350"/>
      <c r="H1444" s="350"/>
      <c r="I1444" s="546"/>
      <c r="J1444" s="547"/>
      <c r="O1444" s="21"/>
    </row>
    <row r="1445" spans="2:15" ht="12.75" outlineLevel="2">
      <c r="B1445" s="706"/>
      <c r="C1445" s="81"/>
      <c r="D1445" s="539">
        <v>11</v>
      </c>
      <c r="E1445" s="538" t="s">
        <v>2411</v>
      </c>
      <c r="F1445" s="577" t="str">
        <f>+VLOOKUP(E1445,AlterationTestLU[],2,)</f>
        <v>Absorption of Regenerated Power (2.26.10) (Item 2.23)</v>
      </c>
      <c r="G1445" s="350"/>
      <c r="H1445" s="350"/>
      <c r="I1445" s="546"/>
      <c r="J1445" s="547"/>
      <c r="O1445" s="21"/>
    </row>
    <row r="1446" spans="2:15" ht="102" outlineLevel="2">
      <c r="B1446" s="706"/>
      <c r="C1446" s="81"/>
      <c r="D1446" s="539">
        <v>12</v>
      </c>
      <c r="E1446" s="538" t="s">
        <v>2423</v>
      </c>
      <c r="F1446" s="577" t="str">
        <f>+VLOOKUP(E1446,AlterationTestLU[],2,)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1446" s="350"/>
      <c r="H1446" s="350"/>
      <c r="I1446" s="546"/>
      <c r="J1446" s="547"/>
      <c r="O1446" s="21"/>
    </row>
    <row r="1447" spans="2:15" ht="51" outlineLevel="2">
      <c r="B1447" s="706"/>
      <c r="C1447" s="81"/>
      <c r="D1447" s="539">
        <v>13</v>
      </c>
      <c r="E1447" s="538" t="s">
        <v>2428</v>
      </c>
      <c r="F1447" s="577" t="str">
        <f>+VLOOKUP(E1447,AlterationTestLU[],2,)</f>
        <v>(gg) Operating Devices
(gg)(1) inspection operation (2.26.1.4.4)
(gg)(2) inspection operation with open door circuits (2.26.1.5)
(gg)(3) additional operation devices (2.26.1.3)</v>
      </c>
      <c r="G1447" s="350"/>
      <c r="H1447" s="350"/>
      <c r="I1447" s="546"/>
      <c r="J1447" s="547"/>
      <c r="O1447" s="21"/>
    </row>
    <row r="1448" spans="2:15" ht="63.75" outlineLevel="2">
      <c r="B1448" s="706"/>
      <c r="C1448" s="81"/>
      <c r="D1448" s="539">
        <v>14</v>
      </c>
      <c r="E1448" s="538" t="s">
        <v>2457</v>
      </c>
      <c r="F1448" s="577" t="str">
        <f>+VLOOKUP(E1448,AlterationTestLU[],2,)</f>
        <v>(jj) Ascending Car Overspeed, and Unintended Car Motion Protection
(jj)(1) Ascending Car Overspeed Protection. Means inspected/tested,  no load conformance with 2.19.1.2.
(jj)(2) Unintended Car Motion. means inspected / tested to verify conformance with 2.19.2.2.</v>
      </c>
      <c r="G1448" s="350"/>
      <c r="H1448" s="350"/>
      <c r="I1448" s="546"/>
      <c r="J1448" s="547"/>
      <c r="O1448" s="21"/>
    </row>
    <row r="1449" spans="2:15" ht="25.5" outlineLevel="2">
      <c r="B1449" s="706"/>
      <c r="C1449" s="81"/>
      <c r="D1449" s="539">
        <v>15</v>
      </c>
      <c r="E1449" s="538" t="s">
        <v>2460</v>
      </c>
      <c r="F1449" s="577" t="str">
        <f>+VLOOKUP(E1449,AlterationTestLU[],2,)</f>
        <v>Speed. The speed of the car shall be verified with and without rated load, in both directions (2.16.3.2).</v>
      </c>
      <c r="G1449" s="350"/>
      <c r="H1449" s="350"/>
      <c r="I1449" s="546"/>
      <c r="J1449" s="547"/>
      <c r="O1449" s="21"/>
    </row>
    <row r="1450" spans="2:15" ht="12.75" outlineLevel="2">
      <c r="B1450" s="706"/>
      <c r="C1450" s="81"/>
      <c r="D1450" s="539">
        <v>16</v>
      </c>
      <c r="E1450" s="538" t="s">
        <v>2636</v>
      </c>
      <c r="F1450" s="577" t="str">
        <f>+VLOOKUP(E1450,AlterationTestLU[],2,)</f>
        <v>Firefighters’ Emergency Operation.</v>
      </c>
      <c r="G1450" s="350"/>
      <c r="H1450" s="350"/>
      <c r="I1450" s="546"/>
      <c r="J1450" s="547"/>
      <c r="O1450" s="21"/>
    </row>
    <row r="1451" spans="2:15" ht="12.75" outlineLevel="2">
      <c r="B1451" s="706"/>
      <c r="C1451" s="81"/>
      <c r="D1451" s="539">
        <v>17</v>
      </c>
      <c r="E1451" s="538" t="s">
        <v>2550</v>
      </c>
      <c r="F1451" s="577" t="str">
        <f>+VLOOKUP(E1451,AlterationTestLU[],2,)</f>
        <v>Identification [2.29.1.2(g) and 2.29.2] (Item 3.9)</v>
      </c>
      <c r="G1451" s="350"/>
      <c r="H1451" s="350"/>
      <c r="I1451" s="546"/>
      <c r="J1451" s="547"/>
      <c r="O1451" s="21"/>
    </row>
    <row r="1452" spans="2:15" ht="11.25" outlineLevel="1">
      <c r="B1452" s="75"/>
      <c r="C1452" s="11"/>
      <c r="D1452" s="1"/>
      <c r="E1452" s="1" t="s">
        <v>1089</v>
      </c>
      <c r="F1452" s="141" t="s">
        <v>1090</v>
      </c>
      <c r="G1452" s="32"/>
      <c r="H1452" s="32"/>
      <c r="I1452" s="353"/>
      <c r="J1452" s="450"/>
      <c r="O1452" s="21"/>
    </row>
    <row r="1453" spans="2:15" ht="11.25" outlineLevel="1">
      <c r="B1453" s="75"/>
      <c r="C1453" s="11"/>
      <c r="D1453" s="1"/>
      <c r="E1453" s="339" t="s">
        <v>1819</v>
      </c>
      <c r="F1453" s="141" t="s">
        <v>987</v>
      </c>
      <c r="G1453" s="32"/>
      <c r="H1453" s="32"/>
      <c r="I1453" s="353"/>
      <c r="J1453" s="450"/>
      <c r="O1453" s="21"/>
    </row>
    <row r="1454" spans="2:15" ht="11.25" outlineLevel="1">
      <c r="B1454" s="75"/>
      <c r="C1454" s="11"/>
      <c r="D1454" s="1"/>
      <c r="E1454" s="1" t="s">
        <v>1792</v>
      </c>
      <c r="F1454" s="141" t="s">
        <v>1797</v>
      </c>
      <c r="G1454" s="32"/>
      <c r="H1454" s="32"/>
      <c r="I1454" s="353"/>
      <c r="J1454" s="450"/>
      <c r="O1454" s="21"/>
    </row>
    <row r="1455" spans="2:15" ht="11.25" outlineLevel="1">
      <c r="B1455" s="75"/>
      <c r="C1455" s="11"/>
      <c r="D1455" s="1"/>
      <c r="E1455" s="339" t="s">
        <v>1578</v>
      </c>
      <c r="F1455" s="141" t="s">
        <v>1822</v>
      </c>
      <c r="G1455" s="32"/>
      <c r="H1455" s="32"/>
      <c r="I1455" s="353"/>
      <c r="J1455" s="450"/>
      <c r="O1455" s="21"/>
    </row>
    <row r="1456" spans="2:15" ht="11.25" outlineLevel="1">
      <c r="B1456" s="75"/>
      <c r="C1456" s="11"/>
      <c r="D1456" s="1"/>
      <c r="E1456" s="1" t="s">
        <v>388</v>
      </c>
      <c r="F1456" s="141" t="s">
        <v>1823</v>
      </c>
      <c r="G1456" s="32"/>
      <c r="H1456" s="32"/>
      <c r="I1456" s="353"/>
      <c r="J1456" s="450"/>
      <c r="O1456" s="21"/>
    </row>
    <row r="1457" spans="2:15" ht="12.75" outlineLevel="1">
      <c r="B1457" s="75"/>
      <c r="C1457" s="11"/>
      <c r="D1457" s="1"/>
      <c r="E1457" s="1" t="s">
        <v>364</v>
      </c>
      <c r="F1457" s="347" t="s">
        <v>763</v>
      </c>
      <c r="G1457" s="32"/>
      <c r="H1457" s="32"/>
      <c r="I1457" s="353"/>
      <c r="J1457" s="450"/>
      <c r="O1457" s="21"/>
    </row>
    <row r="1458" spans="2:15" ht="11.25" outlineLevel="1">
      <c r="B1458" s="75"/>
      <c r="C1458" s="11"/>
      <c r="D1458" s="1"/>
      <c r="E1458" s="1" t="s">
        <v>361</v>
      </c>
      <c r="F1458" s="141" t="s">
        <v>131</v>
      </c>
      <c r="G1458" s="32"/>
      <c r="H1458" s="32"/>
      <c r="I1458" s="353"/>
      <c r="J1458" s="450"/>
      <c r="O1458" s="21"/>
    </row>
    <row r="1459" spans="2:15" ht="11.25" outlineLevel="1">
      <c r="B1459" s="75"/>
      <c r="C1459" s="11"/>
      <c r="D1459" s="1"/>
      <c r="E1459" s="1" t="s">
        <v>415</v>
      </c>
      <c r="F1459" s="141" t="s">
        <v>773</v>
      </c>
      <c r="G1459" s="32"/>
      <c r="H1459" s="32"/>
      <c r="I1459" s="353"/>
      <c r="J1459" s="450"/>
      <c r="O1459" s="21"/>
    </row>
    <row r="1460" spans="2:15" ht="11.25" outlineLevel="1">
      <c r="B1460" s="75"/>
      <c r="C1460" s="11"/>
      <c r="D1460" s="1"/>
      <c r="E1460" s="1" t="s">
        <v>286</v>
      </c>
      <c r="F1460" s="141" t="s">
        <v>775</v>
      </c>
      <c r="G1460" s="32"/>
      <c r="H1460" s="32"/>
      <c r="I1460" s="353"/>
      <c r="J1460" s="450"/>
      <c r="O1460" s="21"/>
    </row>
    <row r="1461" spans="2:15" ht="11.25" outlineLevel="1">
      <c r="B1461" s="75"/>
      <c r="C1461" s="11"/>
      <c r="D1461" s="1"/>
      <c r="E1461" s="1" t="s">
        <v>372</v>
      </c>
      <c r="F1461" s="141" t="s">
        <v>776</v>
      </c>
      <c r="G1461" s="32"/>
      <c r="H1461" s="32"/>
      <c r="I1461" s="353"/>
      <c r="J1461" s="450"/>
      <c r="O1461" s="21"/>
    </row>
    <row r="1462" spans="2:15" ht="11.25" outlineLevel="1">
      <c r="B1462" s="75"/>
      <c r="C1462" s="11"/>
      <c r="D1462" s="1"/>
      <c r="E1462" s="1" t="s">
        <v>413</v>
      </c>
      <c r="F1462" s="141" t="s">
        <v>777</v>
      </c>
      <c r="G1462" s="32"/>
      <c r="H1462" s="32"/>
      <c r="I1462" s="353"/>
      <c r="J1462" s="450"/>
      <c r="O1462" s="21"/>
    </row>
    <row r="1463" spans="2:15" ht="11.25" outlineLevel="1">
      <c r="B1463" s="75"/>
      <c r="C1463" s="11"/>
      <c r="D1463" s="1"/>
      <c r="E1463" s="1" t="s">
        <v>417</v>
      </c>
      <c r="F1463" s="141" t="s">
        <v>799</v>
      </c>
      <c r="G1463" s="32"/>
      <c r="H1463" s="32"/>
      <c r="I1463" s="353"/>
      <c r="J1463" s="450"/>
      <c r="O1463" s="21"/>
    </row>
    <row r="1464" spans="2:15" ht="11.25" outlineLevel="1">
      <c r="B1464" s="75"/>
      <c r="C1464" s="11"/>
      <c r="D1464" s="1"/>
      <c r="E1464" s="1" t="s">
        <v>1441</v>
      </c>
      <c r="F1464" s="141" t="s">
        <v>1442</v>
      </c>
      <c r="G1464" s="32"/>
      <c r="H1464" s="32"/>
      <c r="I1464" s="898"/>
      <c r="J1464" s="899"/>
      <c r="O1464" s="21"/>
    </row>
    <row r="1465" spans="2:15" ht="11.25" outlineLevel="1">
      <c r="B1465" s="75"/>
      <c r="C1465" s="11"/>
      <c r="D1465" s="1"/>
      <c r="E1465" s="1" t="s">
        <v>423</v>
      </c>
      <c r="F1465" s="141" t="s">
        <v>223</v>
      </c>
      <c r="G1465" s="32"/>
      <c r="H1465" s="32"/>
      <c r="I1465" s="898"/>
      <c r="J1465" s="899"/>
      <c r="O1465" s="21"/>
    </row>
    <row r="1466" spans="2:15" ht="22.5" outlineLevel="1">
      <c r="B1466" s="75"/>
      <c r="C1466" s="11"/>
      <c r="D1466" s="1"/>
      <c r="E1466" s="1" t="s">
        <v>373</v>
      </c>
      <c r="F1466" s="141" t="s">
        <v>1997</v>
      </c>
      <c r="G1466" s="32"/>
      <c r="H1466" s="32"/>
      <c r="I1466" s="898"/>
      <c r="J1466" s="899"/>
      <c r="O1466" s="21"/>
    </row>
    <row r="1467" spans="2:15" ht="11.25" outlineLevel="1">
      <c r="B1467" s="75"/>
      <c r="C1467" s="11"/>
      <c r="D1467" s="1"/>
      <c r="E1467" s="1" t="s">
        <v>418</v>
      </c>
      <c r="F1467" s="141" t="s">
        <v>802</v>
      </c>
      <c r="G1467" s="32"/>
      <c r="H1467" s="32"/>
      <c r="I1467" s="353"/>
      <c r="J1467" s="450"/>
      <c r="O1467" s="21"/>
    </row>
    <row r="1468" spans="2:15" ht="11.25" outlineLevel="1">
      <c r="B1468" s="75"/>
      <c r="C1468" s="11"/>
      <c r="D1468" s="1"/>
      <c r="E1468" s="1" t="s">
        <v>419</v>
      </c>
      <c r="F1468" s="141" t="s">
        <v>803</v>
      </c>
      <c r="G1468" s="32"/>
      <c r="H1468" s="32"/>
      <c r="I1468" s="353"/>
      <c r="J1468" s="450"/>
      <c r="O1468" s="21"/>
    </row>
    <row r="1469" spans="2:15" ht="11.25" outlineLevel="1">
      <c r="B1469" s="75"/>
      <c r="C1469" s="11"/>
      <c r="D1469" s="1"/>
      <c r="E1469" s="1" t="s">
        <v>410</v>
      </c>
      <c r="F1469" s="141" t="s">
        <v>804</v>
      </c>
      <c r="G1469" s="32"/>
      <c r="H1469" s="32"/>
      <c r="I1469" s="353"/>
      <c r="J1469" s="450"/>
      <c r="O1469" s="21"/>
    </row>
    <row r="1470" spans="2:15" ht="11.25" outlineLevel="1">
      <c r="B1470" s="75"/>
      <c r="C1470" s="11"/>
      <c r="D1470" s="1"/>
      <c r="E1470" s="1" t="s">
        <v>420</v>
      </c>
      <c r="F1470" s="141" t="s">
        <v>805</v>
      </c>
      <c r="G1470" s="32"/>
      <c r="H1470" s="32"/>
      <c r="I1470" s="898"/>
      <c r="J1470" s="899"/>
      <c r="O1470" s="21"/>
    </row>
    <row r="1471" spans="2:15" ht="11.25" outlineLevel="1">
      <c r="B1471" s="75"/>
      <c r="C1471" s="11"/>
      <c r="D1471" s="1"/>
      <c r="E1471" s="1" t="s">
        <v>1444</v>
      </c>
      <c r="F1471" s="141" t="s">
        <v>1445</v>
      </c>
      <c r="G1471" s="32"/>
      <c r="H1471" s="32"/>
      <c r="I1471" s="898"/>
      <c r="J1471" s="899"/>
      <c r="O1471" s="21"/>
    </row>
    <row r="1472" spans="2:15" ht="11.25" outlineLevel="1">
      <c r="B1472" s="75"/>
      <c r="C1472" s="11"/>
      <c r="D1472" s="1"/>
      <c r="E1472" s="1"/>
      <c r="F1472" s="141" t="s">
        <v>1565</v>
      </c>
      <c r="G1472" s="32"/>
      <c r="H1472" s="32"/>
      <c r="I1472" s="898"/>
      <c r="J1472" s="899"/>
      <c r="O1472" s="21"/>
    </row>
    <row r="1473" spans="2:15" ht="11.25" outlineLevel="1">
      <c r="B1473" s="75"/>
      <c r="C1473" s="11"/>
      <c r="D1473" s="1"/>
      <c r="E1473" s="1" t="s">
        <v>424</v>
      </c>
      <c r="F1473" s="141" t="s">
        <v>1838</v>
      </c>
      <c r="G1473" s="32"/>
      <c r="H1473" s="32"/>
      <c r="I1473" s="898"/>
      <c r="J1473" s="899"/>
      <c r="O1473" s="21"/>
    </row>
    <row r="1474" spans="2:15" ht="11.25" outlineLevel="1">
      <c r="B1474" s="75"/>
      <c r="C1474" s="11"/>
      <c r="D1474" s="1"/>
      <c r="E1474" s="345"/>
      <c r="F1474" s="602" t="s">
        <v>1839</v>
      </c>
      <c r="G1474" s="32"/>
      <c r="H1474" s="32"/>
      <c r="I1474" s="898"/>
      <c r="J1474" s="899"/>
      <c r="O1474" s="21"/>
    </row>
    <row r="1475" spans="2:15" ht="11.25" outlineLevel="1">
      <c r="B1475" s="75"/>
      <c r="C1475" s="11"/>
      <c r="D1475" s="1"/>
      <c r="E1475" s="1" t="s">
        <v>1451</v>
      </c>
      <c r="F1475" s="141" t="s">
        <v>1452</v>
      </c>
      <c r="G1475" s="32"/>
      <c r="H1475" s="32"/>
      <c r="I1475" s="353"/>
      <c r="J1475" s="450"/>
      <c r="O1475" s="21"/>
    </row>
    <row r="1476" spans="2:15" ht="11.25" outlineLevel="1">
      <c r="B1476" s="75"/>
      <c r="C1476" s="11"/>
      <c r="D1476" s="1"/>
      <c r="E1476" s="262" t="s">
        <v>2030</v>
      </c>
      <c r="F1476" s="141"/>
      <c r="G1476" s="32"/>
      <c r="H1476" s="32"/>
      <c r="I1476" s="449"/>
      <c r="J1476" s="450"/>
      <c r="O1476" s="21"/>
    </row>
    <row r="1477" spans="2:15" ht="11.25" outlineLevel="1">
      <c r="B1477" s="75"/>
      <c r="C1477" s="11"/>
      <c r="D1477" s="190"/>
      <c r="E1477" s="263" t="s">
        <v>425</v>
      </c>
      <c r="F1477" s="141" t="s">
        <v>807</v>
      </c>
      <c r="G1477" s="32"/>
      <c r="H1477" s="32"/>
      <c r="I1477" s="353"/>
      <c r="J1477" s="450"/>
      <c r="O1477" s="21"/>
    </row>
    <row r="1478" spans="2:15" ht="11.25" outlineLevel="1">
      <c r="B1478" s="75"/>
      <c r="C1478" s="200"/>
      <c r="D1478" s="190"/>
      <c r="E1478" s="264"/>
      <c r="F1478" s="602" t="s">
        <v>1446</v>
      </c>
      <c r="G1478" s="32"/>
      <c r="H1478" s="32"/>
      <c r="I1478" s="353"/>
      <c r="J1478" s="450"/>
      <c r="O1478" s="21"/>
    </row>
    <row r="1479" spans="2:15" ht="11.25" outlineLevel="1">
      <c r="B1479" s="75"/>
      <c r="C1479" s="11"/>
      <c r="D1479" s="1"/>
      <c r="E1479" s="264"/>
      <c r="F1479" s="602" t="s">
        <v>1447</v>
      </c>
      <c r="G1479" s="32"/>
      <c r="H1479" s="32"/>
      <c r="I1479" s="353"/>
      <c r="J1479" s="450"/>
      <c r="O1479" s="21"/>
    </row>
    <row r="1480" spans="2:15" ht="11.25" outlineLevel="1">
      <c r="B1480" s="75"/>
      <c r="C1480" s="11"/>
      <c r="D1480" s="1"/>
      <c r="E1480" s="264"/>
      <c r="F1480" s="602" t="s">
        <v>2054</v>
      </c>
      <c r="G1480" s="32"/>
      <c r="H1480" s="32"/>
      <c r="I1480" s="353"/>
      <c r="J1480" s="450"/>
      <c r="O1480" s="21"/>
    </row>
    <row r="1481" spans="2:15" ht="11.25" outlineLevel="1">
      <c r="B1481" s="75"/>
      <c r="C1481" s="11"/>
      <c r="D1481" s="1"/>
      <c r="E1481" s="264"/>
      <c r="F1481" s="602" t="s">
        <v>1448</v>
      </c>
      <c r="G1481" s="32"/>
      <c r="H1481" s="32"/>
      <c r="I1481" s="353"/>
      <c r="J1481" s="450"/>
      <c r="O1481" s="21"/>
    </row>
    <row r="1482" spans="2:15" ht="11.25" outlineLevel="1">
      <c r="B1482" s="75"/>
      <c r="C1482" s="11"/>
      <c r="D1482" s="1"/>
      <c r="E1482" s="264"/>
      <c r="F1482" s="602" t="s">
        <v>1449</v>
      </c>
      <c r="G1482" s="32"/>
      <c r="H1482" s="32"/>
      <c r="I1482" s="353"/>
      <c r="J1482" s="450"/>
      <c r="O1482" s="21"/>
    </row>
    <row r="1483" spans="2:15" ht="11.25" outlineLevel="1">
      <c r="B1483" s="75"/>
      <c r="C1483" s="11"/>
      <c r="D1483" s="1"/>
      <c r="E1483" s="264"/>
      <c r="F1483" s="602" t="s">
        <v>1450</v>
      </c>
      <c r="G1483" s="32"/>
      <c r="H1483" s="32"/>
      <c r="I1483" s="353"/>
      <c r="J1483" s="450"/>
      <c r="O1483" s="21"/>
    </row>
    <row r="1484" spans="2:15" ht="11.25" outlineLevel="1">
      <c r="B1484" s="75"/>
      <c r="C1484" s="11"/>
      <c r="D1484" s="1"/>
      <c r="E1484" s="264"/>
      <c r="F1484" s="602" t="s">
        <v>1462</v>
      </c>
      <c r="G1484" s="32"/>
      <c r="H1484" s="32"/>
      <c r="I1484" s="353"/>
      <c r="J1484" s="450"/>
      <c r="O1484" s="21"/>
    </row>
    <row r="1485" spans="2:15" ht="11.25" outlineLevel="1">
      <c r="B1485" s="75"/>
      <c r="C1485" s="11"/>
      <c r="D1485" s="1"/>
      <c r="E1485" s="264" t="s">
        <v>426</v>
      </c>
      <c r="F1485" s="141" t="s">
        <v>1493</v>
      </c>
      <c r="G1485" s="32"/>
      <c r="H1485" s="32"/>
      <c r="I1485" s="353"/>
      <c r="J1485" s="450"/>
      <c r="O1485" s="21"/>
    </row>
    <row r="1486" spans="2:15" ht="11.25" outlineLevel="1">
      <c r="B1486" s="75"/>
      <c r="C1486" s="11"/>
      <c r="D1486" s="1"/>
      <c r="E1486" s="264" t="s">
        <v>427</v>
      </c>
      <c r="F1486" s="141" t="s">
        <v>1490</v>
      </c>
      <c r="G1486" s="32"/>
      <c r="H1486" s="32"/>
      <c r="I1486" s="353"/>
      <c r="J1486" s="450"/>
      <c r="O1486" s="21"/>
    </row>
    <row r="1487" spans="2:15" ht="11.25" outlineLevel="1">
      <c r="B1487" s="75"/>
      <c r="C1487" s="11"/>
      <c r="D1487" s="1"/>
      <c r="E1487" s="264" t="s">
        <v>428</v>
      </c>
      <c r="F1487" s="141" t="s">
        <v>1491</v>
      </c>
      <c r="G1487" s="32"/>
      <c r="H1487" s="32"/>
      <c r="I1487" s="353"/>
      <c r="J1487" s="450"/>
      <c r="O1487" s="21"/>
    </row>
    <row r="1488" spans="2:15" ht="11.25" outlineLevel="1">
      <c r="B1488" s="75"/>
      <c r="C1488" s="11"/>
      <c r="D1488" s="1"/>
      <c r="E1488" s="264" t="s">
        <v>429</v>
      </c>
      <c r="F1488" s="141" t="s">
        <v>1494</v>
      </c>
      <c r="G1488" s="32"/>
      <c r="H1488" s="32"/>
      <c r="I1488" s="353"/>
      <c r="J1488" s="450"/>
      <c r="O1488" s="21"/>
    </row>
    <row r="1489" spans="1:15" ht="11.25" outlineLevel="1">
      <c r="B1489" s="75"/>
      <c r="C1489" s="11"/>
      <c r="D1489" s="1"/>
      <c r="E1489" s="264" t="s">
        <v>430</v>
      </c>
      <c r="F1489" s="141" t="s">
        <v>1495</v>
      </c>
      <c r="G1489" s="32"/>
      <c r="H1489" s="32"/>
      <c r="I1489" s="353"/>
      <c r="J1489" s="450"/>
      <c r="O1489" s="21"/>
    </row>
    <row r="1490" spans="1:15" ht="11.25" outlineLevel="1">
      <c r="B1490" s="75"/>
      <c r="C1490" s="11"/>
      <c r="D1490" s="1"/>
      <c r="E1490" s="264" t="s">
        <v>1488</v>
      </c>
      <c r="F1490" s="141" t="s">
        <v>2057</v>
      </c>
      <c r="G1490" s="32"/>
      <c r="H1490" s="32"/>
      <c r="I1490" s="353"/>
      <c r="J1490" s="450"/>
      <c r="O1490" s="21"/>
    </row>
    <row r="1491" spans="1:15" ht="11.25" outlineLevel="1">
      <c r="B1491" s="75"/>
      <c r="C1491" s="11"/>
      <c r="D1491" s="1"/>
      <c r="E1491" s="458"/>
      <c r="F1491" s="602" t="s">
        <v>2027</v>
      </c>
      <c r="G1491" s="32"/>
      <c r="H1491" s="32"/>
      <c r="I1491" s="353"/>
      <c r="J1491" s="450"/>
      <c r="O1491" s="21"/>
    </row>
    <row r="1492" spans="1:15" ht="11.25" outlineLevel="1">
      <c r="B1492" s="75"/>
      <c r="C1492" s="11"/>
      <c r="D1492" s="1"/>
      <c r="E1492" s="458" t="s">
        <v>2028</v>
      </c>
      <c r="F1492" s="141"/>
      <c r="G1492" s="32"/>
      <c r="H1492" s="32"/>
      <c r="I1492" s="353"/>
      <c r="J1492" s="450"/>
      <c r="O1492" s="21"/>
    </row>
    <row r="1493" spans="1:15" ht="11.25" outlineLevel="1">
      <c r="B1493" s="75"/>
      <c r="C1493" s="11"/>
      <c r="D1493" s="47"/>
      <c r="E1493" s="459" t="s">
        <v>1566</v>
      </c>
      <c r="F1493" s="141"/>
      <c r="G1493" s="32"/>
      <c r="H1493" s="32"/>
      <c r="I1493" s="353"/>
      <c r="J1493" s="450"/>
      <c r="O1493" s="21"/>
    </row>
    <row r="1494" spans="1:15" ht="11.25" outlineLevel="1">
      <c r="B1494" s="75"/>
      <c r="C1494" s="11"/>
      <c r="D1494" s="1"/>
      <c r="E1494" s="459"/>
      <c r="F1494" s="602" t="s">
        <v>2031</v>
      </c>
      <c r="G1494" s="32"/>
      <c r="H1494" s="32"/>
      <c r="I1494" s="353"/>
      <c r="J1494" s="450"/>
      <c r="O1494" s="21"/>
    </row>
    <row r="1495" spans="1:15" ht="11.25" outlineLevel="1">
      <c r="B1495" s="75"/>
      <c r="C1495" s="11"/>
      <c r="D1495" s="1"/>
      <c r="E1495" s="459"/>
      <c r="F1495" s="602" t="s">
        <v>2029</v>
      </c>
      <c r="G1495" s="32"/>
      <c r="H1495" s="32"/>
      <c r="I1495" s="353"/>
      <c r="J1495" s="450"/>
      <c r="O1495" s="21"/>
    </row>
    <row r="1496" spans="1:15" ht="11.25" outlineLevel="1">
      <c r="B1496" s="75"/>
      <c r="C1496" s="11"/>
      <c r="D1496" s="1"/>
      <c r="E1496" s="1"/>
      <c r="F1496" s="602"/>
      <c r="G1496" s="32"/>
      <c r="H1496" s="32"/>
      <c r="I1496" s="353"/>
      <c r="J1496" s="450"/>
      <c r="O1496" s="21"/>
    </row>
    <row r="1497" spans="1:15" s="189" customFormat="1" ht="11.25" outlineLevel="1">
      <c r="A1497" s="195"/>
      <c r="B1497" s="523"/>
      <c r="C1497" s="273" t="s">
        <v>2156</v>
      </c>
      <c r="D1497" s="165" t="s">
        <v>403</v>
      </c>
      <c r="E1497" s="165"/>
      <c r="F1497" s="593" t="s">
        <v>405</v>
      </c>
      <c r="G1497" s="350" t="s">
        <v>83</v>
      </c>
      <c r="H1497" s="147"/>
      <c r="I1497" s="900"/>
      <c r="J1497" s="901"/>
      <c r="K1497" s="736"/>
      <c r="L1497" s="731"/>
      <c r="M1497" s="731"/>
      <c r="N1497" s="731"/>
    </row>
    <row r="1498" spans="1:15" s="189" customFormat="1" ht="11.25" outlineLevel="1">
      <c r="A1498" s="195"/>
      <c r="B1498" s="75"/>
      <c r="C1498" s="228"/>
      <c r="D1498" s="74"/>
      <c r="E1498" s="1" t="s">
        <v>406</v>
      </c>
      <c r="F1498" s="141" t="s">
        <v>800</v>
      </c>
      <c r="G1498" s="32"/>
      <c r="H1498" s="145"/>
      <c r="I1498" s="567"/>
      <c r="J1498" s="561"/>
      <c r="K1498" s="736"/>
      <c r="L1498" s="731"/>
      <c r="M1498" s="731"/>
      <c r="N1498" s="731"/>
    </row>
    <row r="1499" spans="1:15" s="189" customFormat="1" ht="11.25" outlineLevel="1">
      <c r="A1499" s="195"/>
      <c r="B1499" s="75"/>
      <c r="C1499" s="228"/>
      <c r="D1499" s="74"/>
      <c r="E1499" s="1"/>
      <c r="F1499" s="141" t="s">
        <v>1454</v>
      </c>
      <c r="G1499" s="32"/>
      <c r="H1499" s="145"/>
      <c r="I1499" s="567"/>
      <c r="J1499" s="561"/>
      <c r="K1499" s="736"/>
      <c r="L1499" s="731"/>
      <c r="M1499" s="731"/>
      <c r="N1499" s="731"/>
    </row>
    <row r="1500" spans="1:15" s="189" customFormat="1" ht="11.25" outlineLevel="1">
      <c r="A1500" s="195"/>
      <c r="B1500" s="75"/>
      <c r="C1500" s="228"/>
      <c r="D1500" s="74"/>
      <c r="E1500" s="1"/>
      <c r="F1500" s="141"/>
      <c r="G1500" s="32"/>
      <c r="H1500" s="145"/>
      <c r="I1500" s="567"/>
      <c r="J1500" s="561"/>
      <c r="K1500" s="736"/>
      <c r="L1500" s="731"/>
      <c r="M1500" s="731"/>
      <c r="N1500" s="731"/>
    </row>
    <row r="1501" spans="1:15" ht="11.25" outlineLevel="1">
      <c r="B1501" s="75"/>
      <c r="C1501" s="81" t="s">
        <v>1842</v>
      </c>
      <c r="D1501" s="9" t="s">
        <v>348</v>
      </c>
      <c r="E1501" s="9"/>
      <c r="F1501" s="588" t="s">
        <v>1453</v>
      </c>
      <c r="G1501" s="350" t="s">
        <v>85</v>
      </c>
      <c r="H1501" s="350" t="s">
        <v>82</v>
      </c>
      <c r="I1501" s="895" t="s">
        <v>84</v>
      </c>
      <c r="J1501" s="897"/>
      <c r="O1501" s="21"/>
    </row>
    <row r="1502" spans="1:15" ht="11.25" outlineLevel="1">
      <c r="B1502" s="706"/>
      <c r="C1502" s="81"/>
      <c r="D1502" s="318"/>
      <c r="E1502" s="312" t="s">
        <v>2858</v>
      </c>
      <c r="F1502" s="589"/>
      <c r="G1502" s="350"/>
      <c r="H1502" s="350"/>
      <c r="I1502" s="546"/>
      <c r="J1502" s="550"/>
      <c r="O1502" s="21"/>
    </row>
    <row r="1503" spans="1:15" ht="11.25" outlineLevel="2">
      <c r="B1503" s="706"/>
      <c r="C1503" s="81"/>
      <c r="D1503" s="311"/>
      <c r="E1503" s="533" t="str">
        <f>TRIM(RIGHT(SUBSTITUTE(E1502," ",REPT(" ",100)),100))</f>
        <v>8.10.2.3.2(u)</v>
      </c>
      <c r="F1503" s="590">
        <f>+VLOOKUP(E1503,clause_count,2,FALSE)</f>
        <v>6</v>
      </c>
      <c r="G1503" s="350"/>
      <c r="H1503" s="350"/>
      <c r="I1503" s="546"/>
      <c r="J1503" s="550"/>
      <c r="O1503" s="21"/>
    </row>
    <row r="1504" spans="1:15" ht="25.5" outlineLevel="2">
      <c r="B1504" s="706"/>
      <c r="C1504" s="81"/>
      <c r="D1504" s="539">
        <v>1</v>
      </c>
      <c r="E1504" s="538" t="s">
        <v>2256</v>
      </c>
      <c r="F1504" s="577" t="str">
        <f>+VLOOKUP(E1504,AlterationTestLU[],2,)</f>
        <v>Power Closing Doors Gates (2.13.3) (Item 1.9): Test Closing Time Per Door Marking Plate (2.13.4.2.4)</v>
      </c>
      <c r="G1504" s="350"/>
      <c r="H1504" s="350"/>
      <c r="I1504" s="546"/>
      <c r="J1504" s="550"/>
      <c r="O1504" s="21"/>
    </row>
    <row r="1505" spans="2:15" ht="51" outlineLevel="2">
      <c r="B1505" s="706"/>
      <c r="C1505" s="81"/>
      <c r="D1505" s="539">
        <v>2</v>
      </c>
      <c r="E1505" s="538" t="s">
        <v>2257</v>
      </c>
      <c r="F1505" s="577" t="str">
        <f>+VLOOKUP(E1505,AlterationTestLU[],2,)</f>
        <v>(j) Power Opening of Doors or Gates (Item 1.10)
(j)(1) Power Opening of Doors (2.13.2). 
(j)(2) Leveling Zone (2.26.1.6.3) and Leveling Speed (2.26.1.6.6). 
(j)(3) 	Inner Landing Zone (2.26.1.6.7). For static control elevators</v>
      </c>
      <c r="G1505" s="350"/>
      <c r="H1505" s="350"/>
      <c r="I1505" s="546"/>
      <c r="J1505" s="550"/>
      <c r="O1505" s="21"/>
    </row>
    <row r="1506" spans="2:15" ht="12.75" outlineLevel="2">
      <c r="B1506" s="706"/>
      <c r="C1506" s="81"/>
      <c r="D1506" s="539">
        <v>3</v>
      </c>
      <c r="E1506" s="538" t="s">
        <v>2383</v>
      </c>
      <c r="F1506" s="577" t="str">
        <f>+VLOOKUP(E1506,AlterationTestLU[],2,)</f>
        <v>wiring (2.26.4.1)</v>
      </c>
      <c r="G1506" s="350"/>
      <c r="H1506" s="350"/>
      <c r="I1506" s="546"/>
      <c r="J1506" s="550"/>
      <c r="O1506" s="21"/>
    </row>
    <row r="1507" spans="2:15" ht="12.75" outlineLevel="2">
      <c r="B1507" s="706"/>
      <c r="C1507" s="81"/>
      <c r="D1507" s="539">
        <v>4</v>
      </c>
      <c r="E1507" s="538" t="s">
        <v>2384</v>
      </c>
      <c r="F1507" s="577" t="str">
        <f>+VLOOKUP(E1507,AlterationTestLU[],2,)</f>
        <v>fuses (2.26.4.1)</v>
      </c>
      <c r="G1507" s="350"/>
      <c r="H1507" s="350"/>
      <c r="I1507" s="546"/>
      <c r="J1507" s="550"/>
      <c r="O1507" s="21"/>
    </row>
    <row r="1508" spans="2:15" ht="12.75" outlineLevel="2">
      <c r="B1508" s="706"/>
      <c r="C1508" s="81"/>
      <c r="D1508" s="539">
        <v>5</v>
      </c>
      <c r="E1508" s="538" t="s">
        <v>2385</v>
      </c>
      <c r="F1508" s="577" t="str">
        <f>+VLOOKUP(E1508,AlterationTestLU[],2,)</f>
        <v>grounding (2.26.1 and NFPA 70 or CSA C22.1, as applicable)</v>
      </c>
      <c r="G1508" s="350"/>
      <c r="H1508" s="350"/>
      <c r="I1508" s="546"/>
      <c r="J1508" s="550"/>
      <c r="O1508" s="21"/>
    </row>
    <row r="1509" spans="2:15" ht="12.75" outlineLevel="2">
      <c r="B1509" s="706"/>
      <c r="C1509" s="81"/>
      <c r="D1509" s="539">
        <v>6</v>
      </c>
      <c r="E1509" s="538" t="s">
        <v>2387</v>
      </c>
      <c r="F1509" s="577" t="str">
        <f>+VLOOKUP(E1509,AlterationTestLU[],2,)</f>
        <v>certification (2.26.4.2)</v>
      </c>
      <c r="G1509" s="350"/>
      <c r="H1509" s="350"/>
      <c r="I1509" s="546"/>
      <c r="J1509" s="550"/>
      <c r="O1509" s="21"/>
    </row>
    <row r="1510" spans="2:15" ht="11.25" outlineLevel="1">
      <c r="B1510" s="75"/>
      <c r="C1510" s="11"/>
      <c r="D1510" s="1"/>
      <c r="E1510" s="1" t="s">
        <v>1841</v>
      </c>
      <c r="F1510" s="141" t="s">
        <v>800</v>
      </c>
      <c r="G1510" s="32"/>
      <c r="H1510" s="32"/>
      <c r="I1510" s="898"/>
      <c r="J1510" s="899"/>
      <c r="O1510" s="21"/>
    </row>
    <row r="1511" spans="2:15" ht="11.25" outlineLevel="1">
      <c r="B1511" s="75"/>
      <c r="C1511" s="11"/>
      <c r="D1511" s="1"/>
      <c r="E1511" s="1"/>
      <c r="F1511" s="141"/>
      <c r="G1511" s="32"/>
      <c r="H1511" s="32"/>
      <c r="I1511" s="898"/>
      <c r="J1511" s="899"/>
      <c r="O1511" s="21"/>
    </row>
    <row r="1512" spans="2:15" ht="11.25" outlineLevel="1">
      <c r="B1512" s="75"/>
      <c r="C1512" s="81" t="s">
        <v>1843</v>
      </c>
      <c r="D1512" s="9" t="s">
        <v>348</v>
      </c>
      <c r="E1512" s="9"/>
      <c r="F1512" s="588" t="s">
        <v>1456</v>
      </c>
      <c r="G1512" s="350" t="s">
        <v>85</v>
      </c>
      <c r="H1512" s="350" t="s">
        <v>85</v>
      </c>
      <c r="I1512" s="895" t="s">
        <v>84</v>
      </c>
      <c r="J1512" s="897"/>
      <c r="O1512" s="21"/>
    </row>
    <row r="1513" spans="2:15" ht="11.25" outlineLevel="1">
      <c r="B1513" s="75"/>
      <c r="C1513" s="11"/>
      <c r="D1513" s="1"/>
      <c r="E1513" s="1" t="s">
        <v>841</v>
      </c>
      <c r="F1513" s="141" t="s">
        <v>800</v>
      </c>
      <c r="G1513" s="32"/>
      <c r="H1513" s="32"/>
      <c r="I1513" s="898"/>
      <c r="J1513" s="899"/>
      <c r="O1513" s="21"/>
    </row>
    <row r="1514" spans="2:15" ht="11.25" outlineLevel="1">
      <c r="B1514" s="75"/>
      <c r="C1514" s="11"/>
      <c r="D1514" s="1"/>
      <c r="E1514" s="1"/>
      <c r="F1514" s="141"/>
      <c r="G1514" s="32"/>
      <c r="H1514" s="32"/>
      <c r="I1514" s="898"/>
      <c r="J1514" s="899"/>
      <c r="O1514" s="21"/>
    </row>
    <row r="1515" spans="2:15" ht="11.25" outlineLevel="1">
      <c r="B1515" s="75"/>
      <c r="C1515" s="81" t="s">
        <v>1843</v>
      </c>
      <c r="D1515" s="9" t="s">
        <v>348</v>
      </c>
      <c r="E1515" s="9"/>
      <c r="F1515" s="588" t="s">
        <v>1457</v>
      </c>
      <c r="G1515" s="350" t="s">
        <v>85</v>
      </c>
      <c r="H1515" s="350" t="s">
        <v>85</v>
      </c>
      <c r="I1515" s="895" t="s">
        <v>84</v>
      </c>
      <c r="J1515" s="897"/>
      <c r="O1515" s="21"/>
    </row>
    <row r="1516" spans="2:15" ht="11.25" outlineLevel="1">
      <c r="B1516" s="75"/>
      <c r="C1516" s="11"/>
      <c r="D1516" s="1"/>
      <c r="E1516" s="1" t="s">
        <v>841</v>
      </c>
      <c r="F1516" s="141" t="s">
        <v>800</v>
      </c>
      <c r="G1516" s="32"/>
      <c r="H1516" s="32"/>
      <c r="I1516" s="898"/>
      <c r="J1516" s="899"/>
      <c r="O1516" s="21"/>
    </row>
    <row r="1517" spans="2:15" ht="11.25" outlineLevel="1">
      <c r="B1517" s="75"/>
      <c r="C1517" s="11"/>
      <c r="D1517" s="1"/>
      <c r="E1517" s="1"/>
      <c r="F1517" s="141"/>
      <c r="G1517" s="32"/>
      <c r="H1517" s="32"/>
      <c r="I1517" s="898"/>
      <c r="J1517" s="899"/>
      <c r="O1517" s="21"/>
    </row>
    <row r="1518" spans="2:15" ht="11.25">
      <c r="B1518" s="75"/>
      <c r="C1518" s="342" t="s">
        <v>1121</v>
      </c>
      <c r="D1518" s="343" t="s">
        <v>119</v>
      </c>
      <c r="E1518" s="343"/>
      <c r="F1518" s="623"/>
      <c r="G1518" s="344" t="s">
        <v>83</v>
      </c>
      <c r="H1518" s="344" t="s">
        <v>82</v>
      </c>
      <c r="I1518" s="964"/>
      <c r="J1518" s="965"/>
      <c r="L1518" s="727" t="s">
        <v>295</v>
      </c>
      <c r="M1518" s="727" t="s">
        <v>438</v>
      </c>
      <c r="N1518" s="740">
        <v>2.2599999999999998</v>
      </c>
      <c r="O1518" s="21"/>
    </row>
    <row r="1519" spans="2:15" ht="11.25" outlineLevel="1">
      <c r="B1519" s="706"/>
      <c r="C1519" s="81"/>
      <c r="D1519" s="318"/>
      <c r="E1519" s="312" t="s">
        <v>3315</v>
      </c>
      <c r="F1519" s="589"/>
      <c r="G1519" s="350"/>
      <c r="H1519" s="350"/>
      <c r="I1519" s="546"/>
      <c r="J1519" s="547"/>
      <c r="O1519" s="21"/>
    </row>
    <row r="1520" spans="2:15" ht="11.25" outlineLevel="2">
      <c r="B1520" s="706"/>
      <c r="C1520" s="81"/>
      <c r="D1520" s="311"/>
      <c r="E1520" s="533" t="str">
        <f>TRIM(RIGHT(SUBSTITUTE(E1519," ",REPT(" ",100)),100))</f>
        <v>8.10.2.3.2(t)</v>
      </c>
      <c r="F1520" s="590">
        <f>+VLOOKUP(E1520,clause_count,2,FALSE)</f>
        <v>2</v>
      </c>
      <c r="G1520" s="350"/>
      <c r="H1520" s="350"/>
      <c r="I1520" s="546"/>
      <c r="J1520" s="547"/>
      <c r="O1520" s="21"/>
    </row>
    <row r="1521" spans="2:15" ht="102" outlineLevel="2">
      <c r="B1521" s="706"/>
      <c r="C1521" s="81"/>
      <c r="D1521" s="539">
        <v>1</v>
      </c>
      <c r="E1521" s="538" t="s">
        <v>2382</v>
      </c>
      <c r="F1521" s="577" t="str">
        <f>+VLOOKUP(E1521,AlterationTestLU[],2,)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521" s="350"/>
      <c r="H1521" s="350"/>
      <c r="I1521" s="546"/>
      <c r="J1521" s="547"/>
      <c r="O1521" s="21"/>
    </row>
    <row r="1522" spans="2:15" ht="63.75" outlineLevel="2">
      <c r="B1522" s="706"/>
      <c r="C1522" s="81"/>
      <c r="D1522" s="539">
        <v>2</v>
      </c>
      <c r="E1522" s="538" t="s">
        <v>2390</v>
      </c>
      <c r="F1522" s="577" t="str">
        <f>+VLOOKUP(E1522,AlterationTestLU[],2,)</f>
        <v>(t)(1) general (2.26.9.1, 2.26.9.2, and 2.26.9.8)
(t)(2) redundancy and its checking (2.26.9.3 and 2.26.9.4)
(t)(3) static control without motor generator sets (2.26.9.5 and 2.26.9.6)
(t)(4) installation of capacitors or other devices to make electrical protective devices ineffective (2.26.6)</v>
      </c>
      <c r="G1522" s="350"/>
      <c r="H1522" s="350"/>
      <c r="I1522" s="546"/>
      <c r="J1522" s="547"/>
      <c r="O1522" s="21"/>
    </row>
    <row r="1523" spans="2:15" ht="11.25" outlineLevel="1">
      <c r="B1523" s="75"/>
      <c r="C1523" s="13"/>
      <c r="D1523" s="1" t="s">
        <v>1231</v>
      </c>
      <c r="E1523" s="1" t="s">
        <v>1089</v>
      </c>
      <c r="F1523" s="141" t="s">
        <v>1090</v>
      </c>
      <c r="G1523" s="32"/>
      <c r="H1523" s="32"/>
      <c r="I1523" s="451"/>
      <c r="J1523" s="452"/>
      <c r="O1523" s="21"/>
    </row>
    <row r="1524" spans="2:15" ht="11.25" outlineLevel="1">
      <c r="B1524" s="75"/>
      <c r="C1524" s="13"/>
      <c r="D1524" s="1"/>
      <c r="E1524" s="339" t="s">
        <v>1819</v>
      </c>
      <c r="F1524" s="141" t="s">
        <v>987</v>
      </c>
      <c r="G1524" s="32"/>
      <c r="H1524" s="32"/>
      <c r="I1524" s="451"/>
      <c r="J1524" s="452"/>
      <c r="O1524" s="21"/>
    </row>
    <row r="1525" spans="2:15" ht="11.25" outlineLevel="1">
      <c r="B1525" s="75"/>
      <c r="C1525" s="13"/>
      <c r="D1525" s="1"/>
      <c r="E1525" s="1" t="s">
        <v>1792</v>
      </c>
      <c r="F1525" s="141" t="s">
        <v>1797</v>
      </c>
      <c r="G1525" s="32"/>
      <c r="H1525" s="32"/>
      <c r="I1525" s="451"/>
      <c r="J1525" s="452"/>
      <c r="O1525" s="21"/>
    </row>
    <row r="1526" spans="2:15" ht="11.25" outlineLevel="1">
      <c r="B1526" s="75"/>
      <c r="C1526" s="13"/>
      <c r="D1526" s="1" t="s">
        <v>1232</v>
      </c>
      <c r="E1526" s="339" t="s">
        <v>1578</v>
      </c>
      <c r="F1526" s="141" t="s">
        <v>1822</v>
      </c>
      <c r="G1526" s="32"/>
      <c r="H1526" s="32"/>
      <c r="I1526" s="451"/>
      <c r="J1526" s="452"/>
      <c r="O1526" s="21"/>
    </row>
    <row r="1527" spans="2:15" ht="11.25" outlineLevel="1">
      <c r="B1527" s="75"/>
      <c r="C1527" s="13"/>
      <c r="D1527" s="1" t="s">
        <v>2034</v>
      </c>
      <c r="E1527" s="1" t="s">
        <v>1469</v>
      </c>
      <c r="F1527" s="141" t="s">
        <v>251</v>
      </c>
      <c r="G1527" s="32"/>
      <c r="H1527" s="32"/>
      <c r="I1527" s="451"/>
      <c r="J1527" s="452"/>
      <c r="O1527" s="21"/>
    </row>
    <row r="1528" spans="2:15" ht="11.25" outlineLevel="1">
      <c r="B1528" s="75"/>
      <c r="C1528" s="13"/>
      <c r="D1528" s="1"/>
      <c r="E1528" s="1" t="s">
        <v>344</v>
      </c>
      <c r="F1528" s="141" t="s">
        <v>720</v>
      </c>
      <c r="G1528" s="32"/>
      <c r="H1528" s="32"/>
      <c r="I1528" s="451"/>
      <c r="J1528" s="452"/>
      <c r="O1528" s="21"/>
    </row>
    <row r="1529" spans="2:15" ht="11.25" outlineLevel="1">
      <c r="B1529" s="75"/>
      <c r="C1529" s="13"/>
      <c r="D1529" s="1"/>
      <c r="E1529" s="1" t="s">
        <v>345</v>
      </c>
      <c r="F1529" s="141" t="s">
        <v>753</v>
      </c>
      <c r="G1529" s="32"/>
      <c r="H1529" s="32"/>
      <c r="I1529" s="451"/>
      <c r="J1529" s="452"/>
      <c r="O1529" s="21"/>
    </row>
    <row r="1530" spans="2:15" ht="11.25" outlineLevel="1">
      <c r="B1530" s="75"/>
      <c r="C1530" s="13"/>
      <c r="D1530" s="1"/>
      <c r="E1530" s="1" t="s">
        <v>431</v>
      </c>
      <c r="F1530" s="141" t="s">
        <v>721</v>
      </c>
      <c r="G1530" s="32"/>
      <c r="H1530" s="32"/>
      <c r="I1530" s="451"/>
      <c r="J1530" s="452"/>
      <c r="O1530" s="21"/>
    </row>
    <row r="1531" spans="2:15" ht="11.25" outlineLevel="1">
      <c r="B1531" s="75"/>
      <c r="C1531" s="13"/>
      <c r="D1531" s="1"/>
      <c r="E1531" s="1" t="s">
        <v>346</v>
      </c>
      <c r="F1531" s="141" t="s">
        <v>722</v>
      </c>
      <c r="G1531" s="32"/>
      <c r="H1531" s="32"/>
      <c r="I1531" s="451"/>
      <c r="J1531" s="452"/>
      <c r="O1531" s="21"/>
    </row>
    <row r="1532" spans="2:15" ht="11.25" outlineLevel="1">
      <c r="B1532" s="75"/>
      <c r="C1532" s="13"/>
      <c r="D1532" s="1"/>
      <c r="E1532" s="1" t="s">
        <v>347</v>
      </c>
      <c r="F1532" s="141" t="s">
        <v>723</v>
      </c>
      <c r="G1532" s="32"/>
      <c r="H1532" s="32"/>
      <c r="I1532" s="451"/>
      <c r="J1532" s="452"/>
      <c r="O1532" s="21"/>
    </row>
    <row r="1533" spans="2:15" ht="11.25" outlineLevel="1">
      <c r="B1533" s="75"/>
      <c r="C1533" s="13"/>
      <c r="D1533" s="1"/>
      <c r="E1533" s="1" t="s">
        <v>358</v>
      </c>
      <c r="F1533" s="141" t="s">
        <v>724</v>
      </c>
      <c r="G1533" s="32"/>
      <c r="H1533" s="32"/>
      <c r="I1533" s="451"/>
      <c r="J1533" s="452"/>
      <c r="O1533" s="21"/>
    </row>
    <row r="1534" spans="2:15" ht="11.25" outlineLevel="1">
      <c r="B1534" s="75"/>
      <c r="C1534" s="13"/>
      <c r="D1534" s="1"/>
      <c r="E1534" s="1" t="s">
        <v>349</v>
      </c>
      <c r="F1534" s="141" t="s">
        <v>725</v>
      </c>
      <c r="G1534" s="32"/>
      <c r="H1534" s="32"/>
      <c r="I1534" s="451"/>
      <c r="J1534" s="452"/>
      <c r="O1534" s="21"/>
    </row>
    <row r="1535" spans="2:15" ht="11.25" outlineLevel="1">
      <c r="B1535" s="75"/>
      <c r="C1535" s="13"/>
      <c r="D1535" s="1"/>
      <c r="E1535" s="1" t="s">
        <v>432</v>
      </c>
      <c r="F1535" s="141" t="s">
        <v>754</v>
      </c>
      <c r="G1535" s="32"/>
      <c r="H1535" s="32"/>
      <c r="I1535" s="451"/>
      <c r="J1535" s="452"/>
      <c r="O1535" s="21"/>
    </row>
    <row r="1536" spans="2:15" ht="11.25" outlineLevel="1">
      <c r="B1536" s="75"/>
      <c r="C1536" s="13"/>
      <c r="D1536" s="1"/>
      <c r="E1536" s="1" t="s">
        <v>433</v>
      </c>
      <c r="F1536" s="141" t="s">
        <v>2128</v>
      </c>
      <c r="G1536" s="32"/>
      <c r="H1536" s="32"/>
      <c r="I1536" s="451"/>
      <c r="J1536" s="452"/>
      <c r="O1536" s="21"/>
    </row>
    <row r="1537" spans="2:15" ht="11.25" outlineLevel="1">
      <c r="B1537" s="75"/>
      <c r="C1537" s="13"/>
      <c r="D1537" s="1"/>
      <c r="E1537" s="1" t="s">
        <v>692</v>
      </c>
      <c r="F1537" s="141" t="s">
        <v>739</v>
      </c>
      <c r="G1537" s="32"/>
      <c r="H1537" s="32"/>
      <c r="I1537" s="451"/>
      <c r="J1537" s="452"/>
      <c r="O1537" s="21"/>
    </row>
    <row r="1538" spans="2:15" ht="11.25" outlineLevel="1">
      <c r="B1538" s="75"/>
      <c r="C1538" s="13"/>
      <c r="D1538" s="1"/>
      <c r="E1538" s="1" t="s">
        <v>699</v>
      </c>
      <c r="F1538" s="141" t="s">
        <v>740</v>
      </c>
      <c r="G1538" s="32"/>
      <c r="H1538" s="32"/>
      <c r="I1538" s="451"/>
      <c r="J1538" s="452"/>
      <c r="O1538" s="21"/>
    </row>
    <row r="1539" spans="2:15" ht="11.25" outlineLevel="1">
      <c r="B1539" s="75"/>
      <c r="C1539" s="13"/>
      <c r="D1539" s="1"/>
      <c r="E1539" s="1" t="s">
        <v>701</v>
      </c>
      <c r="F1539" s="141" t="s">
        <v>741</v>
      </c>
      <c r="G1539" s="32"/>
      <c r="H1539" s="32"/>
      <c r="I1539" s="451"/>
      <c r="J1539" s="452"/>
      <c r="O1539" s="21"/>
    </row>
    <row r="1540" spans="2:15" ht="11.25" outlineLevel="1">
      <c r="B1540" s="75"/>
      <c r="C1540" s="13"/>
      <c r="D1540" s="1"/>
      <c r="E1540" s="1" t="s">
        <v>1844</v>
      </c>
      <c r="F1540" s="141" t="s">
        <v>1845</v>
      </c>
      <c r="G1540" s="32"/>
      <c r="H1540" s="32"/>
      <c r="I1540" s="451"/>
      <c r="J1540" s="452"/>
      <c r="O1540" s="21"/>
    </row>
    <row r="1541" spans="2:15" ht="11.25" outlineLevel="1">
      <c r="B1541" s="75"/>
      <c r="C1541" s="13"/>
      <c r="D1541" s="1"/>
      <c r="E1541" s="1" t="s">
        <v>711</v>
      </c>
      <c r="F1541" s="141" t="s">
        <v>748</v>
      </c>
      <c r="G1541" s="32"/>
      <c r="H1541" s="32"/>
      <c r="I1541" s="451"/>
      <c r="J1541" s="452"/>
      <c r="O1541" s="21"/>
    </row>
    <row r="1542" spans="2:15" ht="11.25" outlineLevel="1">
      <c r="B1542" s="75"/>
      <c r="C1542" s="13"/>
      <c r="D1542" s="1" t="s">
        <v>2035</v>
      </c>
      <c r="E1542" s="1" t="s">
        <v>1467</v>
      </c>
      <c r="F1542" s="141" t="s">
        <v>719</v>
      </c>
      <c r="G1542" s="32"/>
      <c r="H1542" s="32"/>
      <c r="I1542" s="451"/>
      <c r="J1542" s="452"/>
      <c r="O1542" s="21"/>
    </row>
    <row r="1543" spans="2:15" ht="11.25" outlineLevel="1">
      <c r="B1543" s="75"/>
      <c r="C1543" s="13"/>
      <c r="D1543" s="1"/>
      <c r="E1543" s="1"/>
      <c r="F1543" s="141" t="s">
        <v>1458</v>
      </c>
      <c r="G1543" s="32"/>
      <c r="H1543" s="32"/>
      <c r="I1543" s="451"/>
      <c r="J1543" s="452"/>
      <c r="O1543" s="21"/>
    </row>
    <row r="1544" spans="2:15" ht="11.25" outlineLevel="1">
      <c r="B1544" s="75"/>
      <c r="C1544" s="13"/>
      <c r="D1544" s="1"/>
      <c r="E1544" s="1"/>
      <c r="F1544" s="141" t="s">
        <v>1459</v>
      </c>
      <c r="G1544" s="32"/>
      <c r="H1544" s="32"/>
      <c r="I1544" s="451"/>
      <c r="J1544" s="452"/>
      <c r="O1544" s="21"/>
    </row>
    <row r="1545" spans="2:15" ht="11.25" outlineLevel="1">
      <c r="B1545" s="75"/>
      <c r="C1545" s="13"/>
      <c r="D1545" s="1" t="s">
        <v>2036</v>
      </c>
      <c r="E1545" s="1" t="s">
        <v>351</v>
      </c>
      <c r="F1545" s="141" t="s">
        <v>1217</v>
      </c>
      <c r="G1545" s="32"/>
      <c r="H1545" s="32"/>
      <c r="I1545" s="451"/>
      <c r="J1545" s="452"/>
      <c r="L1545" s="727" t="s">
        <v>295</v>
      </c>
      <c r="O1545" s="21"/>
    </row>
    <row r="1546" spans="2:15" ht="11.25" outlineLevel="1">
      <c r="B1546" s="75"/>
      <c r="C1546" s="13"/>
      <c r="D1546" s="1" t="s">
        <v>1572</v>
      </c>
      <c r="E1546" s="1" t="s">
        <v>437</v>
      </c>
      <c r="F1546" s="141" t="s">
        <v>76</v>
      </c>
      <c r="G1546" s="32"/>
      <c r="H1546" s="32"/>
      <c r="I1546" s="451"/>
      <c r="J1546" s="452"/>
      <c r="O1546" s="21"/>
    </row>
    <row r="1547" spans="2:15" ht="11.25" outlineLevel="1">
      <c r="B1547" s="75"/>
      <c r="C1547" s="13"/>
      <c r="D1547" s="1" t="s">
        <v>1573</v>
      </c>
      <c r="E1547" s="124"/>
      <c r="F1547" s="141" t="s">
        <v>1846</v>
      </c>
      <c r="G1547" s="32"/>
      <c r="H1547" s="32"/>
      <c r="I1547" s="451"/>
      <c r="J1547" s="452"/>
      <c r="O1547" s="21"/>
    </row>
    <row r="1548" spans="2:15" ht="11.25" outlineLevel="1">
      <c r="B1548" s="75"/>
      <c r="C1548" s="13"/>
      <c r="D1548" s="1" t="s">
        <v>1576</v>
      </c>
      <c r="E1548" s="1" t="s">
        <v>1550</v>
      </c>
      <c r="F1548" s="141" t="s">
        <v>341</v>
      </c>
      <c r="G1548" s="32"/>
      <c r="H1548" s="32"/>
      <c r="I1548" s="451"/>
      <c r="J1548" s="452"/>
      <c r="O1548" s="21"/>
    </row>
    <row r="1549" spans="2:15" ht="11.25" outlineLevel="1">
      <c r="B1549" s="75"/>
      <c r="C1549" s="13"/>
      <c r="D1549" s="1" t="s">
        <v>1575</v>
      </c>
      <c r="E1549" s="1" t="s">
        <v>1282</v>
      </c>
      <c r="F1549" s="141" t="s">
        <v>342</v>
      </c>
      <c r="G1549" s="32"/>
      <c r="H1549" s="32"/>
      <c r="I1549" s="451"/>
      <c r="J1549" s="452"/>
      <c r="O1549" s="21"/>
    </row>
    <row r="1550" spans="2:15" ht="11.25" outlineLevel="1">
      <c r="B1550" s="75"/>
      <c r="C1550" s="13"/>
      <c r="D1550" s="1"/>
      <c r="E1550" s="1" t="s">
        <v>360</v>
      </c>
      <c r="F1550" s="141" t="s">
        <v>343</v>
      </c>
      <c r="G1550" s="32"/>
      <c r="H1550" s="32"/>
      <c r="I1550" s="451"/>
      <c r="J1550" s="452"/>
      <c r="O1550" s="21"/>
    </row>
    <row r="1551" spans="2:15" ht="11.25" outlineLevel="1">
      <c r="B1551" s="75"/>
      <c r="C1551" s="13"/>
      <c r="D1551" s="1" t="s">
        <v>2037</v>
      </c>
      <c r="E1551" s="1" t="s">
        <v>364</v>
      </c>
      <c r="F1551" s="141" t="s">
        <v>763</v>
      </c>
      <c r="G1551" s="32"/>
      <c r="H1551" s="32"/>
      <c r="I1551" s="451"/>
      <c r="J1551" s="452"/>
      <c r="O1551" s="21"/>
    </row>
    <row r="1552" spans="2:15" ht="11.25" outlineLevel="1">
      <c r="B1552" s="75"/>
      <c r="C1552" s="11"/>
      <c r="D1552" s="1" t="s">
        <v>2038</v>
      </c>
      <c r="E1552" s="1" t="s">
        <v>361</v>
      </c>
      <c r="F1552" s="141" t="s">
        <v>131</v>
      </c>
      <c r="G1552" s="32"/>
      <c r="H1552" s="32"/>
      <c r="I1552" s="845"/>
      <c r="J1552" s="846"/>
      <c r="O1552" s="21"/>
    </row>
    <row r="1553" spans="2:15" ht="11.25" outlineLevel="1">
      <c r="B1553" s="75"/>
      <c r="C1553" s="11"/>
      <c r="D1553" s="1" t="s">
        <v>2032</v>
      </c>
      <c r="E1553" s="1" t="s">
        <v>385</v>
      </c>
      <c r="F1553" s="141" t="s">
        <v>1115</v>
      </c>
      <c r="G1553" s="32"/>
      <c r="H1553" s="32"/>
      <c r="I1553" s="845"/>
      <c r="J1553" s="846"/>
      <c r="N1553" s="740">
        <v>2.2599999999999998</v>
      </c>
      <c r="O1553" s="21"/>
    </row>
    <row r="1554" spans="2:15" ht="11.25" outlineLevel="1">
      <c r="B1554" s="75"/>
      <c r="C1554" s="11"/>
      <c r="D1554" s="1" t="s">
        <v>2033</v>
      </c>
      <c r="E1554" s="1" t="s">
        <v>1451</v>
      </c>
      <c r="F1554" s="141" t="s">
        <v>1452</v>
      </c>
      <c r="G1554" s="32"/>
      <c r="H1554" s="32"/>
      <c r="I1554" s="451"/>
      <c r="J1554" s="452"/>
      <c r="O1554" s="21"/>
    </row>
    <row r="1555" spans="2:15" ht="11.25" outlineLevel="1">
      <c r="B1555" s="75"/>
      <c r="C1555" s="11"/>
      <c r="D1555" s="74"/>
      <c r="E1555" s="1"/>
      <c r="F1555" s="602" t="s">
        <v>2027</v>
      </c>
      <c r="G1555" s="32"/>
      <c r="H1555" s="32"/>
      <c r="I1555" s="451"/>
      <c r="J1555" s="452"/>
      <c r="O1555" s="21"/>
    </row>
    <row r="1556" spans="2:15" ht="11.25" outlineLevel="1">
      <c r="B1556" s="75"/>
      <c r="C1556" s="11"/>
      <c r="D1556" s="1" t="s">
        <v>2039</v>
      </c>
      <c r="E1556" s="262" t="s">
        <v>2030</v>
      </c>
      <c r="F1556" s="141"/>
      <c r="G1556" s="32"/>
      <c r="H1556" s="32"/>
      <c r="I1556" s="451"/>
      <c r="J1556" s="452"/>
      <c r="M1556" s="727" t="s">
        <v>438</v>
      </c>
      <c r="O1556" s="21"/>
    </row>
    <row r="1557" spans="2:15" ht="11.25" outlineLevel="1">
      <c r="B1557" s="75"/>
      <c r="C1557" s="11"/>
      <c r="D1557" s="1"/>
      <c r="E1557" s="265" t="s">
        <v>362</v>
      </c>
      <c r="F1557" s="141" t="s">
        <v>806</v>
      </c>
      <c r="G1557" s="32"/>
      <c r="H1557" s="32"/>
      <c r="I1557" s="451"/>
      <c r="J1557" s="452"/>
      <c r="M1557" s="727" t="s">
        <v>438</v>
      </c>
      <c r="O1557" s="21"/>
    </row>
    <row r="1558" spans="2:15" ht="11.25" outlineLevel="1">
      <c r="B1558" s="75"/>
      <c r="C1558" s="11"/>
      <c r="D1558" s="1"/>
      <c r="E1558" s="262"/>
      <c r="F1558" s="602" t="s">
        <v>1460</v>
      </c>
      <c r="G1558" s="32"/>
      <c r="H1558" s="32"/>
      <c r="I1558" s="451"/>
      <c r="J1558" s="452"/>
      <c r="M1558" s="727" t="s">
        <v>438</v>
      </c>
      <c r="O1558" s="21"/>
    </row>
    <row r="1559" spans="2:15" ht="11.25" outlineLevel="1">
      <c r="B1559" s="75"/>
      <c r="C1559" s="11"/>
      <c r="D1559" s="1"/>
      <c r="E1559" s="262"/>
      <c r="F1559" s="602" t="s">
        <v>2040</v>
      </c>
      <c r="G1559" s="32"/>
      <c r="H1559" s="32"/>
      <c r="I1559" s="451"/>
      <c r="J1559" s="452"/>
      <c r="O1559" s="21"/>
    </row>
    <row r="1560" spans="2:15" ht="11.25" outlineLevel="1">
      <c r="B1560" s="75"/>
      <c r="C1560" s="11"/>
      <c r="D1560" s="1"/>
      <c r="E1560" s="262"/>
      <c r="F1560" s="602" t="s">
        <v>1998</v>
      </c>
      <c r="G1560" s="32"/>
      <c r="H1560" s="32"/>
      <c r="I1560" s="451"/>
      <c r="J1560" s="452"/>
      <c r="O1560" s="21"/>
    </row>
    <row r="1561" spans="2:15" ht="11.25" outlineLevel="1">
      <c r="B1561" s="75"/>
      <c r="C1561" s="11"/>
      <c r="D1561" s="1"/>
      <c r="E1561" s="262"/>
      <c r="F1561" s="602" t="s">
        <v>1461</v>
      </c>
      <c r="G1561" s="32"/>
      <c r="H1561" s="32"/>
      <c r="I1561" s="451"/>
      <c r="J1561" s="452"/>
      <c r="O1561" s="21"/>
    </row>
    <row r="1562" spans="2:15" ht="11.25" outlineLevel="1">
      <c r="B1562" s="75"/>
      <c r="C1562" s="11"/>
      <c r="D1562" s="1"/>
      <c r="E1562" s="262"/>
      <c r="F1562" s="602" t="s">
        <v>1446</v>
      </c>
      <c r="G1562" s="32"/>
      <c r="H1562" s="32"/>
      <c r="I1562" s="451"/>
      <c r="J1562" s="452"/>
      <c r="O1562" s="21"/>
    </row>
    <row r="1563" spans="2:15" ht="11.25" outlineLevel="1">
      <c r="B1563" s="75"/>
      <c r="C1563" s="11"/>
      <c r="D1563" s="1"/>
      <c r="E1563" s="262"/>
      <c r="F1563" s="602" t="s">
        <v>1447</v>
      </c>
      <c r="G1563" s="32"/>
      <c r="H1563" s="32"/>
      <c r="I1563" s="451"/>
      <c r="J1563" s="452"/>
      <c r="O1563" s="21"/>
    </row>
    <row r="1564" spans="2:15" ht="11.25" outlineLevel="1">
      <c r="B1564" s="75"/>
      <c r="C1564" s="11"/>
      <c r="D1564" s="1"/>
      <c r="E1564" s="262"/>
      <c r="F1564" s="602" t="s">
        <v>2054</v>
      </c>
      <c r="G1564" s="32"/>
      <c r="H1564" s="32"/>
      <c r="I1564" s="451"/>
      <c r="J1564" s="452"/>
      <c r="O1564" s="21"/>
    </row>
    <row r="1565" spans="2:15" ht="11.25" outlineLevel="1">
      <c r="B1565" s="75"/>
      <c r="C1565" s="11"/>
      <c r="D1565" s="1"/>
      <c r="E1565" s="262"/>
      <c r="F1565" s="602" t="s">
        <v>1448</v>
      </c>
      <c r="G1565" s="32"/>
      <c r="H1565" s="32"/>
      <c r="I1565" s="451"/>
      <c r="J1565" s="452"/>
      <c r="O1565" s="21"/>
    </row>
    <row r="1566" spans="2:15" ht="11.25" outlineLevel="1">
      <c r="B1566" s="75"/>
      <c r="C1566" s="11"/>
      <c r="D1566" s="1"/>
      <c r="E1566" s="262"/>
      <c r="F1566" s="602" t="s">
        <v>1449</v>
      </c>
      <c r="G1566" s="32"/>
      <c r="H1566" s="32"/>
      <c r="I1566" s="451"/>
      <c r="J1566" s="452"/>
      <c r="O1566" s="21"/>
    </row>
    <row r="1567" spans="2:15" ht="11.25" outlineLevel="1">
      <c r="B1567" s="75"/>
      <c r="C1567" s="11"/>
      <c r="D1567" s="1"/>
      <c r="E1567" s="262"/>
      <c r="F1567" s="602" t="s">
        <v>1450</v>
      </c>
      <c r="G1567" s="32"/>
      <c r="H1567" s="32"/>
      <c r="I1567" s="451"/>
      <c r="J1567" s="452"/>
      <c r="O1567" s="21"/>
    </row>
    <row r="1568" spans="2:15" ht="11.25" outlineLevel="1">
      <c r="B1568" s="75"/>
      <c r="C1568" s="11"/>
      <c r="D1568" s="1"/>
      <c r="E1568" s="262"/>
      <c r="F1568" s="602" t="s">
        <v>1462</v>
      </c>
      <c r="G1568" s="32"/>
      <c r="H1568" s="32"/>
      <c r="I1568" s="451"/>
      <c r="J1568" s="452"/>
      <c r="O1568" s="21"/>
    </row>
    <row r="1569" spans="2:15" ht="11.25" outlineLevel="1">
      <c r="B1569" s="75"/>
      <c r="C1569" s="11"/>
      <c r="D1569" s="1"/>
      <c r="E1569" s="262"/>
      <c r="F1569" s="141" t="s">
        <v>1551</v>
      </c>
      <c r="G1569" s="32"/>
      <c r="H1569" s="32"/>
      <c r="I1569" s="451"/>
      <c r="J1569" s="452"/>
      <c r="O1569" s="21"/>
    </row>
    <row r="1570" spans="2:15" ht="22.5" outlineLevel="1">
      <c r="B1570" s="75"/>
      <c r="C1570" s="11"/>
      <c r="D1570" s="1"/>
      <c r="E1570" s="262"/>
      <c r="F1570" s="141" t="s">
        <v>1552</v>
      </c>
      <c r="G1570" s="32"/>
      <c r="H1570" s="32"/>
      <c r="I1570" s="451"/>
      <c r="J1570" s="452"/>
      <c r="O1570" s="21"/>
    </row>
    <row r="1571" spans="2:15" ht="11.25" outlineLevel="1">
      <c r="B1571" s="75"/>
      <c r="C1571" s="11"/>
      <c r="D1571" s="1"/>
      <c r="E1571" s="262"/>
      <c r="F1571" s="141" t="s">
        <v>1539</v>
      </c>
      <c r="G1571" s="32"/>
      <c r="H1571" s="32"/>
      <c r="I1571" s="451"/>
      <c r="J1571" s="452"/>
      <c r="O1571" s="21"/>
    </row>
    <row r="1572" spans="2:15" ht="11.25" outlineLevel="1">
      <c r="B1572" s="75"/>
      <c r="C1572" s="11"/>
      <c r="D1572" s="1"/>
      <c r="E1572" s="262"/>
      <c r="F1572" s="141" t="s">
        <v>1540</v>
      </c>
      <c r="G1572" s="32"/>
      <c r="H1572" s="32"/>
      <c r="I1572" s="451"/>
      <c r="J1572" s="452"/>
      <c r="O1572" s="21"/>
    </row>
    <row r="1573" spans="2:15" ht="11.25" outlineLevel="1">
      <c r="B1573" s="75"/>
      <c r="C1573" s="11"/>
      <c r="D1573" s="1"/>
      <c r="E1573" s="262"/>
      <c r="F1573" s="141" t="s">
        <v>1465</v>
      </c>
      <c r="G1573" s="32"/>
      <c r="H1573" s="32"/>
      <c r="I1573" s="451"/>
      <c r="J1573" s="452"/>
      <c r="O1573" s="21"/>
    </row>
    <row r="1574" spans="2:15" ht="11.25" outlineLevel="1">
      <c r="B1574" s="75"/>
      <c r="C1574" s="11"/>
      <c r="D1574" s="1"/>
      <c r="E1574" s="262"/>
      <c r="F1574" s="141" t="s">
        <v>2122</v>
      </c>
      <c r="G1574" s="32"/>
      <c r="H1574" s="32"/>
      <c r="I1574" s="451"/>
      <c r="J1574" s="452"/>
      <c r="O1574" s="21"/>
    </row>
    <row r="1575" spans="2:15" ht="11.25" outlineLevel="1">
      <c r="B1575" s="75"/>
      <c r="C1575" s="11"/>
      <c r="D1575" s="1"/>
      <c r="E1575" s="458" t="s">
        <v>2028</v>
      </c>
      <c r="F1575" s="141"/>
      <c r="G1575" s="32"/>
      <c r="H1575" s="32"/>
      <c r="I1575" s="451"/>
      <c r="J1575" s="452"/>
      <c r="O1575" s="21"/>
    </row>
    <row r="1576" spans="2:15" ht="11.25" outlineLevel="1">
      <c r="B1576" s="75"/>
      <c r="C1576" s="11"/>
      <c r="D1576" s="1"/>
      <c r="E1576" s="262" t="s">
        <v>2050</v>
      </c>
      <c r="F1576" s="141"/>
      <c r="G1576" s="32"/>
      <c r="H1576" s="32"/>
      <c r="I1576" s="451"/>
      <c r="J1576" s="452"/>
      <c r="O1576" s="21"/>
    </row>
    <row r="1577" spans="2:15" ht="11.25" outlineLevel="1">
      <c r="B1577" s="75"/>
      <c r="C1577" s="11"/>
      <c r="D1577" s="1"/>
      <c r="E1577" s="262"/>
      <c r="F1577" s="602" t="s">
        <v>2031</v>
      </c>
      <c r="G1577" s="32"/>
      <c r="H1577" s="32"/>
      <c r="I1577" s="451"/>
      <c r="J1577" s="452"/>
      <c r="O1577" s="21"/>
    </row>
    <row r="1578" spans="2:15" ht="11.25" outlineLevel="1">
      <c r="B1578" s="75"/>
      <c r="C1578" s="11"/>
      <c r="D1578" s="74"/>
      <c r="E1578" s="262"/>
      <c r="F1578" s="602" t="s">
        <v>2029</v>
      </c>
      <c r="G1578" s="32"/>
      <c r="H1578" s="32"/>
      <c r="I1578" s="451"/>
      <c r="J1578" s="452"/>
      <c r="O1578" s="21"/>
    </row>
    <row r="1579" spans="2:15" ht="11.25" outlineLevel="1">
      <c r="B1579" s="75"/>
      <c r="C1579" s="11"/>
      <c r="D1579" s="74"/>
      <c r="E1579" s="1"/>
      <c r="F1579" s="602"/>
      <c r="G1579" s="32"/>
      <c r="H1579" s="32"/>
      <c r="I1579" s="451"/>
      <c r="J1579" s="452"/>
      <c r="O1579" s="21"/>
    </row>
    <row r="1580" spans="2:15" ht="11.25" outlineLevel="1">
      <c r="B1580" s="523"/>
      <c r="C1580" s="491"/>
      <c r="D1580" s="490"/>
      <c r="E1580" s="361" t="s">
        <v>2157</v>
      </c>
      <c r="F1580" s="624"/>
      <c r="G1580" s="32"/>
      <c r="H1580" s="32"/>
      <c r="I1580" s="451"/>
      <c r="J1580" s="452"/>
      <c r="O1580" s="21"/>
    </row>
    <row r="1581" spans="2:15" ht="11.25" outlineLevel="1">
      <c r="B1581" s="75"/>
      <c r="C1581" s="11"/>
      <c r="D1581" s="74"/>
      <c r="E1581" s="1"/>
      <c r="F1581" s="602"/>
      <c r="G1581" s="32"/>
      <c r="H1581" s="32"/>
      <c r="I1581" s="451"/>
      <c r="J1581" s="452"/>
      <c r="O1581" s="21"/>
    </row>
    <row r="1582" spans="2:15" ht="11.25">
      <c r="B1582" s="75"/>
      <c r="C1582" s="342" t="s">
        <v>1123</v>
      </c>
      <c r="D1582" s="343" t="s">
        <v>120</v>
      </c>
      <c r="E1582" s="343"/>
      <c r="F1582" s="623"/>
      <c r="G1582" s="344" t="s">
        <v>83</v>
      </c>
      <c r="H1582" s="344" t="s">
        <v>82</v>
      </c>
      <c r="I1582" s="964"/>
      <c r="J1582" s="965"/>
      <c r="L1582" s="727" t="s">
        <v>295</v>
      </c>
      <c r="M1582" s="727" t="s">
        <v>438</v>
      </c>
      <c r="N1582" s="740">
        <v>2.2599999999999998</v>
      </c>
      <c r="O1582" s="21"/>
    </row>
    <row r="1583" spans="2:15" ht="11.25" outlineLevel="1">
      <c r="B1583" s="706"/>
      <c r="C1583" s="81"/>
      <c r="D1583" s="318"/>
      <c r="E1583" s="312" t="s">
        <v>3315</v>
      </c>
      <c r="F1583" s="589"/>
      <c r="G1583" s="350"/>
      <c r="H1583" s="350"/>
      <c r="I1583" s="546"/>
      <c r="J1583" s="547"/>
      <c r="O1583" s="21"/>
    </row>
    <row r="1584" spans="2:15" ht="11.25" outlineLevel="2">
      <c r="B1584" s="706"/>
      <c r="C1584" s="81"/>
      <c r="D1584" s="311"/>
      <c r="E1584" s="533" t="str">
        <f>TRIM(RIGHT(SUBSTITUTE(E1583," ",REPT(" ",100)),100))</f>
        <v>8.10.2.3.2(t)</v>
      </c>
      <c r="F1584" s="590">
        <f>+VLOOKUP(E1584,clause_count,2,FALSE)</f>
        <v>2</v>
      </c>
      <c r="G1584" s="350"/>
      <c r="H1584" s="350"/>
      <c r="I1584" s="546"/>
      <c r="J1584" s="547"/>
      <c r="O1584" s="21"/>
    </row>
    <row r="1585" spans="2:15" ht="102" outlineLevel="2">
      <c r="B1585" s="706"/>
      <c r="C1585" s="81"/>
      <c r="D1585" s="539">
        <v>1</v>
      </c>
      <c r="E1585" s="538" t="s">
        <v>2382</v>
      </c>
      <c r="F1585" s="577" t="str">
        <f>+VLOOKUP(E1585,AlterationTestLU[],2,)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585" s="350"/>
      <c r="H1585" s="350"/>
      <c r="I1585" s="546"/>
      <c r="J1585" s="547"/>
      <c r="O1585" s="21"/>
    </row>
    <row r="1586" spans="2:15" ht="63.75" outlineLevel="2">
      <c r="B1586" s="706"/>
      <c r="C1586" s="81"/>
      <c r="D1586" s="539">
        <v>2</v>
      </c>
      <c r="E1586" s="538" t="s">
        <v>2390</v>
      </c>
      <c r="F1586" s="577" t="str">
        <f>+VLOOKUP(E1586,AlterationTestLU[],2,)</f>
        <v>(t)(1) general (2.26.9.1, 2.26.9.2, and 2.26.9.8)
(t)(2) redundancy and its checking (2.26.9.3 and 2.26.9.4)
(t)(3) static control without motor generator sets (2.26.9.5 and 2.26.9.6)
(t)(4) installation of capacitors or other devices to make electrical protective devices ineffective (2.26.6)</v>
      </c>
      <c r="G1586" s="350"/>
      <c r="H1586" s="350"/>
      <c r="I1586" s="546"/>
      <c r="J1586" s="547"/>
      <c r="O1586" s="21"/>
    </row>
    <row r="1587" spans="2:15" ht="11.25" outlineLevel="1">
      <c r="B1587" s="75"/>
      <c r="C1587" s="11"/>
      <c r="D1587" s="1"/>
      <c r="E1587" s="1" t="s">
        <v>1847</v>
      </c>
      <c r="F1587" s="141" t="s">
        <v>975</v>
      </c>
      <c r="G1587" s="32"/>
      <c r="H1587" s="32"/>
      <c r="I1587" s="451"/>
      <c r="J1587" s="452"/>
      <c r="O1587" s="21"/>
    </row>
    <row r="1588" spans="2:15" ht="11.25" outlineLevel="1">
      <c r="B1588" s="75"/>
      <c r="C1588" s="11"/>
      <c r="D1588" s="1"/>
      <c r="E1588" s="1" t="s">
        <v>262</v>
      </c>
      <c r="F1588" s="141" t="s">
        <v>1848</v>
      </c>
      <c r="G1588" s="32"/>
      <c r="H1588" s="32"/>
      <c r="I1588" s="451"/>
      <c r="J1588" s="452"/>
      <c r="O1588" s="21"/>
    </row>
    <row r="1589" spans="2:15" ht="11.25" outlineLevel="1">
      <c r="B1589" s="75"/>
      <c r="C1589" s="11"/>
      <c r="D1589" s="1"/>
      <c r="E1589" s="339" t="s">
        <v>246</v>
      </c>
      <c r="F1589" s="141" t="s">
        <v>1849</v>
      </c>
      <c r="G1589" s="32"/>
      <c r="H1589" s="32"/>
      <c r="I1589" s="451"/>
      <c r="J1589" s="452"/>
      <c r="O1589" s="21"/>
    </row>
    <row r="1590" spans="2:15" ht="11.25" outlineLevel="1">
      <c r="B1590" s="75"/>
      <c r="C1590" s="11"/>
      <c r="D1590" s="1"/>
      <c r="E1590" s="339" t="s">
        <v>1328</v>
      </c>
      <c r="F1590" s="141" t="s">
        <v>1850</v>
      </c>
      <c r="G1590" s="32"/>
      <c r="H1590" s="32"/>
      <c r="I1590" s="451"/>
      <c r="J1590" s="452"/>
      <c r="O1590" s="21"/>
    </row>
    <row r="1591" spans="2:15" ht="11.25" outlineLevel="1">
      <c r="B1591" s="75"/>
      <c r="C1591" s="11"/>
      <c r="D1591" s="1"/>
      <c r="E1591" s="1" t="s">
        <v>1089</v>
      </c>
      <c r="F1591" s="141" t="s">
        <v>1090</v>
      </c>
      <c r="G1591" s="32"/>
      <c r="H1591" s="32"/>
      <c r="I1591" s="451"/>
      <c r="J1591" s="452"/>
      <c r="O1591" s="21"/>
    </row>
    <row r="1592" spans="2:15" ht="11.25" outlineLevel="1">
      <c r="B1592" s="75"/>
      <c r="C1592" s="11"/>
      <c r="D1592" s="1"/>
      <c r="E1592" s="339" t="s">
        <v>1819</v>
      </c>
      <c r="F1592" s="141"/>
      <c r="G1592" s="32"/>
      <c r="H1592" s="32"/>
      <c r="I1592" s="451"/>
      <c r="J1592" s="452"/>
      <c r="O1592" s="21"/>
    </row>
    <row r="1593" spans="2:15" ht="11.25" outlineLevel="1">
      <c r="B1593" s="75"/>
      <c r="C1593" s="11"/>
      <c r="D1593" s="1"/>
      <c r="E1593" s="1" t="s">
        <v>1788</v>
      </c>
      <c r="F1593" s="141" t="s">
        <v>1852</v>
      </c>
      <c r="G1593" s="32"/>
      <c r="H1593" s="32"/>
      <c r="I1593" s="451"/>
      <c r="J1593" s="452"/>
      <c r="O1593" s="21"/>
    </row>
    <row r="1594" spans="2:15" ht="11.25" outlineLevel="1">
      <c r="B1594" s="75"/>
      <c r="C1594" s="11"/>
      <c r="D1594" s="1"/>
      <c r="E1594" s="1" t="s">
        <v>1851</v>
      </c>
      <c r="F1594" s="141" t="s">
        <v>1853</v>
      </c>
      <c r="G1594" s="32"/>
      <c r="H1594" s="32"/>
      <c r="I1594" s="451"/>
      <c r="J1594" s="452"/>
      <c r="O1594" s="21"/>
    </row>
    <row r="1595" spans="2:15" ht="12.75" outlineLevel="1">
      <c r="B1595" s="75"/>
      <c r="C1595" s="11"/>
      <c r="D1595" s="1"/>
      <c r="E1595" s="1" t="s">
        <v>1792</v>
      </c>
      <c r="F1595" s="347" t="s">
        <v>1854</v>
      </c>
      <c r="G1595" s="32"/>
      <c r="H1595" s="32"/>
      <c r="I1595" s="451"/>
      <c r="J1595" s="452"/>
      <c r="O1595" s="21"/>
    </row>
    <row r="1596" spans="2:15" ht="11.25" outlineLevel="1">
      <c r="B1596" s="75"/>
      <c r="C1596" s="11"/>
      <c r="D1596" s="1"/>
      <c r="E1596" s="339" t="s">
        <v>1578</v>
      </c>
      <c r="F1596" s="141" t="s">
        <v>1855</v>
      </c>
      <c r="G1596" s="32"/>
      <c r="H1596" s="32"/>
      <c r="I1596" s="451"/>
      <c r="J1596" s="452"/>
      <c r="O1596" s="21"/>
    </row>
    <row r="1597" spans="2:15" ht="11.25" outlineLevel="1">
      <c r="B1597" s="75"/>
      <c r="C1597" s="11"/>
      <c r="D1597" s="1"/>
      <c r="E1597" s="1" t="s">
        <v>242</v>
      </c>
      <c r="F1597" s="141" t="s">
        <v>251</v>
      </c>
      <c r="G1597" s="32"/>
      <c r="H1597" s="32"/>
      <c r="I1597" s="451"/>
      <c r="J1597" s="452"/>
      <c r="O1597" s="21"/>
    </row>
    <row r="1598" spans="2:15" ht="11.25" outlineLevel="1">
      <c r="B1598" s="75"/>
      <c r="C1598" s="11"/>
      <c r="D1598" s="1"/>
      <c r="E1598" s="1" t="s">
        <v>344</v>
      </c>
      <c r="F1598" s="141" t="s">
        <v>720</v>
      </c>
      <c r="G1598" s="32"/>
      <c r="H1598" s="32"/>
      <c r="I1598" s="845"/>
      <c r="J1598" s="846"/>
      <c r="O1598" s="21"/>
    </row>
    <row r="1599" spans="2:15" ht="11.25" outlineLevel="1">
      <c r="B1599" s="75"/>
      <c r="C1599" s="11"/>
      <c r="D1599" s="1"/>
      <c r="E1599" s="1" t="s">
        <v>345</v>
      </c>
      <c r="F1599" s="141" t="s">
        <v>753</v>
      </c>
      <c r="G1599" s="32"/>
      <c r="H1599" s="32"/>
      <c r="I1599" s="845"/>
      <c r="J1599" s="846"/>
      <c r="O1599" s="21"/>
    </row>
    <row r="1600" spans="2:15" ht="11.25" outlineLevel="1">
      <c r="B1600" s="75"/>
      <c r="C1600" s="11"/>
      <c r="D1600" s="1"/>
      <c r="E1600" s="1" t="s">
        <v>431</v>
      </c>
      <c r="F1600" s="141" t="s">
        <v>721</v>
      </c>
      <c r="G1600" s="32"/>
      <c r="H1600" s="32"/>
      <c r="I1600" s="845"/>
      <c r="J1600" s="846"/>
      <c r="O1600" s="21"/>
    </row>
    <row r="1601" spans="2:15" ht="11.25" outlineLevel="1">
      <c r="B1601" s="75"/>
      <c r="C1601" s="11"/>
      <c r="D1601" s="1"/>
      <c r="E1601" s="1" t="s">
        <v>346</v>
      </c>
      <c r="F1601" s="141" t="s">
        <v>722</v>
      </c>
      <c r="G1601" s="32"/>
      <c r="H1601" s="32"/>
      <c r="I1601" s="845"/>
      <c r="J1601" s="846"/>
      <c r="O1601" s="21"/>
    </row>
    <row r="1602" spans="2:15" ht="11.25" outlineLevel="1">
      <c r="B1602" s="75"/>
      <c r="C1602" s="11"/>
      <c r="D1602" s="1"/>
      <c r="E1602" s="1" t="s">
        <v>347</v>
      </c>
      <c r="F1602" s="141" t="s">
        <v>723</v>
      </c>
      <c r="G1602" s="32"/>
      <c r="H1602" s="32"/>
      <c r="I1602" s="845"/>
      <c r="J1602" s="846"/>
      <c r="O1602" s="21"/>
    </row>
    <row r="1603" spans="2:15" ht="11.25" outlineLevel="1">
      <c r="B1603" s="75"/>
      <c r="C1603" s="11"/>
      <c r="D1603" s="1"/>
      <c r="E1603" s="1" t="s">
        <v>358</v>
      </c>
      <c r="F1603" s="141" t="s">
        <v>724</v>
      </c>
      <c r="G1603" s="32"/>
      <c r="H1603" s="32"/>
      <c r="I1603" s="845"/>
      <c r="J1603" s="846"/>
      <c r="O1603" s="21"/>
    </row>
    <row r="1604" spans="2:15" ht="11.25" outlineLevel="1">
      <c r="B1604" s="75"/>
      <c r="C1604" s="11"/>
      <c r="D1604" s="1"/>
      <c r="E1604" s="1" t="s">
        <v>349</v>
      </c>
      <c r="F1604" s="141" t="s">
        <v>725</v>
      </c>
      <c r="G1604" s="32"/>
      <c r="H1604" s="32"/>
      <c r="I1604" s="845"/>
      <c r="J1604" s="846"/>
      <c r="O1604" s="21"/>
    </row>
    <row r="1605" spans="2:15" ht="11.25" outlineLevel="1">
      <c r="B1605" s="75"/>
      <c r="C1605" s="11"/>
      <c r="D1605" s="1"/>
      <c r="E1605" s="1" t="s">
        <v>432</v>
      </c>
      <c r="F1605" s="141" t="s">
        <v>754</v>
      </c>
      <c r="G1605" s="32"/>
      <c r="H1605" s="32"/>
      <c r="I1605" s="845"/>
      <c r="J1605" s="846"/>
      <c r="O1605" s="21"/>
    </row>
    <row r="1606" spans="2:15" ht="11.25" outlineLevel="1">
      <c r="B1606" s="75"/>
      <c r="C1606" s="11"/>
      <c r="D1606" s="1"/>
      <c r="E1606" s="1" t="s">
        <v>433</v>
      </c>
      <c r="F1606" s="141" t="s">
        <v>729</v>
      </c>
      <c r="G1606" s="32"/>
      <c r="H1606" s="32"/>
      <c r="I1606" s="845"/>
      <c r="J1606" s="846"/>
      <c r="O1606" s="21"/>
    </row>
    <row r="1607" spans="2:15" ht="11.25" outlineLevel="1">
      <c r="B1607" s="75"/>
      <c r="C1607" s="11"/>
      <c r="D1607" s="1"/>
      <c r="E1607" s="1" t="s">
        <v>434</v>
      </c>
      <c r="F1607" s="141" t="s">
        <v>732</v>
      </c>
      <c r="G1607" s="32"/>
      <c r="H1607" s="32"/>
      <c r="I1607" s="845"/>
      <c r="J1607" s="846"/>
      <c r="O1607" s="21"/>
    </row>
    <row r="1608" spans="2:15" ht="11.25" outlineLevel="1">
      <c r="B1608" s="75"/>
      <c r="C1608" s="11"/>
      <c r="D1608" s="1"/>
      <c r="E1608" s="1" t="s">
        <v>435</v>
      </c>
      <c r="F1608" s="141" t="s">
        <v>742</v>
      </c>
      <c r="G1608" s="32"/>
      <c r="H1608" s="32"/>
      <c r="I1608" s="845"/>
      <c r="J1608" s="846"/>
      <c r="O1608" s="21"/>
    </row>
    <row r="1609" spans="2:15" ht="11.25" outlineLevel="1">
      <c r="B1609" s="75"/>
      <c r="C1609" s="11"/>
      <c r="D1609" s="1"/>
      <c r="E1609" s="1" t="s">
        <v>436</v>
      </c>
      <c r="F1609" s="141" t="s">
        <v>749</v>
      </c>
      <c r="G1609" s="32"/>
      <c r="H1609" s="32"/>
      <c r="I1609" s="845"/>
      <c r="J1609" s="846"/>
      <c r="O1609" s="21"/>
    </row>
    <row r="1610" spans="2:15" ht="11.25" outlineLevel="1">
      <c r="B1610" s="75"/>
      <c r="C1610" s="11"/>
      <c r="D1610" s="1"/>
      <c r="E1610" s="1" t="s">
        <v>350</v>
      </c>
      <c r="F1610" s="141" t="s">
        <v>719</v>
      </c>
      <c r="G1610" s="32"/>
      <c r="H1610" s="32"/>
      <c r="I1610" s="845"/>
      <c r="J1610" s="846"/>
      <c r="O1610" s="21"/>
    </row>
    <row r="1611" spans="2:15" ht="11.25" outlineLevel="1">
      <c r="B1611" s="75"/>
      <c r="C1611" s="11"/>
      <c r="D1611" s="1"/>
      <c r="E1611" s="1" t="s">
        <v>351</v>
      </c>
      <c r="F1611" s="141" t="s">
        <v>1217</v>
      </c>
      <c r="G1611" s="32"/>
      <c r="H1611" s="32"/>
      <c r="I1611" s="845"/>
      <c r="J1611" s="846"/>
      <c r="L1611" s="727" t="s">
        <v>295</v>
      </c>
      <c r="O1611" s="21"/>
    </row>
    <row r="1612" spans="2:15" ht="11.25" outlineLevel="1">
      <c r="B1612" s="75"/>
      <c r="C1612" s="11"/>
      <c r="D1612" s="1"/>
      <c r="E1612" s="1" t="s">
        <v>437</v>
      </c>
      <c r="F1612" s="141" t="s">
        <v>76</v>
      </c>
      <c r="G1612" s="32"/>
      <c r="H1612" s="32"/>
      <c r="I1612" s="845"/>
      <c r="J1612" s="846"/>
      <c r="O1612" s="21"/>
    </row>
    <row r="1613" spans="2:15" ht="11.25" outlineLevel="1">
      <c r="B1613" s="75"/>
      <c r="C1613" s="11"/>
      <c r="D1613" s="1"/>
      <c r="E1613" s="1"/>
      <c r="F1613" s="141" t="s">
        <v>1846</v>
      </c>
      <c r="G1613" s="32"/>
      <c r="H1613" s="32"/>
      <c r="I1613" s="451"/>
      <c r="J1613" s="452"/>
      <c r="O1613" s="21"/>
    </row>
    <row r="1614" spans="2:15" ht="11.25" outlineLevel="1">
      <c r="B1614" s="75"/>
      <c r="C1614" s="11"/>
      <c r="D1614" s="1"/>
      <c r="E1614" s="1" t="s">
        <v>298</v>
      </c>
      <c r="F1614" s="141" t="s">
        <v>341</v>
      </c>
      <c r="G1614" s="32"/>
      <c r="H1614" s="32"/>
      <c r="I1614" s="845"/>
      <c r="J1614" s="846"/>
      <c r="O1614" s="21"/>
    </row>
    <row r="1615" spans="2:15" ht="11.25" outlineLevel="1">
      <c r="B1615" s="75"/>
      <c r="C1615" s="11"/>
      <c r="D1615" s="1"/>
      <c r="E1615" s="1" t="s">
        <v>331</v>
      </c>
      <c r="F1615" s="141" t="s">
        <v>342</v>
      </c>
      <c r="G1615" s="32"/>
      <c r="H1615" s="32"/>
      <c r="I1615" s="845"/>
      <c r="J1615" s="846"/>
      <c r="O1615" s="21"/>
    </row>
    <row r="1616" spans="2:15" ht="11.25" outlineLevel="1">
      <c r="B1616" s="75"/>
      <c r="C1616" s="11"/>
      <c r="D1616" s="1"/>
      <c r="E1616" s="1" t="s">
        <v>360</v>
      </c>
      <c r="F1616" s="141" t="s">
        <v>343</v>
      </c>
      <c r="G1616" s="32"/>
      <c r="H1616" s="32"/>
      <c r="I1616" s="845"/>
      <c r="J1616" s="846"/>
      <c r="O1616" s="21"/>
    </row>
    <row r="1617" spans="2:15" ht="11.25" outlineLevel="1">
      <c r="B1617" s="75"/>
      <c r="C1617" s="11"/>
      <c r="D1617" s="1"/>
      <c r="E1617" s="1" t="s">
        <v>364</v>
      </c>
      <c r="F1617" s="141" t="s">
        <v>1856</v>
      </c>
      <c r="G1617" s="32"/>
      <c r="H1617" s="32"/>
      <c r="I1617" s="451"/>
      <c r="J1617" s="452"/>
      <c r="O1617" s="21"/>
    </row>
    <row r="1618" spans="2:15" ht="11.25" outlineLevel="1">
      <c r="B1618" s="75"/>
      <c r="C1618" s="11"/>
      <c r="D1618" s="1"/>
      <c r="E1618" s="1" t="s">
        <v>361</v>
      </c>
      <c r="F1618" s="141" t="s">
        <v>131</v>
      </c>
      <c r="G1618" s="32"/>
      <c r="H1618" s="32"/>
      <c r="I1618" s="845"/>
      <c r="J1618" s="846"/>
      <c r="O1618" s="21"/>
    </row>
    <row r="1619" spans="2:15" ht="11.25" outlineLevel="1">
      <c r="B1619" s="75"/>
      <c r="C1619" s="11"/>
      <c r="D1619" s="1"/>
      <c r="E1619" s="1" t="s">
        <v>385</v>
      </c>
      <c r="F1619" s="141" t="s">
        <v>1115</v>
      </c>
      <c r="G1619" s="32"/>
      <c r="H1619" s="32"/>
      <c r="I1619" s="845"/>
      <c r="J1619" s="846"/>
      <c r="N1619" s="740">
        <v>2.2599999999999998</v>
      </c>
      <c r="O1619" s="21"/>
    </row>
    <row r="1620" spans="2:15" ht="11.25" outlineLevel="1">
      <c r="B1620" s="75"/>
      <c r="C1620" s="11"/>
      <c r="D1620" s="74"/>
      <c r="E1620" s="1" t="s">
        <v>1451</v>
      </c>
      <c r="F1620" s="141" t="s">
        <v>1452</v>
      </c>
      <c r="G1620" s="32"/>
      <c r="H1620" s="32"/>
      <c r="I1620" s="451"/>
      <c r="J1620" s="452"/>
      <c r="O1620" s="21"/>
    </row>
    <row r="1621" spans="2:15" ht="11.25" outlineLevel="1">
      <c r="B1621" s="75"/>
      <c r="C1621" s="11"/>
      <c r="D1621" s="191"/>
      <c r="E1621" s="266" t="s">
        <v>362</v>
      </c>
      <c r="F1621" s="141" t="s">
        <v>806</v>
      </c>
      <c r="G1621" s="32"/>
      <c r="H1621" s="32"/>
      <c r="I1621" s="451"/>
      <c r="J1621" s="452"/>
      <c r="M1621" s="727" t="s">
        <v>438</v>
      </c>
      <c r="O1621" s="21"/>
    </row>
    <row r="1622" spans="2:15" ht="11.25" outlineLevel="1">
      <c r="B1622" s="75"/>
      <c r="C1622" s="11"/>
      <c r="D1622" s="191"/>
      <c r="E1622" s="267"/>
      <c r="F1622" s="602" t="s">
        <v>1460</v>
      </c>
      <c r="G1622" s="32"/>
      <c r="H1622" s="32"/>
      <c r="I1622" s="451"/>
      <c r="J1622" s="452"/>
      <c r="M1622" s="727" t="s">
        <v>438</v>
      </c>
      <c r="O1622" s="21"/>
    </row>
    <row r="1623" spans="2:15" ht="11.25" outlineLevel="1">
      <c r="B1623" s="75"/>
      <c r="C1623" s="11"/>
      <c r="D1623" s="191"/>
      <c r="E1623" s="267"/>
      <c r="F1623" s="602" t="s">
        <v>1998</v>
      </c>
      <c r="G1623" s="32"/>
      <c r="H1623" s="32"/>
      <c r="I1623" s="451"/>
      <c r="J1623" s="452"/>
      <c r="O1623" s="21"/>
    </row>
    <row r="1624" spans="2:15" ht="11.25" outlineLevel="1">
      <c r="B1624" s="75"/>
      <c r="C1624" s="11"/>
      <c r="D1624" s="191"/>
      <c r="E1624" s="267"/>
      <c r="F1624" s="602" t="s">
        <v>1536</v>
      </c>
      <c r="G1624" s="32"/>
      <c r="H1624" s="32"/>
      <c r="I1624" s="451"/>
      <c r="J1624" s="452"/>
      <c r="O1624" s="21"/>
    </row>
    <row r="1625" spans="2:15" ht="11.25" outlineLevel="1">
      <c r="B1625" s="75"/>
      <c r="C1625" s="11"/>
      <c r="D1625" s="191"/>
      <c r="E1625" s="267"/>
      <c r="F1625" s="602" t="s">
        <v>2054</v>
      </c>
      <c r="G1625" s="32"/>
      <c r="H1625" s="32"/>
      <c r="I1625" s="451"/>
      <c r="J1625" s="452"/>
      <c r="O1625" s="21"/>
    </row>
    <row r="1626" spans="2:15" ht="11.25" outlineLevel="1">
      <c r="B1626" s="75"/>
      <c r="C1626" s="11"/>
      <c r="D1626" s="191"/>
      <c r="E1626" s="268"/>
      <c r="F1626" s="602" t="s">
        <v>1537</v>
      </c>
      <c r="G1626" s="32"/>
      <c r="H1626" s="32"/>
      <c r="I1626" s="451"/>
      <c r="J1626" s="452"/>
      <c r="O1626" s="21"/>
    </row>
    <row r="1627" spans="2:15" ht="11.25" outlineLevel="1">
      <c r="B1627" s="75"/>
      <c r="C1627" s="11"/>
      <c r="D1627" s="191"/>
      <c r="E1627" s="269"/>
      <c r="F1627" s="602" t="s">
        <v>1538</v>
      </c>
      <c r="G1627" s="32"/>
      <c r="H1627" s="32"/>
      <c r="I1627" s="451"/>
      <c r="J1627" s="452"/>
      <c r="O1627" s="21"/>
    </row>
    <row r="1628" spans="2:15" ht="11.25" outlineLevel="1">
      <c r="B1628" s="75"/>
      <c r="C1628" s="11"/>
      <c r="D1628" s="191"/>
      <c r="E1628" s="269"/>
      <c r="F1628" s="602" t="s">
        <v>1539</v>
      </c>
      <c r="G1628" s="32"/>
      <c r="H1628" s="32"/>
      <c r="I1628" s="451"/>
      <c r="J1628" s="452"/>
      <c r="O1628" s="21"/>
    </row>
    <row r="1629" spans="2:15" ht="11.25" outlineLevel="1">
      <c r="B1629" s="75"/>
      <c r="C1629" s="11"/>
      <c r="D1629" s="191"/>
      <c r="E1629" s="269"/>
      <c r="F1629" s="602" t="s">
        <v>1540</v>
      </c>
      <c r="G1629" s="32"/>
      <c r="H1629" s="32"/>
      <c r="I1629" s="451"/>
      <c r="J1629" s="452"/>
      <c r="O1629" s="21"/>
    </row>
    <row r="1630" spans="2:15" ht="11.25" outlineLevel="1">
      <c r="B1630" s="75"/>
      <c r="C1630" s="11"/>
      <c r="D1630" s="191"/>
      <c r="E1630" s="269"/>
      <c r="F1630" s="602" t="s">
        <v>1465</v>
      </c>
      <c r="G1630" s="32"/>
      <c r="H1630" s="32"/>
      <c r="I1630" s="451"/>
      <c r="J1630" s="452"/>
      <c r="O1630" s="21"/>
    </row>
    <row r="1631" spans="2:15" ht="11.25" outlineLevel="1">
      <c r="B1631" s="75"/>
      <c r="C1631" s="11"/>
      <c r="D1631" s="191"/>
      <c r="E1631" s="269"/>
      <c r="F1631" s="602" t="s">
        <v>2122</v>
      </c>
      <c r="G1631" s="32"/>
      <c r="H1631" s="32"/>
      <c r="I1631" s="451"/>
      <c r="J1631" s="452"/>
      <c r="O1631" s="21"/>
    </row>
    <row r="1632" spans="2:15" ht="11.25" outlineLevel="1">
      <c r="B1632" s="75"/>
      <c r="C1632" s="11"/>
      <c r="D1632" s="191"/>
      <c r="E1632" s="124"/>
      <c r="F1632" s="602"/>
      <c r="G1632" s="32"/>
      <c r="H1632" s="32"/>
      <c r="I1632" s="451"/>
      <c r="J1632" s="452"/>
      <c r="O1632" s="21"/>
    </row>
    <row r="1633" spans="2:15" ht="11.25" outlineLevel="1">
      <c r="B1633" s="523"/>
      <c r="C1633" s="273" t="s">
        <v>2158</v>
      </c>
      <c r="D1633" s="164" t="s">
        <v>183</v>
      </c>
      <c r="E1633" s="165"/>
      <c r="F1633" s="593"/>
      <c r="G1633" s="350" t="s">
        <v>84</v>
      </c>
      <c r="H1633" s="547" t="s">
        <v>84</v>
      </c>
      <c r="I1633" s="451"/>
      <c r="J1633" s="452"/>
      <c r="O1633" s="21"/>
    </row>
    <row r="1634" spans="2:15" ht="11.25" outlineLevel="1">
      <c r="B1634" s="75"/>
      <c r="C1634" s="228"/>
      <c r="D1634" s="1"/>
      <c r="E1634" s="1" t="s">
        <v>2065</v>
      </c>
      <c r="F1634" s="141" t="s">
        <v>1291</v>
      </c>
      <c r="G1634" s="32"/>
      <c r="H1634" s="450"/>
      <c r="I1634" s="451"/>
      <c r="J1634" s="452"/>
      <c r="O1634" s="21"/>
    </row>
    <row r="1635" spans="2:15" ht="11.25" outlineLevel="1">
      <c r="B1635" s="75"/>
      <c r="C1635" s="228"/>
      <c r="D1635" s="1"/>
      <c r="E1635" s="1" t="s">
        <v>1289</v>
      </c>
      <c r="F1635" s="141" t="s">
        <v>1290</v>
      </c>
      <c r="G1635" s="32"/>
      <c r="H1635" s="450"/>
      <c r="I1635" s="451"/>
      <c r="J1635" s="452"/>
      <c r="O1635" s="21"/>
    </row>
    <row r="1636" spans="2:15" ht="11.25" outlineLevel="1">
      <c r="B1636" s="523"/>
      <c r="C1636" s="273" t="s">
        <v>2159</v>
      </c>
      <c r="D1636" s="164" t="s">
        <v>184</v>
      </c>
      <c r="E1636" s="165"/>
      <c r="F1636" s="593"/>
      <c r="G1636" s="350" t="s">
        <v>84</v>
      </c>
      <c r="H1636" s="547" t="s">
        <v>84</v>
      </c>
      <c r="I1636" s="451"/>
      <c r="J1636" s="452"/>
      <c r="O1636" s="21"/>
    </row>
    <row r="1637" spans="2:15" ht="11.25" outlineLevel="1">
      <c r="B1637" s="75"/>
      <c r="C1637" s="228"/>
      <c r="D1637" s="1"/>
      <c r="E1637" s="1" t="s">
        <v>185</v>
      </c>
      <c r="F1637" s="141" t="s">
        <v>186</v>
      </c>
      <c r="G1637" s="86"/>
      <c r="H1637" s="450"/>
      <c r="I1637" s="451"/>
      <c r="J1637" s="452"/>
      <c r="O1637" s="21"/>
    </row>
    <row r="1638" spans="2:15" ht="12.75" outlineLevel="1">
      <c r="B1638" s="75"/>
      <c r="C1638" s="228"/>
      <c r="D1638" s="1"/>
      <c r="E1638" s="12" t="s">
        <v>782</v>
      </c>
      <c r="F1638" s="141"/>
      <c r="G1638" s="87"/>
      <c r="H1638" s="450"/>
      <c r="I1638" s="451"/>
      <c r="J1638" s="452"/>
      <c r="O1638" s="21"/>
    </row>
    <row r="1639" spans="2:15" ht="11.25" outlineLevel="1">
      <c r="B1639" s="75"/>
      <c r="C1639" s="228"/>
      <c r="D1639" s="1"/>
      <c r="E1639" s="1" t="s">
        <v>1293</v>
      </c>
      <c r="F1639" s="141" t="s">
        <v>1221</v>
      </c>
      <c r="G1639" s="86"/>
      <c r="H1639" s="450"/>
      <c r="I1639" s="451"/>
      <c r="J1639" s="452"/>
      <c r="O1639" s="21"/>
    </row>
    <row r="1640" spans="2:15" ht="25.5" outlineLevel="1">
      <c r="B1640" s="75"/>
      <c r="C1640" s="228"/>
      <c r="D1640" s="1"/>
      <c r="E1640" s="1" t="s">
        <v>591</v>
      </c>
      <c r="F1640" s="347" t="s">
        <v>783</v>
      </c>
      <c r="G1640" s="86"/>
      <c r="H1640" s="450"/>
      <c r="I1640" s="451"/>
      <c r="J1640" s="452"/>
      <c r="O1640" s="21"/>
    </row>
    <row r="1641" spans="2:15" ht="11.25" outlineLevel="1">
      <c r="B1641" s="523"/>
      <c r="C1641" s="273" t="s">
        <v>2160</v>
      </c>
      <c r="D1641" s="164" t="s">
        <v>1601</v>
      </c>
      <c r="E1641" s="165"/>
      <c r="F1641" s="593"/>
      <c r="G1641" s="350"/>
      <c r="H1641" s="547" t="s">
        <v>84</v>
      </c>
      <c r="I1641" s="451"/>
      <c r="J1641" s="452"/>
      <c r="O1641" s="21"/>
    </row>
    <row r="1642" spans="2:15" ht="12.75" outlineLevel="1">
      <c r="B1642" s="75"/>
      <c r="C1642" s="11"/>
      <c r="D1642" s="74"/>
      <c r="E1642" s="142" t="s">
        <v>1578</v>
      </c>
      <c r="F1642" s="347" t="s">
        <v>289</v>
      </c>
      <c r="G1642" s="86"/>
      <c r="H1642" s="32"/>
      <c r="I1642" s="451"/>
      <c r="J1642" s="452"/>
      <c r="O1642" s="21"/>
    </row>
    <row r="1643" spans="2:15" ht="12.75" outlineLevel="1">
      <c r="B1643" s="75"/>
      <c r="C1643" s="11"/>
      <c r="D1643" s="74"/>
      <c r="E1643" s="1"/>
      <c r="F1643" s="347" t="s">
        <v>1579</v>
      </c>
      <c r="G1643" s="86"/>
      <c r="H1643" s="32"/>
      <c r="I1643" s="451"/>
      <c r="J1643" s="452"/>
      <c r="O1643" s="21"/>
    </row>
    <row r="1644" spans="2:15" ht="11.25" outlineLevel="1">
      <c r="B1644" s="75"/>
      <c r="C1644" s="14" t="s">
        <v>1287</v>
      </c>
      <c r="D1644" s="9" t="s">
        <v>1159</v>
      </c>
      <c r="E1644" s="9"/>
      <c r="F1644" s="588"/>
      <c r="G1644" s="73" t="s">
        <v>84</v>
      </c>
      <c r="H1644" s="350" t="s">
        <v>82</v>
      </c>
      <c r="I1644" s="451"/>
      <c r="J1644" s="452"/>
      <c r="O1644" s="21"/>
    </row>
    <row r="1645" spans="2:15" ht="11.25" outlineLevel="1">
      <c r="B1645" s="706"/>
      <c r="C1645" s="14"/>
      <c r="D1645" s="318"/>
      <c r="E1645" s="312" t="s">
        <v>3823</v>
      </c>
      <c r="F1645" s="589"/>
      <c r="G1645" s="73"/>
      <c r="H1645" s="350"/>
      <c r="I1645" s="451"/>
      <c r="J1645" s="452"/>
      <c r="O1645" s="21"/>
    </row>
    <row r="1646" spans="2:15" ht="11.25" outlineLevel="2">
      <c r="B1646" s="706"/>
      <c r="C1646" s="773"/>
      <c r="D1646" s="311"/>
      <c r="E1646" s="533" t="str">
        <f>TRIM(RIGHT(SUBSTITUTE(E1645," ",REPT(" ",100)),100))</f>
        <v>8.10.2.3.2(mm)</v>
      </c>
      <c r="F1646" s="590">
        <f>+VLOOKUP(E1646,clause_count,2,FALSE)</f>
        <v>1</v>
      </c>
      <c r="G1646" s="73"/>
      <c r="H1646" s="350"/>
      <c r="I1646" s="451"/>
      <c r="J1646" s="452"/>
      <c r="O1646" s="21"/>
    </row>
    <row r="1647" spans="2:15" ht="12.75" outlineLevel="2">
      <c r="B1647" s="706"/>
      <c r="C1647" s="773"/>
      <c r="D1647" s="770">
        <v>1</v>
      </c>
      <c r="E1647" s="769" t="s">
        <v>2236</v>
      </c>
      <c r="F1647" s="780" t="str">
        <f>+VLOOKUP(E1647,AlterationTestLU[#All],2,FALSE)</f>
        <v>in-car stop switch (2.26.2.21)</v>
      </c>
      <c r="G1647" s="73"/>
      <c r="H1647" s="350"/>
      <c r="I1647" s="451"/>
      <c r="J1647" s="452"/>
      <c r="O1647" s="21"/>
    </row>
    <row r="1648" spans="2:15" ht="11.25" outlineLevel="1">
      <c r="B1648" s="75"/>
      <c r="C1648" s="11"/>
      <c r="D1648" s="1"/>
      <c r="E1648" s="1" t="s">
        <v>1161</v>
      </c>
      <c r="F1648" s="141"/>
      <c r="G1648" s="86"/>
      <c r="H1648" s="450"/>
      <c r="I1648" s="451"/>
      <c r="J1648" s="452"/>
      <c r="O1648" s="21"/>
    </row>
    <row r="1649" spans="2:15" ht="11.25" outlineLevel="1">
      <c r="B1649" s="75"/>
      <c r="C1649" s="11"/>
      <c r="D1649" s="74" t="s">
        <v>1218</v>
      </c>
      <c r="E1649" s="1" t="s">
        <v>1239</v>
      </c>
      <c r="F1649" s="141" t="s">
        <v>1240</v>
      </c>
      <c r="G1649" s="86"/>
      <c r="H1649" s="450"/>
      <c r="I1649" s="451"/>
      <c r="J1649" s="452"/>
      <c r="O1649" s="21"/>
    </row>
    <row r="1650" spans="2:15" ht="11.25" outlineLevel="1">
      <c r="B1650" s="75"/>
      <c r="C1650" s="11"/>
      <c r="D1650" s="74"/>
      <c r="E1650" s="1" t="s">
        <v>389</v>
      </c>
      <c r="F1650" s="141" t="s">
        <v>78</v>
      </c>
      <c r="G1650" s="86"/>
      <c r="H1650" s="450"/>
      <c r="I1650" s="59"/>
      <c r="J1650" s="452"/>
      <c r="O1650" s="21"/>
    </row>
    <row r="1651" spans="2:15" ht="11.25" outlineLevel="1">
      <c r="B1651" s="75"/>
      <c r="C1651" s="11"/>
      <c r="D1651" s="74" t="s">
        <v>1218</v>
      </c>
      <c r="E1651" s="1" t="s">
        <v>1463</v>
      </c>
      <c r="F1651" s="141" t="s">
        <v>96</v>
      </c>
      <c r="G1651" s="86"/>
      <c r="H1651" s="32"/>
      <c r="I1651" s="451"/>
      <c r="J1651" s="452"/>
      <c r="O1651" s="21"/>
    </row>
    <row r="1652" spans="2:15" ht="11.25" outlineLevel="1">
      <c r="B1652" s="75"/>
      <c r="C1652" s="11"/>
      <c r="D1652" s="74"/>
      <c r="E1652" s="1"/>
      <c r="F1652" s="141"/>
      <c r="G1652" s="86"/>
      <c r="H1652" s="32"/>
      <c r="I1652" s="518"/>
      <c r="J1652" s="452"/>
      <c r="O1652" s="21"/>
    </row>
    <row r="1653" spans="2:15" ht="11.25">
      <c r="B1653" s="75"/>
      <c r="C1653" s="27" t="s">
        <v>1333</v>
      </c>
      <c r="D1653" s="2" t="s">
        <v>799</v>
      </c>
      <c r="E1653" s="2"/>
      <c r="F1653" s="587"/>
      <c r="G1653" s="924" t="s">
        <v>150</v>
      </c>
      <c r="H1653" s="925"/>
      <c r="I1653" s="925"/>
      <c r="J1653" s="926"/>
      <c r="O1653" s="21"/>
    </row>
    <row r="1654" spans="2:15" ht="11.25" outlineLevel="1">
      <c r="B1654" s="706"/>
      <c r="C1654" s="14"/>
      <c r="D1654" s="318"/>
      <c r="E1654" s="312" t="s">
        <v>3316</v>
      </c>
      <c r="F1654" s="589"/>
      <c r="G1654" s="73"/>
      <c r="H1654" s="352"/>
      <c r="I1654" s="351"/>
      <c r="J1654" s="352"/>
      <c r="O1654" s="21"/>
    </row>
    <row r="1655" spans="2:15" ht="11.25" outlineLevel="2">
      <c r="B1655" s="706"/>
      <c r="C1655" s="14"/>
      <c r="D1655" s="311"/>
      <c r="E1655" s="533" t="str">
        <f>TRIM(RIGHT(SUBSTITUTE(E1654," ",REPT(" ",100)),100))</f>
        <v>8.10.2.3.2(nn)</v>
      </c>
      <c r="F1655" s="590">
        <f>+VLOOKUP(E1655,clause_count,2,FALSE)</f>
        <v>1</v>
      </c>
      <c r="G1655" s="73"/>
      <c r="H1655" s="547"/>
      <c r="I1655" s="546"/>
      <c r="J1655" s="547"/>
      <c r="O1655" s="21"/>
    </row>
    <row r="1656" spans="2:15" ht="63.75" outlineLevel="2">
      <c r="B1656" s="706"/>
      <c r="C1656" s="14"/>
      <c r="D1656" s="539">
        <v>1</v>
      </c>
      <c r="E1656" s="538" t="s">
        <v>2390</v>
      </c>
      <c r="F1656" s="577" t="str">
        <f>+VLOOKUP(E1656,AlterationTestLU[],2,)</f>
        <v>(t)(1) general (2.26.9.1, 2.26.9.2, and 2.26.9.8)
(t)(2) redundancy and its checking (2.26.9.3 and 2.26.9.4)
(t)(3) static control without motor generator sets (2.26.9.5 and 2.26.9.6)
(t)(4) installation of capacitors or other devices to make electrical protective devices ineffective (2.26.6)</v>
      </c>
      <c r="G1656" s="73"/>
      <c r="H1656" s="547"/>
      <c r="I1656" s="546"/>
      <c r="J1656" s="547"/>
      <c r="O1656" s="21"/>
    </row>
    <row r="1657" spans="2:15" ht="11.25" outlineLevel="1">
      <c r="B1657" s="75"/>
      <c r="C1657" s="33" t="s">
        <v>1334</v>
      </c>
      <c r="D1657" s="9" t="s">
        <v>1335</v>
      </c>
      <c r="E1657" s="9"/>
      <c r="F1657" s="588"/>
      <c r="G1657" s="350" t="s">
        <v>83</v>
      </c>
      <c r="H1657" s="547" t="s">
        <v>83</v>
      </c>
      <c r="I1657" s="546" t="s">
        <v>1229</v>
      </c>
      <c r="J1657" s="547" t="s">
        <v>83</v>
      </c>
      <c r="O1657" s="21"/>
    </row>
    <row r="1658" spans="2:15" ht="11.25" outlineLevel="1">
      <c r="B1658" s="75"/>
      <c r="C1658" s="33"/>
      <c r="D1658" s="9"/>
      <c r="E1658" s="9"/>
      <c r="F1658" s="588" t="s">
        <v>1337</v>
      </c>
      <c r="G1658" s="350"/>
      <c r="H1658" s="547"/>
      <c r="I1658" s="350"/>
      <c r="J1658" s="547"/>
      <c r="O1658" s="21"/>
    </row>
    <row r="1659" spans="2:15" ht="11.25" outlineLevel="1">
      <c r="B1659" s="75"/>
      <c r="C1659" s="11"/>
      <c r="D1659" s="1"/>
      <c r="E1659" s="1" t="s">
        <v>417</v>
      </c>
      <c r="F1659" s="141" t="s">
        <v>1336</v>
      </c>
      <c r="G1659" s="32"/>
      <c r="H1659" s="450"/>
      <c r="I1659" s="32"/>
      <c r="J1659" s="450"/>
      <c r="O1659" s="21"/>
    </row>
    <row r="1660" spans="2:15" ht="11.25" outlineLevel="1">
      <c r="B1660" s="75"/>
      <c r="C1660" s="33" t="s">
        <v>1334</v>
      </c>
      <c r="D1660" s="9" t="s">
        <v>1339</v>
      </c>
      <c r="E1660" s="9"/>
      <c r="F1660" s="588"/>
      <c r="G1660" s="73" t="s">
        <v>82</v>
      </c>
      <c r="H1660" s="547" t="s">
        <v>85</v>
      </c>
      <c r="I1660" s="895" t="s">
        <v>1229</v>
      </c>
      <c r="J1660" s="896"/>
      <c r="O1660" s="21"/>
    </row>
    <row r="1661" spans="2:15" ht="11.25" outlineLevel="1">
      <c r="B1661" s="75"/>
      <c r="C1661" s="33"/>
      <c r="D1661" s="9"/>
      <c r="E1661" s="9"/>
      <c r="F1661" s="588" t="s">
        <v>1338</v>
      </c>
      <c r="G1661" s="73"/>
      <c r="H1661" s="547"/>
      <c r="I1661" s="350"/>
      <c r="J1661" s="547"/>
      <c r="O1661" s="21"/>
    </row>
    <row r="1662" spans="2:15" ht="11.25" outlineLevel="1">
      <c r="B1662" s="75"/>
      <c r="C1662" s="11"/>
      <c r="D1662" s="1"/>
      <c r="E1662" s="1" t="s">
        <v>417</v>
      </c>
      <c r="F1662" s="141" t="s">
        <v>1336</v>
      </c>
      <c r="G1662" s="32"/>
      <c r="H1662" s="450"/>
      <c r="I1662" s="32"/>
      <c r="J1662" s="450"/>
      <c r="O1662" s="21"/>
    </row>
    <row r="1663" spans="2:15" ht="11.25" outlineLevel="1">
      <c r="B1663" s="75"/>
      <c r="C1663" s="11"/>
      <c r="D1663" s="1"/>
      <c r="E1663" s="143"/>
      <c r="F1663" s="625"/>
      <c r="G1663" s="145"/>
      <c r="H1663" s="561"/>
      <c r="I1663" s="145"/>
      <c r="J1663" s="561"/>
      <c r="O1663" s="21"/>
    </row>
    <row r="1664" spans="2:15" ht="11.25">
      <c r="B1664" s="75"/>
      <c r="C1664" s="27" t="s">
        <v>1857</v>
      </c>
      <c r="D1664" s="2" t="s">
        <v>1858</v>
      </c>
      <c r="E1664" s="2"/>
      <c r="F1664" s="587"/>
      <c r="G1664" s="924" t="s">
        <v>150</v>
      </c>
      <c r="H1664" s="925"/>
      <c r="I1664" s="925"/>
      <c r="J1664" s="926"/>
      <c r="O1664" s="21"/>
    </row>
    <row r="1665" spans="2:15" ht="11.25" outlineLevel="1">
      <c r="B1665" s="706"/>
      <c r="C1665" s="14"/>
      <c r="D1665" s="318"/>
      <c r="E1665" s="312" t="s">
        <v>3317</v>
      </c>
      <c r="F1665" s="589"/>
      <c r="G1665" s="73"/>
      <c r="H1665" s="352"/>
      <c r="I1665" s="351"/>
      <c r="J1665" s="352"/>
      <c r="O1665" s="21"/>
    </row>
    <row r="1666" spans="2:15" ht="11.25" outlineLevel="2">
      <c r="B1666" s="706"/>
      <c r="C1666" s="14"/>
      <c r="D1666" s="311"/>
      <c r="E1666" s="533" t="str">
        <f>TRIM(RIGHT(SUBSTITUTE(E1665," ",REPT(" ",100)),100))</f>
        <v>8.10.2.3.2(oo)</v>
      </c>
      <c r="F1666" s="590">
        <f>+VLOOKUP(E1666,clause_count,2,FALSE)</f>
        <v>1</v>
      </c>
      <c r="G1666" s="73"/>
      <c r="H1666" s="547"/>
      <c r="I1666" s="546"/>
      <c r="J1666" s="547"/>
      <c r="O1666" s="21"/>
    </row>
    <row r="1667" spans="2:15" ht="12.75" outlineLevel="2">
      <c r="B1667" s="706"/>
      <c r="C1667" s="14"/>
      <c r="D1667" s="539">
        <v>1</v>
      </c>
      <c r="E1667" s="538" t="s">
        <v>2796</v>
      </c>
      <c r="F1667" s="577" t="str">
        <f>+VLOOKUP(E1667,AlterationTestLU[],2,)</f>
        <v>Door Monitoring Systems (2.26.5)</v>
      </c>
      <c r="G1667" s="73"/>
      <c r="H1667" s="547"/>
      <c r="I1667" s="546"/>
      <c r="J1667" s="547"/>
      <c r="O1667" s="21"/>
    </row>
    <row r="1668" spans="2:15" ht="11.25" outlineLevel="1">
      <c r="B1668" s="75"/>
      <c r="C1668" s="33" t="s">
        <v>1857</v>
      </c>
      <c r="D1668" s="9" t="s">
        <v>1859</v>
      </c>
      <c r="E1668" s="9"/>
      <c r="F1668" s="588"/>
      <c r="G1668" s="350" t="s">
        <v>85</v>
      </c>
      <c r="H1668" s="547" t="s">
        <v>85</v>
      </c>
      <c r="I1668" s="546"/>
      <c r="J1668" s="547"/>
      <c r="O1668" s="21"/>
    </row>
    <row r="1669" spans="2:15" ht="22.5" outlineLevel="1">
      <c r="B1669" s="75"/>
      <c r="C1669" s="11"/>
      <c r="D1669" s="1"/>
      <c r="E1669" s="1" t="s">
        <v>373</v>
      </c>
      <c r="F1669" s="141" t="s">
        <v>1443</v>
      </c>
      <c r="G1669" s="32"/>
      <c r="H1669" s="450"/>
      <c r="I1669" s="32"/>
      <c r="J1669" s="450"/>
      <c r="O1669" s="21"/>
    </row>
    <row r="1670" spans="2:15" ht="11.25" outlineLevel="1">
      <c r="B1670" s="75"/>
      <c r="C1670" s="11"/>
      <c r="D1670" s="1"/>
      <c r="E1670" s="1"/>
      <c r="F1670" s="141"/>
      <c r="G1670" s="32"/>
      <c r="H1670" s="450"/>
      <c r="I1670" s="32"/>
      <c r="J1670" s="450"/>
      <c r="O1670" s="21"/>
    </row>
    <row r="1671" spans="2:15" ht="11.25">
      <c r="B1671" s="75"/>
      <c r="C1671" s="27" t="s">
        <v>841</v>
      </c>
      <c r="D1671" s="2" t="s">
        <v>1188</v>
      </c>
      <c r="E1671" s="2"/>
      <c r="F1671" s="587"/>
      <c r="G1671" s="924" t="s">
        <v>150</v>
      </c>
      <c r="H1671" s="925"/>
      <c r="I1671" s="925"/>
      <c r="J1671" s="926"/>
      <c r="M1671" s="727" t="s">
        <v>438</v>
      </c>
      <c r="O1671" s="21"/>
    </row>
    <row r="1672" spans="2:15" ht="11.25" outlineLevel="1">
      <c r="B1672" s="75"/>
      <c r="C1672" s="33" t="s">
        <v>1861</v>
      </c>
      <c r="D1672" s="9" t="s">
        <v>497</v>
      </c>
      <c r="E1672" s="9"/>
      <c r="F1672" s="588"/>
      <c r="G1672" s="350" t="s">
        <v>84</v>
      </c>
      <c r="H1672" s="352" t="s">
        <v>84</v>
      </c>
      <c r="I1672" s="962" t="s">
        <v>1229</v>
      </c>
      <c r="J1672" s="963"/>
      <c r="M1672" s="727" t="s">
        <v>438</v>
      </c>
      <c r="O1672" s="21"/>
    </row>
    <row r="1673" spans="2:15" ht="11.25" outlineLevel="1">
      <c r="B1673" s="706"/>
      <c r="C1673" s="33"/>
      <c r="D1673" s="318"/>
      <c r="E1673" s="312" t="s">
        <v>3318</v>
      </c>
      <c r="F1673" s="589"/>
      <c r="G1673" s="350"/>
      <c r="H1673" s="350"/>
      <c r="I1673" s="546"/>
      <c r="J1673" s="547"/>
      <c r="O1673" s="21"/>
    </row>
    <row r="1674" spans="2:15" ht="11.25" outlineLevel="2">
      <c r="B1674" s="706"/>
      <c r="C1674" s="33"/>
      <c r="D1674" s="311"/>
      <c r="E1674" s="533" t="str">
        <f>TRIM(RIGHT(SUBSTITUTE(E1673," ",REPT(" ",100)),100))</f>
        <v>8.10.2.3.2(pp)</v>
      </c>
      <c r="F1674" s="590">
        <f>+VLOOKUP(E1674,clause_count,2,FALSE)</f>
        <v>1</v>
      </c>
      <c r="G1674" s="350"/>
      <c r="H1674" s="350"/>
      <c r="I1674" s="546"/>
      <c r="J1674" s="547"/>
      <c r="O1674" s="21"/>
    </row>
    <row r="1675" spans="2:15" ht="12.75" outlineLevel="2">
      <c r="B1675" s="706"/>
      <c r="C1675" s="33"/>
      <c r="D1675" s="539">
        <v>1</v>
      </c>
      <c r="E1675" s="538" t="s">
        <v>2247</v>
      </c>
      <c r="F1675" s="577" t="str">
        <f>+VLOOKUP(E1675,AlterationTestLU[],2,)</f>
        <v>Car Emergency Signal (2.27.1 and 2.11.1.3) (Item 1.6)</v>
      </c>
      <c r="G1675" s="350"/>
      <c r="H1675" s="350"/>
      <c r="I1675" s="546"/>
      <c r="J1675" s="547"/>
      <c r="M1675" s="727" t="s">
        <v>438</v>
      </c>
      <c r="O1675" s="21"/>
    </row>
    <row r="1676" spans="2:15" ht="11.25" outlineLevel="1">
      <c r="B1676" s="75"/>
      <c r="C1676" s="11"/>
      <c r="D1676" s="1"/>
      <c r="E1676" s="1" t="s">
        <v>438</v>
      </c>
      <c r="F1676" s="141" t="s">
        <v>397</v>
      </c>
      <c r="G1676" s="32"/>
      <c r="H1676" s="32"/>
      <c r="I1676" s="845"/>
      <c r="J1676" s="846"/>
      <c r="M1676" s="727" t="s">
        <v>438</v>
      </c>
      <c r="O1676" s="21"/>
    </row>
    <row r="1677" spans="2:15" ht="11.25" outlineLevel="1">
      <c r="B1677" s="75"/>
      <c r="C1677" s="11"/>
      <c r="D1677" s="1"/>
      <c r="E1677" s="1"/>
      <c r="F1677" s="141" t="s">
        <v>1860</v>
      </c>
      <c r="G1677" s="32"/>
      <c r="H1677" s="32"/>
      <c r="I1677" s="451"/>
      <c r="J1677" s="452"/>
      <c r="O1677" s="21"/>
    </row>
    <row r="1678" spans="2:15" ht="11.25" outlineLevel="1">
      <c r="B1678" s="75"/>
      <c r="C1678" s="11"/>
      <c r="D1678" s="1"/>
      <c r="E1678" s="339" t="s">
        <v>1578</v>
      </c>
      <c r="F1678" s="141" t="s">
        <v>1855</v>
      </c>
      <c r="G1678" s="32"/>
      <c r="H1678" s="32"/>
      <c r="I1678" s="451"/>
      <c r="J1678" s="452"/>
      <c r="O1678" s="21"/>
    </row>
    <row r="1679" spans="2:15" ht="11.25" outlineLevel="1">
      <c r="B1679" s="75"/>
      <c r="C1679" s="11"/>
      <c r="D1679" s="1"/>
      <c r="E1679" s="1" t="s">
        <v>388</v>
      </c>
      <c r="F1679" s="141" t="s">
        <v>2129</v>
      </c>
      <c r="G1679" s="32"/>
      <c r="H1679" s="32"/>
      <c r="I1679" s="451"/>
      <c r="J1679" s="452"/>
      <c r="O1679" s="21"/>
    </row>
    <row r="1680" spans="2:15" ht="11.25" outlineLevel="1">
      <c r="B1680" s="75"/>
      <c r="C1680" s="11"/>
      <c r="D1680" s="1"/>
      <c r="E1680" s="1" t="s">
        <v>1451</v>
      </c>
      <c r="F1680" s="141" t="s">
        <v>1866</v>
      </c>
      <c r="G1680" s="32"/>
      <c r="H1680" s="32"/>
      <c r="I1680" s="451"/>
      <c r="J1680" s="452"/>
      <c r="O1680" s="21"/>
    </row>
    <row r="1681" spans="2:15" ht="11.25" outlineLevel="1">
      <c r="B1681" s="75"/>
      <c r="C1681" s="11"/>
      <c r="D1681" s="1"/>
      <c r="E1681" s="1"/>
      <c r="F1681" s="141"/>
      <c r="G1681" s="32"/>
      <c r="H1681" s="32"/>
      <c r="I1681" s="451"/>
      <c r="J1681" s="452"/>
      <c r="O1681" s="21"/>
    </row>
    <row r="1682" spans="2:15" ht="11.25" outlineLevel="1">
      <c r="B1682" s="75"/>
      <c r="C1682" s="33" t="s">
        <v>1837</v>
      </c>
      <c r="D1682" s="9" t="s">
        <v>439</v>
      </c>
      <c r="E1682" s="9"/>
      <c r="F1682" s="588"/>
      <c r="G1682" s="350" t="s">
        <v>84</v>
      </c>
      <c r="H1682" s="350" t="s">
        <v>85</v>
      </c>
      <c r="I1682" s="845"/>
      <c r="J1682" s="846"/>
      <c r="O1682" s="21"/>
    </row>
    <row r="1683" spans="2:15" ht="11.25" outlineLevel="1">
      <c r="B1683" s="706"/>
      <c r="C1683" s="33"/>
      <c r="D1683" s="318"/>
      <c r="E1683" s="312" t="s">
        <v>3319</v>
      </c>
      <c r="F1683" s="589"/>
      <c r="G1683" s="350"/>
      <c r="H1683" s="350"/>
      <c r="I1683" s="451"/>
      <c r="J1683" s="452"/>
      <c r="O1683" s="21"/>
    </row>
    <row r="1684" spans="2:15" ht="11.25" outlineLevel="2">
      <c r="B1684" s="706"/>
      <c r="C1684" s="33"/>
      <c r="D1684" s="311"/>
      <c r="E1684" s="533" t="str">
        <f>TRIM(RIGHT(SUBSTITUTE(E1683," ",REPT(" ",100)),100))</f>
        <v>8.10.2.3.2(l)</v>
      </c>
      <c r="F1684" s="590">
        <f>+VLOOKUP(E1684,clause_count,2,FALSE)</f>
        <v>2</v>
      </c>
      <c r="G1684" s="350"/>
      <c r="H1684" s="350"/>
      <c r="I1684" s="451"/>
      <c r="J1684" s="452"/>
      <c r="O1684" s="21"/>
    </row>
    <row r="1685" spans="2:15" ht="12.75" outlineLevel="2">
      <c r="B1685" s="706"/>
      <c r="C1685" s="33"/>
      <c r="D1685" s="539">
        <v>1</v>
      </c>
      <c r="E1685" s="538" t="s">
        <v>2777</v>
      </c>
      <c r="F1685" s="577" t="str">
        <f>+VLOOKUP(E1685,AlterationTestLU[],2,)</f>
        <v>Emergency or Standby Power Operation (Item 1.17).</v>
      </c>
      <c r="G1685" s="350"/>
      <c r="H1685" s="350"/>
      <c r="I1685" s="451"/>
      <c r="J1685" s="452"/>
      <c r="O1685" s="21"/>
    </row>
    <row r="1686" spans="2:15" ht="25.5" outlineLevel="2">
      <c r="B1686" s="706"/>
      <c r="C1686" s="33"/>
      <c r="D1686" s="539">
        <v>2</v>
      </c>
      <c r="E1686" s="538" t="s">
        <v>2630</v>
      </c>
      <c r="F1686" s="577" t="str">
        <f>+VLOOKUP(E1686,AlterationTestLU[],2,)</f>
        <v>Standby or Emergency Power Selection Switch (Item 4.12) (2.27.2 and Section 8.1). [See also 8.10.2.2.1(q)]</v>
      </c>
      <c r="G1686" s="350"/>
      <c r="H1686" s="350"/>
      <c r="I1686" s="451"/>
      <c r="J1686" s="452"/>
      <c r="O1686" s="21"/>
    </row>
    <row r="1687" spans="2:15" ht="11.25" outlineLevel="1">
      <c r="B1687" s="75"/>
      <c r="C1687" s="11"/>
      <c r="D1687" s="1"/>
      <c r="E1687" s="1" t="s">
        <v>424</v>
      </c>
      <c r="F1687" s="141" t="s">
        <v>561</v>
      </c>
      <c r="G1687" s="32"/>
      <c r="H1687" s="32"/>
      <c r="I1687" s="845"/>
      <c r="J1687" s="846"/>
      <c r="O1687" s="21"/>
    </row>
    <row r="1688" spans="2:15" ht="11.25" outlineLevel="1">
      <c r="B1688" s="75"/>
      <c r="C1688" s="11"/>
      <c r="D1688" s="1"/>
      <c r="E1688" s="339" t="s">
        <v>1578</v>
      </c>
      <c r="F1688" s="141" t="s">
        <v>1855</v>
      </c>
      <c r="G1688" s="32"/>
      <c r="H1688" s="32"/>
      <c r="I1688" s="451"/>
      <c r="J1688" s="452"/>
      <c r="O1688" s="21"/>
    </row>
    <row r="1689" spans="2:15" ht="11.25" outlineLevel="1">
      <c r="B1689" s="75"/>
      <c r="C1689" s="11"/>
      <c r="D1689" s="1"/>
      <c r="E1689" s="1" t="s">
        <v>388</v>
      </c>
      <c r="F1689" s="141" t="s">
        <v>2129</v>
      </c>
      <c r="G1689" s="32"/>
      <c r="H1689" s="32"/>
      <c r="I1689" s="451"/>
      <c r="J1689" s="452"/>
      <c r="O1689" s="21"/>
    </row>
    <row r="1690" spans="2:15" ht="11.25" outlineLevel="1">
      <c r="B1690" s="75"/>
      <c r="C1690" s="11"/>
      <c r="D1690" s="1"/>
      <c r="E1690" s="1" t="s">
        <v>1451</v>
      </c>
      <c r="F1690" s="141" t="s">
        <v>1866</v>
      </c>
      <c r="G1690" s="32"/>
      <c r="H1690" s="32"/>
      <c r="I1690" s="451"/>
      <c r="J1690" s="452"/>
      <c r="O1690" s="21"/>
    </row>
    <row r="1691" spans="2:15" ht="11.25" outlineLevel="1">
      <c r="B1691" s="75"/>
      <c r="C1691" s="11"/>
      <c r="D1691" s="1"/>
      <c r="E1691" s="1"/>
      <c r="F1691" s="141"/>
      <c r="G1691" s="32"/>
      <c r="H1691" s="32"/>
      <c r="I1691" s="451"/>
      <c r="J1691" s="452"/>
      <c r="O1691" s="21"/>
    </row>
    <row r="1692" spans="2:15" ht="11.25" outlineLevel="1">
      <c r="B1692" s="75"/>
      <c r="C1692" s="33" t="s">
        <v>1862</v>
      </c>
      <c r="D1692" s="9" t="s">
        <v>2132</v>
      </c>
      <c r="E1692" s="9"/>
      <c r="F1692" s="588"/>
      <c r="G1692" s="350" t="s">
        <v>84</v>
      </c>
      <c r="H1692" s="350" t="s">
        <v>85</v>
      </c>
      <c r="I1692" s="845"/>
      <c r="J1692" s="846"/>
      <c r="O1692" s="21"/>
    </row>
    <row r="1693" spans="2:15" ht="11.25" outlineLevel="1">
      <c r="B1693" s="706"/>
      <c r="C1693" s="33"/>
      <c r="D1693" s="318"/>
      <c r="E1693" s="312" t="s">
        <v>3320</v>
      </c>
      <c r="F1693" s="589"/>
      <c r="G1693" s="350"/>
      <c r="H1693" s="350"/>
      <c r="I1693" s="451"/>
      <c r="J1693" s="452"/>
      <c r="O1693" s="21"/>
    </row>
    <row r="1694" spans="2:15" ht="11.25" outlineLevel="2">
      <c r="B1694" s="706"/>
      <c r="C1694" s="33"/>
      <c r="D1694" s="311"/>
      <c r="E1694" s="533" t="str">
        <f>TRIM(RIGHT(SUBSTITUTE(E1693," ",REPT(" ",100)),100))</f>
        <v>8.10.2.3.2(m)</v>
      </c>
      <c r="F1694" s="590">
        <f>+VLOOKUP(E1694,clause_count,2,FALSE)</f>
        <v>1</v>
      </c>
      <c r="G1694" s="350"/>
      <c r="H1694" s="350"/>
      <c r="I1694" s="451"/>
      <c r="J1694" s="452"/>
      <c r="O1694" s="21"/>
    </row>
    <row r="1695" spans="2:15" ht="12.75" outlineLevel="2">
      <c r="B1695" s="706"/>
      <c r="C1695" s="33"/>
      <c r="D1695" s="539">
        <v>1</v>
      </c>
      <c r="E1695" s="538" t="s">
        <v>2636</v>
      </c>
      <c r="F1695" s="577" t="str">
        <f>+VLOOKUP(E1695,AlterationTestLU[],2,)</f>
        <v>Firefighters’ Emergency Operation.</v>
      </c>
      <c r="G1695" s="350"/>
      <c r="H1695" s="350"/>
      <c r="I1695" s="451"/>
      <c r="J1695" s="452"/>
      <c r="O1695" s="21"/>
    </row>
    <row r="1696" spans="2:15" ht="11.25" outlineLevel="1">
      <c r="B1696" s="75"/>
      <c r="C1696" s="11"/>
      <c r="D1696" s="1"/>
      <c r="E1696" s="1" t="s">
        <v>425</v>
      </c>
      <c r="F1696" s="141" t="s">
        <v>1492</v>
      </c>
      <c r="G1696" s="32"/>
      <c r="H1696" s="32"/>
      <c r="I1696" s="845"/>
      <c r="J1696" s="846"/>
      <c r="O1696" s="21"/>
    </row>
    <row r="1697" spans="2:15" ht="11.25" outlineLevel="1">
      <c r="B1697" s="75"/>
      <c r="C1697" s="11"/>
      <c r="D1697" s="1"/>
      <c r="E1697" s="1" t="s">
        <v>426</v>
      </c>
      <c r="F1697" s="141" t="s">
        <v>1541</v>
      </c>
      <c r="G1697" s="32"/>
      <c r="H1697" s="32"/>
      <c r="I1697" s="845"/>
      <c r="J1697" s="846"/>
      <c r="O1697" s="21"/>
    </row>
    <row r="1698" spans="2:15" ht="11.25" outlineLevel="1">
      <c r="B1698" s="75"/>
      <c r="C1698" s="11"/>
      <c r="D1698" s="1"/>
      <c r="E1698" s="1" t="s">
        <v>427</v>
      </c>
      <c r="F1698" s="141" t="s">
        <v>1542</v>
      </c>
      <c r="G1698" s="32"/>
      <c r="H1698" s="32"/>
      <c r="I1698" s="845"/>
      <c r="J1698" s="846"/>
      <c r="O1698" s="21"/>
    </row>
    <row r="1699" spans="2:15" ht="11.25" outlineLevel="1">
      <c r="B1699" s="75"/>
      <c r="C1699" s="11"/>
      <c r="D1699" s="1"/>
      <c r="E1699" s="1" t="s">
        <v>428</v>
      </c>
      <c r="F1699" s="141" t="s">
        <v>1491</v>
      </c>
      <c r="G1699" s="32"/>
      <c r="H1699" s="32"/>
      <c r="I1699" s="845"/>
      <c r="J1699" s="846"/>
      <c r="O1699" s="21"/>
    </row>
    <row r="1700" spans="2:15" ht="11.25" outlineLevel="1">
      <c r="B1700" s="75"/>
      <c r="C1700" s="11"/>
      <c r="D1700" s="1"/>
      <c r="E1700" s="1" t="s">
        <v>429</v>
      </c>
      <c r="F1700" s="141" t="s">
        <v>1494</v>
      </c>
      <c r="G1700" s="32"/>
      <c r="H1700" s="32"/>
      <c r="I1700" s="845"/>
      <c r="J1700" s="846"/>
      <c r="O1700" s="21"/>
    </row>
    <row r="1701" spans="2:15" ht="11.25" outlineLevel="1">
      <c r="B1701" s="75"/>
      <c r="C1701" s="11"/>
      <c r="D1701" s="1"/>
      <c r="E1701" s="1" t="s">
        <v>430</v>
      </c>
      <c r="F1701" s="141" t="s">
        <v>1495</v>
      </c>
      <c r="G1701" s="32"/>
      <c r="H1701" s="32"/>
      <c r="I1701" s="845"/>
      <c r="J1701" s="846"/>
      <c r="O1701" s="21"/>
    </row>
    <row r="1702" spans="2:15" ht="11.25" outlineLevel="1">
      <c r="B1702" s="75"/>
      <c r="C1702" s="11"/>
      <c r="D1702" s="1"/>
      <c r="E1702" s="1" t="s">
        <v>1864</v>
      </c>
      <c r="F1702" s="141" t="s">
        <v>1863</v>
      </c>
      <c r="G1702" s="32"/>
      <c r="H1702" s="32"/>
      <c r="I1702" s="451"/>
      <c r="J1702" s="452"/>
      <c r="O1702" s="21"/>
    </row>
    <row r="1703" spans="2:15" ht="11.25" outlineLevel="1">
      <c r="B1703" s="75"/>
      <c r="C1703" s="11"/>
      <c r="D1703" s="1"/>
      <c r="E1703" s="339" t="s">
        <v>1578</v>
      </c>
      <c r="F1703" s="141" t="s">
        <v>1855</v>
      </c>
      <c r="G1703" s="32"/>
      <c r="H1703" s="32"/>
      <c r="I1703" s="451"/>
      <c r="J1703" s="452"/>
      <c r="O1703" s="21"/>
    </row>
    <row r="1704" spans="2:15" ht="11.25" outlineLevel="1">
      <c r="B1704" s="75"/>
      <c r="C1704" s="11"/>
      <c r="D1704" s="1"/>
      <c r="E1704" s="1" t="s">
        <v>388</v>
      </c>
      <c r="F1704" s="141" t="s">
        <v>2129</v>
      </c>
      <c r="G1704" s="32"/>
      <c r="H1704" s="32"/>
      <c r="I1704" s="451"/>
      <c r="J1704" s="452"/>
      <c r="O1704" s="21"/>
    </row>
    <row r="1705" spans="2:15" ht="11.25" outlineLevel="1">
      <c r="B1705" s="75"/>
      <c r="C1705" s="11"/>
      <c r="D1705" s="1"/>
      <c r="E1705" s="1" t="s">
        <v>1451</v>
      </c>
      <c r="F1705" s="141" t="s">
        <v>1866</v>
      </c>
      <c r="G1705" s="32"/>
      <c r="H1705" s="32"/>
      <c r="I1705" s="451"/>
      <c r="J1705" s="452"/>
      <c r="O1705" s="21"/>
    </row>
    <row r="1706" spans="2:15" ht="11.25" outlineLevel="1">
      <c r="B1706" s="75"/>
      <c r="C1706" s="11"/>
      <c r="D1706" s="1"/>
      <c r="E1706" s="1"/>
      <c r="F1706" s="141"/>
      <c r="G1706" s="32"/>
      <c r="H1706" s="32"/>
      <c r="I1706" s="451"/>
      <c r="J1706" s="452"/>
      <c r="O1706" s="21"/>
    </row>
    <row r="1707" spans="2:15" ht="11.25" outlineLevel="1">
      <c r="B1707" s="75"/>
      <c r="C1707" s="33" t="s">
        <v>1865</v>
      </c>
      <c r="D1707" s="9" t="s">
        <v>1464</v>
      </c>
      <c r="E1707" s="9"/>
      <c r="F1707" s="588"/>
      <c r="G1707" s="73" t="s">
        <v>82</v>
      </c>
      <c r="H1707" s="350" t="s">
        <v>85</v>
      </c>
      <c r="I1707" s="875"/>
      <c r="J1707" s="876"/>
      <c r="M1707" s="727" t="s">
        <v>438</v>
      </c>
      <c r="O1707" s="21"/>
    </row>
    <row r="1708" spans="2:15" ht="11.25" outlineLevel="1">
      <c r="B1708" s="706"/>
      <c r="C1708" s="33"/>
      <c r="D1708" s="318"/>
      <c r="E1708" s="312" t="s">
        <v>3320</v>
      </c>
      <c r="F1708" s="589"/>
      <c r="G1708" s="73"/>
      <c r="H1708" s="350"/>
      <c r="I1708" s="544"/>
      <c r="J1708" s="545"/>
      <c r="O1708" s="21"/>
    </row>
    <row r="1709" spans="2:15" ht="11.25" outlineLevel="2">
      <c r="B1709" s="706"/>
      <c r="C1709" s="33"/>
      <c r="D1709" s="311"/>
      <c r="E1709" s="533" t="str">
        <f>TRIM(RIGHT(SUBSTITUTE(E1708," ",REPT(" ",100)),100))</f>
        <v>8.10.2.3.2(m)</v>
      </c>
      <c r="F1709" s="590">
        <f>+VLOOKUP(E1709,clause_count,2,FALSE)</f>
        <v>1</v>
      </c>
      <c r="G1709" s="73"/>
      <c r="H1709" s="350"/>
      <c r="I1709" s="544"/>
      <c r="J1709" s="545"/>
      <c r="O1709" s="21"/>
    </row>
    <row r="1710" spans="2:15" ht="12.75" outlineLevel="2">
      <c r="B1710" s="706"/>
      <c r="C1710" s="33"/>
      <c r="D1710" s="539">
        <v>1</v>
      </c>
      <c r="E1710" s="538" t="s">
        <v>2636</v>
      </c>
      <c r="F1710" s="577" t="str">
        <f>+VLOOKUP(E1710,AlterationTestLU[],2,)</f>
        <v>Firefighters’ Emergency Operation.</v>
      </c>
      <c r="G1710" s="73"/>
      <c r="H1710" s="350"/>
      <c r="I1710" s="544"/>
      <c r="J1710" s="545"/>
      <c r="O1710" s="21"/>
    </row>
    <row r="1711" spans="2:15" ht="11.25" outlineLevel="1">
      <c r="B1711" s="75"/>
      <c r="C1711" s="11"/>
      <c r="D1711" s="190"/>
      <c r="E1711" s="266" t="s">
        <v>362</v>
      </c>
      <c r="F1711" s="141" t="s">
        <v>806</v>
      </c>
      <c r="G1711" s="44"/>
      <c r="H1711" s="44"/>
      <c r="I1711" s="875"/>
      <c r="J1711" s="876"/>
      <c r="M1711" s="727" t="s">
        <v>438</v>
      </c>
      <c r="O1711" s="21"/>
    </row>
    <row r="1712" spans="2:15" ht="11.25" outlineLevel="1">
      <c r="B1712" s="75"/>
      <c r="C1712" s="11"/>
      <c r="D1712" s="1"/>
      <c r="E1712" s="270"/>
      <c r="F1712" s="602" t="s">
        <v>1460</v>
      </c>
      <c r="G1712" s="44"/>
      <c r="H1712" s="44"/>
      <c r="I1712" s="544"/>
      <c r="J1712" s="545"/>
      <c r="M1712" s="727" t="s">
        <v>438</v>
      </c>
      <c r="O1712" s="21"/>
    </row>
    <row r="1713" spans="2:15" ht="11.25" outlineLevel="1">
      <c r="B1713" s="75"/>
      <c r="C1713" s="11"/>
      <c r="D1713" s="1"/>
      <c r="E1713" s="270"/>
      <c r="F1713" s="602" t="s">
        <v>1998</v>
      </c>
      <c r="G1713" s="44"/>
      <c r="H1713" s="44"/>
      <c r="I1713" s="544"/>
      <c r="J1713" s="545"/>
      <c r="O1713" s="21"/>
    </row>
    <row r="1714" spans="2:15" ht="11.25" outlineLevel="1">
      <c r="B1714" s="75"/>
      <c r="C1714" s="11"/>
      <c r="D1714" s="1"/>
      <c r="E1714" s="271"/>
      <c r="F1714" s="602" t="s">
        <v>1536</v>
      </c>
      <c r="G1714" s="44"/>
      <c r="H1714" s="44"/>
      <c r="I1714" s="544"/>
      <c r="J1714" s="545"/>
      <c r="O1714" s="21"/>
    </row>
    <row r="1715" spans="2:15" ht="11.25" outlineLevel="1">
      <c r="B1715" s="75"/>
      <c r="C1715" s="11"/>
      <c r="D1715" s="1"/>
      <c r="E1715" s="271"/>
      <c r="F1715" s="602" t="s">
        <v>1840</v>
      </c>
      <c r="G1715" s="44"/>
      <c r="H1715" s="44"/>
      <c r="I1715" s="544"/>
      <c r="J1715" s="545"/>
      <c r="O1715" s="21"/>
    </row>
    <row r="1716" spans="2:15" ht="11.25" outlineLevel="1">
      <c r="B1716" s="75"/>
      <c r="C1716" s="11"/>
      <c r="D1716" s="1"/>
      <c r="E1716" s="271"/>
      <c r="F1716" s="602" t="s">
        <v>1537</v>
      </c>
      <c r="G1716" s="44"/>
      <c r="H1716" s="44"/>
      <c r="I1716" s="544"/>
      <c r="J1716" s="545"/>
      <c r="O1716" s="21"/>
    </row>
    <row r="1717" spans="2:15" ht="11.25" outlineLevel="1">
      <c r="B1717" s="75"/>
      <c r="C1717" s="11"/>
      <c r="D1717" s="1"/>
      <c r="E1717" s="271"/>
      <c r="F1717" s="602" t="s">
        <v>1538</v>
      </c>
      <c r="G1717" s="44"/>
      <c r="H1717" s="44"/>
      <c r="I1717" s="544"/>
      <c r="J1717" s="545"/>
      <c r="O1717" s="21"/>
    </row>
    <row r="1718" spans="2:15" ht="11.25" outlineLevel="1">
      <c r="B1718" s="75"/>
      <c r="C1718" s="11"/>
      <c r="D1718" s="1"/>
      <c r="E1718" s="271"/>
      <c r="F1718" s="602" t="s">
        <v>1539</v>
      </c>
      <c r="G1718" s="44"/>
      <c r="H1718" s="44"/>
      <c r="I1718" s="544"/>
      <c r="J1718" s="545"/>
      <c r="O1718" s="21"/>
    </row>
    <row r="1719" spans="2:15" ht="11.25" outlineLevel="1">
      <c r="B1719" s="75"/>
      <c r="C1719" s="11"/>
      <c r="D1719" s="1"/>
      <c r="E1719" s="271"/>
      <c r="F1719" s="602" t="s">
        <v>1540</v>
      </c>
      <c r="G1719" s="44"/>
      <c r="H1719" s="44"/>
      <c r="I1719" s="544"/>
      <c r="J1719" s="545"/>
      <c r="O1719" s="21"/>
    </row>
    <row r="1720" spans="2:15" ht="11.25" outlineLevel="1">
      <c r="B1720" s="75"/>
      <c r="C1720" s="11"/>
      <c r="D1720" s="1"/>
      <c r="E1720" s="271"/>
      <c r="F1720" s="602" t="s">
        <v>1465</v>
      </c>
      <c r="G1720" s="44"/>
      <c r="H1720" s="44"/>
      <c r="I1720" s="544"/>
      <c r="J1720" s="545"/>
      <c r="O1720" s="21"/>
    </row>
    <row r="1721" spans="2:15" ht="11.25" outlineLevel="1">
      <c r="B1721" s="75"/>
      <c r="C1721" s="11"/>
      <c r="D1721" s="1"/>
      <c r="E1721" s="271"/>
      <c r="F1721" s="602" t="s">
        <v>2122</v>
      </c>
      <c r="G1721" s="44"/>
      <c r="H1721" s="44"/>
      <c r="I1721" s="544"/>
      <c r="J1721" s="545"/>
      <c r="O1721" s="21"/>
    </row>
    <row r="1722" spans="2:15" ht="11.25" outlineLevel="1">
      <c r="B1722" s="75"/>
      <c r="C1722" s="11"/>
      <c r="D1722" s="1"/>
      <c r="E1722" s="1"/>
      <c r="F1722" s="602"/>
      <c r="G1722" s="44"/>
      <c r="H1722" s="44"/>
      <c r="I1722" s="544"/>
      <c r="J1722" s="545"/>
      <c r="O1722" s="21"/>
    </row>
    <row r="1723" spans="2:15" ht="11.25" outlineLevel="1">
      <c r="B1723" s="523"/>
      <c r="C1723" s="273" t="s">
        <v>2161</v>
      </c>
      <c r="D1723" s="164" t="s">
        <v>2019</v>
      </c>
      <c r="E1723" s="165"/>
      <c r="F1723" s="593"/>
      <c r="G1723" s="895" t="s">
        <v>84</v>
      </c>
      <c r="H1723" s="896"/>
      <c r="I1723" s="451"/>
      <c r="J1723" s="452"/>
      <c r="O1723" s="21"/>
    </row>
    <row r="1724" spans="2:15" ht="11.25" outlineLevel="1">
      <c r="B1724" s="75"/>
      <c r="C1724" s="228"/>
      <c r="D1724" s="1"/>
      <c r="E1724" s="1"/>
      <c r="F1724" s="141" t="s">
        <v>1206</v>
      </c>
      <c r="G1724" s="86"/>
      <c r="H1724" s="450"/>
      <c r="I1724" s="451"/>
      <c r="J1724" s="452"/>
      <c r="O1724" s="21"/>
    </row>
    <row r="1725" spans="2:15" ht="11.25" outlineLevel="1">
      <c r="B1725" s="523"/>
      <c r="C1725" s="273" t="s">
        <v>2162</v>
      </c>
      <c r="D1725" s="164" t="s">
        <v>1522</v>
      </c>
      <c r="E1725" s="165"/>
      <c r="F1725" s="593"/>
      <c r="G1725" s="546" t="s">
        <v>84</v>
      </c>
      <c r="H1725" s="547" t="s">
        <v>85</v>
      </c>
      <c r="I1725" s="451"/>
      <c r="J1725" s="452"/>
      <c r="O1725" s="21"/>
    </row>
    <row r="1726" spans="2:15" ht="11.25" outlineLevel="1">
      <c r="B1726" s="75"/>
      <c r="C1726" s="247"/>
      <c r="D1726" s="74"/>
      <c r="E1726" s="1"/>
      <c r="F1726" s="141" t="s">
        <v>1536</v>
      </c>
      <c r="G1726" s="145"/>
      <c r="H1726" s="561"/>
      <c r="I1726" s="451"/>
      <c r="J1726" s="452"/>
      <c r="O1726" s="21"/>
    </row>
    <row r="1727" spans="2:15" ht="11.25" outlineLevel="1">
      <c r="B1727" s="75"/>
      <c r="C1727" s="247"/>
      <c r="D1727" s="74"/>
      <c r="E1727" s="1" t="s">
        <v>1599</v>
      </c>
      <c r="F1727" s="141" t="s">
        <v>1600</v>
      </c>
      <c r="G1727" s="145"/>
      <c r="H1727" s="145"/>
      <c r="I1727" s="451"/>
      <c r="J1727" s="452"/>
      <c r="O1727" s="21"/>
    </row>
    <row r="1728" spans="2:15" outlineLevel="1" thickBot="1">
      <c r="B1728" s="75"/>
      <c r="C1728" s="11"/>
      <c r="D1728" s="1"/>
      <c r="E1728" s="1"/>
      <c r="F1728" s="626"/>
      <c r="G1728" s="44"/>
      <c r="H1728" s="44"/>
      <c r="I1728" s="544"/>
      <c r="J1728" s="545"/>
      <c r="O1728" s="21"/>
    </row>
    <row r="1729" spans="2:18" ht="12.75">
      <c r="B1729" s="523"/>
      <c r="C1729" s="283" t="s">
        <v>2163</v>
      </c>
      <c r="D1729" s="284" t="s">
        <v>1585</v>
      </c>
      <c r="E1729" s="285"/>
      <c r="F1729" s="627"/>
      <c r="G1729" s="286"/>
      <c r="H1729" s="286"/>
      <c r="I1729" s="287"/>
      <c r="J1729" s="288"/>
      <c r="O1729" s="21"/>
    </row>
    <row r="1730" spans="2:18" ht="11.25" outlineLevel="1">
      <c r="B1730" s="523"/>
      <c r="C1730" s="293" t="s">
        <v>2164</v>
      </c>
      <c r="D1730" s="959" t="s">
        <v>1586</v>
      </c>
      <c r="E1730" s="960"/>
      <c r="F1730" s="961"/>
      <c r="G1730" s="294" t="s">
        <v>234</v>
      </c>
      <c r="H1730" s="295"/>
      <c r="I1730" s="290"/>
      <c r="J1730" s="291"/>
      <c r="L1730" s="732"/>
      <c r="M1730" s="732"/>
      <c r="N1730" s="732"/>
      <c r="O1730" s="292"/>
      <c r="P1730" s="292"/>
      <c r="Q1730" s="292"/>
      <c r="R1730" s="292"/>
    </row>
    <row r="1731" spans="2:18" ht="11.25" outlineLevel="1">
      <c r="B1731" s="75"/>
      <c r="C1731" s="228"/>
      <c r="D1731" s="217" t="s">
        <v>1218</v>
      </c>
      <c r="E1731" s="216" t="s">
        <v>412</v>
      </c>
      <c r="F1731" s="605" t="s">
        <v>1587</v>
      </c>
      <c r="G1731" s="289"/>
      <c r="H1731" s="289"/>
      <c r="I1731" s="290"/>
      <c r="J1731" s="291"/>
      <c r="L1731" s="732"/>
      <c r="M1731" s="732"/>
      <c r="N1731" s="732"/>
      <c r="O1731" s="292"/>
      <c r="P1731" s="292"/>
      <c r="Q1731" s="292"/>
      <c r="R1731" s="292"/>
    </row>
    <row r="1732" spans="2:18" ht="33.75" outlineLevel="1">
      <c r="B1732" s="75"/>
      <c r="C1732" s="228"/>
      <c r="D1732" s="217" t="s">
        <v>1218</v>
      </c>
      <c r="E1732" s="216"/>
      <c r="F1732" s="605" t="s">
        <v>1590</v>
      </c>
      <c r="G1732" s="289"/>
      <c r="H1732" s="289"/>
      <c r="I1732" s="290"/>
      <c r="J1732" s="291"/>
      <c r="L1732" s="732"/>
      <c r="M1732" s="732"/>
      <c r="N1732" s="732"/>
      <c r="O1732" s="292"/>
      <c r="P1732" s="292"/>
      <c r="Q1732" s="292"/>
      <c r="R1732" s="292"/>
    </row>
    <row r="1733" spans="2:18" ht="11.25" outlineLevel="1">
      <c r="B1733" s="75"/>
      <c r="C1733" s="228"/>
      <c r="D1733" s="217"/>
      <c r="E1733" s="216"/>
      <c r="F1733" s="628" t="s">
        <v>1588</v>
      </c>
      <c r="G1733" s="289"/>
      <c r="H1733" s="289"/>
      <c r="I1733" s="290"/>
      <c r="J1733" s="291"/>
      <c r="L1733" s="732"/>
      <c r="M1733" s="732"/>
      <c r="N1733" s="732"/>
      <c r="O1733" s="292"/>
      <c r="P1733" s="292"/>
      <c r="Q1733" s="292"/>
      <c r="R1733" s="292"/>
    </row>
    <row r="1734" spans="2:18" ht="11.25" outlineLevel="1">
      <c r="B1734" s="75"/>
      <c r="C1734" s="228"/>
      <c r="D1734" s="217"/>
      <c r="E1734" s="216"/>
      <c r="F1734" s="628" t="s">
        <v>1589</v>
      </c>
      <c r="G1734" s="289"/>
      <c r="H1734" s="289"/>
      <c r="I1734" s="290"/>
      <c r="J1734" s="291"/>
      <c r="L1734" s="732"/>
      <c r="M1734" s="732"/>
      <c r="N1734" s="732"/>
      <c r="O1734" s="292"/>
      <c r="P1734" s="292"/>
      <c r="Q1734" s="292"/>
      <c r="R1734" s="292"/>
    </row>
    <row r="1735" spans="2:18" ht="11.25" outlineLevel="1">
      <c r="B1735" s="75"/>
      <c r="C1735" s="228"/>
      <c r="D1735" s="217"/>
      <c r="E1735" s="216"/>
      <c r="F1735" s="628"/>
      <c r="G1735" s="289"/>
      <c r="H1735" s="289"/>
      <c r="I1735" s="290"/>
      <c r="J1735" s="291"/>
      <c r="L1735" s="732"/>
      <c r="M1735" s="732"/>
      <c r="N1735" s="732"/>
      <c r="O1735" s="292"/>
      <c r="P1735" s="292"/>
      <c r="Q1735" s="292"/>
      <c r="R1735" s="292"/>
    </row>
    <row r="1736" spans="2:18" ht="11.25" outlineLevel="1">
      <c r="B1736" s="75"/>
      <c r="C1736" s="228"/>
      <c r="D1736" s="217" t="s">
        <v>1218</v>
      </c>
      <c r="E1736" s="216"/>
      <c r="F1736" s="605" t="s">
        <v>1591</v>
      </c>
      <c r="G1736" s="289"/>
      <c r="H1736" s="289"/>
      <c r="I1736" s="290"/>
      <c r="J1736" s="291"/>
      <c r="L1736" s="732"/>
      <c r="M1736" s="732"/>
      <c r="N1736" s="732"/>
      <c r="O1736" s="292"/>
      <c r="P1736" s="292"/>
      <c r="Q1736" s="292"/>
      <c r="R1736" s="292"/>
    </row>
    <row r="1737" spans="2:18" ht="11.25" outlineLevel="1">
      <c r="B1737" s="75"/>
      <c r="C1737" s="228"/>
      <c r="D1737" s="217" t="s">
        <v>1218</v>
      </c>
      <c r="E1737" s="216" t="s">
        <v>330</v>
      </c>
      <c r="F1737" s="605" t="s">
        <v>1593</v>
      </c>
      <c r="G1737" s="289"/>
      <c r="H1737" s="289"/>
      <c r="I1737" s="290"/>
      <c r="J1737" s="291"/>
      <c r="L1737" s="732"/>
      <c r="M1737" s="732"/>
      <c r="N1737" s="732"/>
      <c r="O1737" s="292"/>
      <c r="P1737" s="292"/>
      <c r="Q1737" s="292"/>
      <c r="R1737" s="292"/>
    </row>
    <row r="1738" spans="2:18" ht="11.25" outlineLevel="1">
      <c r="B1738" s="75"/>
      <c r="C1738" s="228"/>
      <c r="D1738" s="216"/>
      <c r="E1738" s="216"/>
      <c r="F1738" s="628" t="s">
        <v>1592</v>
      </c>
      <c r="G1738" s="289"/>
      <c r="H1738" s="289"/>
      <c r="I1738" s="290"/>
      <c r="J1738" s="291"/>
      <c r="L1738" s="732"/>
      <c r="M1738" s="732"/>
      <c r="N1738" s="732"/>
      <c r="O1738" s="292"/>
      <c r="P1738" s="292"/>
      <c r="Q1738" s="292"/>
      <c r="R1738" s="292"/>
    </row>
    <row r="1739" spans="2:18" outlineLevel="1" thickBot="1">
      <c r="B1739" s="75"/>
      <c r="C1739" s="228"/>
      <c r="D1739" s="216"/>
      <c r="E1739" s="216"/>
      <c r="F1739" s="605"/>
      <c r="G1739" s="289"/>
      <c r="H1739" s="289"/>
      <c r="I1739" s="290"/>
      <c r="J1739" s="291"/>
      <c r="L1739" s="732"/>
      <c r="M1739" s="732"/>
      <c r="N1739" s="732"/>
      <c r="O1739" s="292"/>
      <c r="P1739" s="292"/>
      <c r="Q1739" s="292"/>
      <c r="R1739" s="292"/>
    </row>
    <row r="1740" spans="2:18" ht="12.75">
      <c r="B1740" s="75"/>
      <c r="C1740" s="88" t="s">
        <v>1124</v>
      </c>
      <c r="D1740" s="89" t="s">
        <v>1125</v>
      </c>
      <c r="E1740" s="90"/>
      <c r="F1740" s="629"/>
      <c r="G1740" s="91"/>
      <c r="H1740" s="91"/>
      <c r="I1740" s="92"/>
      <c r="J1740" s="93"/>
      <c r="O1740" s="21"/>
    </row>
    <row r="1741" spans="2:18" ht="11.25">
      <c r="B1741" s="75"/>
      <c r="C1741" s="94" t="s">
        <v>1126</v>
      </c>
      <c r="D1741" s="95" t="s">
        <v>312</v>
      </c>
      <c r="E1741" s="95"/>
      <c r="F1741" s="630"/>
      <c r="G1741" s="884" t="s">
        <v>311</v>
      </c>
      <c r="H1741" s="885"/>
      <c r="I1741" s="885"/>
      <c r="J1741" s="886"/>
      <c r="O1741" s="21"/>
    </row>
    <row r="1742" spans="2:18" ht="11.25" outlineLevel="1">
      <c r="B1742" s="75"/>
      <c r="C1742" s="27" t="s">
        <v>962</v>
      </c>
      <c r="D1742" s="28" t="s">
        <v>963</v>
      </c>
      <c r="E1742" s="28"/>
      <c r="F1742" s="587"/>
      <c r="G1742" s="30" t="s">
        <v>83</v>
      </c>
      <c r="H1742" s="31" t="s">
        <v>83</v>
      </c>
      <c r="I1742" s="845"/>
      <c r="J1742" s="846"/>
      <c r="O1742" s="21"/>
    </row>
    <row r="1743" spans="2:18" ht="11.25" outlineLevel="1">
      <c r="B1743" s="75"/>
      <c r="C1743" s="14" t="s">
        <v>964</v>
      </c>
      <c r="D1743" s="9" t="s">
        <v>965</v>
      </c>
      <c r="E1743" s="9"/>
      <c r="F1743" s="588"/>
      <c r="G1743" s="350" t="s">
        <v>83</v>
      </c>
      <c r="H1743" s="350" t="s">
        <v>83</v>
      </c>
      <c r="I1743" s="845"/>
      <c r="J1743" s="846"/>
      <c r="O1743" s="21"/>
    </row>
    <row r="1744" spans="2:18" ht="11.25" outlineLevel="1">
      <c r="B1744" s="75"/>
      <c r="C1744" s="11"/>
      <c r="D1744" s="1"/>
      <c r="E1744" s="1" t="s">
        <v>235</v>
      </c>
      <c r="F1744" s="141" t="s">
        <v>963</v>
      </c>
      <c r="G1744" s="32"/>
      <c r="H1744" s="32"/>
      <c r="I1744" s="845"/>
      <c r="J1744" s="846"/>
      <c r="O1744" s="21"/>
    </row>
    <row r="1745" spans="2:15" ht="11.25" outlineLevel="1">
      <c r="B1745" s="75"/>
      <c r="C1745" s="11"/>
      <c r="D1745" s="1"/>
      <c r="E1745" s="1" t="s">
        <v>236</v>
      </c>
      <c r="F1745" s="141" t="s">
        <v>993</v>
      </c>
      <c r="G1745" s="32"/>
      <c r="H1745" s="32"/>
      <c r="I1745" s="845"/>
      <c r="J1745" s="846"/>
      <c r="O1745" s="21"/>
    </row>
    <row r="1746" spans="2:15" ht="11.25" outlineLevel="1">
      <c r="B1746" s="75"/>
      <c r="C1746" s="11"/>
      <c r="D1746" s="1"/>
      <c r="E1746" s="1" t="s">
        <v>237</v>
      </c>
      <c r="F1746" s="141" t="s">
        <v>288</v>
      </c>
      <c r="G1746" s="32"/>
      <c r="H1746" s="32"/>
      <c r="I1746" s="845"/>
      <c r="J1746" s="846"/>
      <c r="O1746" s="21"/>
    </row>
    <row r="1747" spans="2:15" ht="11.25" outlineLevel="1">
      <c r="B1747" s="75"/>
      <c r="C1747" s="11"/>
      <c r="D1747" s="1"/>
      <c r="E1747" s="1" t="s">
        <v>238</v>
      </c>
      <c r="F1747" s="141" t="s">
        <v>980</v>
      </c>
      <c r="G1747" s="32"/>
      <c r="H1747" s="32"/>
      <c r="I1747" s="845"/>
      <c r="J1747" s="846"/>
      <c r="O1747" s="21"/>
    </row>
    <row r="1748" spans="2:15" ht="11.25" outlineLevel="1">
      <c r="B1748" s="75"/>
      <c r="C1748" s="11"/>
      <c r="D1748" s="1"/>
      <c r="E1748" s="1" t="s">
        <v>1364</v>
      </c>
      <c r="F1748" s="141" t="s">
        <v>989</v>
      </c>
      <c r="G1748" s="32"/>
      <c r="H1748" s="32"/>
      <c r="I1748" s="845"/>
      <c r="J1748" s="846"/>
      <c r="O1748" s="21"/>
    </row>
    <row r="1749" spans="2:15" ht="11.25" outlineLevel="1">
      <c r="B1749" s="75"/>
      <c r="C1749" s="11"/>
      <c r="D1749" s="74" t="s">
        <v>1218</v>
      </c>
      <c r="E1749" s="1" t="s">
        <v>1365</v>
      </c>
      <c r="F1749" s="141" t="s">
        <v>989</v>
      </c>
      <c r="G1749" s="32"/>
      <c r="H1749" s="32"/>
      <c r="I1749" s="845"/>
      <c r="J1749" s="846"/>
      <c r="O1749" s="21"/>
    </row>
    <row r="1750" spans="2:15" ht="11.25" outlineLevel="1">
      <c r="B1750" s="75"/>
      <c r="C1750" s="11"/>
      <c r="D1750" s="1"/>
      <c r="E1750" s="1" t="s">
        <v>240</v>
      </c>
      <c r="F1750" s="141" t="s">
        <v>1999</v>
      </c>
      <c r="G1750" s="32"/>
      <c r="H1750" s="32"/>
      <c r="I1750" s="845"/>
      <c r="J1750" s="846"/>
      <c r="O1750" s="21"/>
    </row>
    <row r="1751" spans="2:15" ht="11.25" outlineLevel="1">
      <c r="B1751" s="75"/>
      <c r="C1751" s="11"/>
      <c r="D1751" s="1"/>
      <c r="E1751" s="142" t="s">
        <v>241</v>
      </c>
      <c r="F1751" s="141" t="s">
        <v>1367</v>
      </c>
      <c r="G1751" s="32"/>
      <c r="H1751" s="32"/>
      <c r="I1751" s="845"/>
      <c r="J1751" s="846"/>
      <c r="O1751" s="21"/>
    </row>
    <row r="1752" spans="2:15" ht="11.25" outlineLevel="1">
      <c r="B1752" s="75"/>
      <c r="C1752" s="11"/>
      <c r="D1752" s="1"/>
      <c r="E1752" s="1" t="s">
        <v>242</v>
      </c>
      <c r="F1752" s="141" t="s">
        <v>1368</v>
      </c>
      <c r="G1752" s="32"/>
      <c r="H1752" s="32"/>
      <c r="I1752" s="845"/>
      <c r="J1752" s="846"/>
      <c r="O1752" s="21"/>
    </row>
    <row r="1753" spans="2:15" ht="11.25" outlineLevel="1">
      <c r="B1753" s="75"/>
      <c r="C1753" s="14" t="s">
        <v>966</v>
      </c>
      <c r="D1753" s="9" t="s">
        <v>967</v>
      </c>
      <c r="E1753" s="9"/>
      <c r="F1753" s="588"/>
      <c r="G1753" s="350" t="s">
        <v>82</v>
      </c>
      <c r="H1753" s="350" t="s">
        <v>234</v>
      </c>
      <c r="I1753" s="845"/>
      <c r="J1753" s="846"/>
      <c r="O1753" s="21"/>
    </row>
    <row r="1754" spans="2:15" ht="11.25" outlineLevel="1">
      <c r="B1754" s="75"/>
      <c r="C1754" s="11"/>
      <c r="D1754" s="1"/>
      <c r="E1754" s="216" t="s">
        <v>1651</v>
      </c>
      <c r="F1754" s="141" t="s">
        <v>1366</v>
      </c>
      <c r="G1754" s="32"/>
      <c r="H1754" s="32"/>
      <c r="I1754" s="845"/>
      <c r="J1754" s="846"/>
      <c r="O1754" s="21"/>
    </row>
    <row r="1755" spans="2:15" ht="11.25" outlineLevel="1">
      <c r="B1755" s="75"/>
      <c r="C1755" s="11"/>
      <c r="D1755" s="1"/>
      <c r="E1755" s="1" t="s">
        <v>238</v>
      </c>
      <c r="F1755" s="141" t="s">
        <v>980</v>
      </c>
      <c r="G1755" s="32"/>
      <c r="H1755" s="32"/>
      <c r="I1755" s="845"/>
      <c r="J1755" s="846"/>
      <c r="O1755" s="21"/>
    </row>
    <row r="1756" spans="2:15" ht="11.25" outlineLevel="1">
      <c r="B1756" s="75"/>
      <c r="C1756" s="14" t="s">
        <v>968</v>
      </c>
      <c r="D1756" s="9" t="s">
        <v>969</v>
      </c>
      <c r="E1756" s="9"/>
      <c r="F1756" s="588"/>
      <c r="G1756" s="350" t="s">
        <v>83</v>
      </c>
      <c r="H1756" s="350" t="s">
        <v>83</v>
      </c>
      <c r="I1756" s="845"/>
      <c r="J1756" s="846"/>
      <c r="O1756" s="21"/>
    </row>
    <row r="1757" spans="2:15" ht="11.25" outlineLevel="1">
      <c r="B1757" s="75"/>
      <c r="C1757" s="11"/>
      <c r="D1757" s="1"/>
      <c r="E1757" s="1" t="s">
        <v>243</v>
      </c>
      <c r="F1757" s="141" t="s">
        <v>252</v>
      </c>
      <c r="G1757" s="32"/>
      <c r="H1757" s="32"/>
      <c r="I1757" s="845"/>
      <c r="J1757" s="846"/>
      <c r="O1757" s="21"/>
    </row>
    <row r="1758" spans="2:15" ht="11.25" outlineLevel="1">
      <c r="B1758" s="75"/>
      <c r="C1758" s="11"/>
      <c r="D1758" s="1"/>
      <c r="E1758" s="1" t="s">
        <v>245</v>
      </c>
      <c r="F1758" s="141" t="s">
        <v>665</v>
      </c>
      <c r="G1758" s="32"/>
      <c r="H1758" s="32"/>
      <c r="I1758" s="845"/>
      <c r="J1758" s="846"/>
      <c r="O1758" s="21"/>
    </row>
    <row r="1759" spans="2:15" ht="11.25" outlineLevel="1">
      <c r="B1759" s="75"/>
      <c r="C1759" s="11"/>
      <c r="D1759" s="1"/>
      <c r="E1759" s="142" t="s">
        <v>246</v>
      </c>
      <c r="F1759" s="141" t="s">
        <v>675</v>
      </c>
      <c r="G1759" s="32"/>
      <c r="H1759" s="32"/>
      <c r="I1759" s="845"/>
      <c r="J1759" s="846"/>
      <c r="O1759" s="21"/>
    </row>
    <row r="1760" spans="2:15" ht="11.25" outlineLevel="1">
      <c r="B1760" s="75"/>
      <c r="C1760" s="14" t="s">
        <v>970</v>
      </c>
      <c r="D1760" s="9" t="s">
        <v>971</v>
      </c>
      <c r="E1760" s="9"/>
      <c r="F1760" s="588"/>
      <c r="G1760" s="350" t="s">
        <v>83</v>
      </c>
      <c r="H1760" s="350" t="s">
        <v>83</v>
      </c>
      <c r="I1760" s="451"/>
      <c r="J1760" s="452"/>
      <c r="O1760" s="21"/>
    </row>
    <row r="1761" spans="2:15" ht="11.25" outlineLevel="1">
      <c r="B1761" s="75"/>
      <c r="C1761" s="11"/>
      <c r="D1761" s="1"/>
      <c r="E1761" s="1" t="s">
        <v>244</v>
      </c>
      <c r="F1761" s="141" t="s">
        <v>253</v>
      </c>
      <c r="G1761" s="32"/>
      <c r="H1761" s="32"/>
      <c r="I1761" s="845"/>
      <c r="J1761" s="846"/>
      <c r="O1761" s="21"/>
    </row>
    <row r="1762" spans="2:15" ht="11.25" outlineLevel="1">
      <c r="B1762" s="75"/>
      <c r="C1762" s="11"/>
      <c r="D1762" s="1"/>
      <c r="E1762" s="1" t="s">
        <v>247</v>
      </c>
      <c r="F1762" s="141" t="s">
        <v>250</v>
      </c>
      <c r="G1762" s="32"/>
      <c r="H1762" s="32"/>
      <c r="I1762" s="845"/>
      <c r="J1762" s="846"/>
      <c r="O1762" s="21"/>
    </row>
    <row r="1763" spans="2:15" ht="11.25" outlineLevel="1">
      <c r="B1763" s="75"/>
      <c r="C1763" s="11"/>
      <c r="D1763" s="1"/>
      <c r="E1763" s="1" t="s">
        <v>248</v>
      </c>
      <c r="F1763" s="141" t="s">
        <v>975</v>
      </c>
      <c r="G1763" s="32"/>
      <c r="H1763" s="32"/>
      <c r="I1763" s="845"/>
      <c r="J1763" s="846"/>
      <c r="O1763" s="21"/>
    </row>
    <row r="1764" spans="2:15" ht="11.25" outlineLevel="1">
      <c r="B1764" s="75"/>
      <c r="C1764" s="11"/>
      <c r="D1764" s="1"/>
      <c r="E1764" s="142" t="s">
        <v>246</v>
      </c>
      <c r="F1764" s="141" t="s">
        <v>675</v>
      </c>
      <c r="G1764" s="32"/>
      <c r="H1764" s="32"/>
      <c r="I1764" s="845"/>
      <c r="J1764" s="846"/>
      <c r="O1764" s="21"/>
    </row>
    <row r="1765" spans="2:15" ht="11.25" outlineLevel="1">
      <c r="B1765" s="75"/>
      <c r="C1765" s="14" t="s">
        <v>972</v>
      </c>
      <c r="D1765" s="9" t="s">
        <v>973</v>
      </c>
      <c r="E1765" s="9"/>
      <c r="F1765" s="588"/>
      <c r="G1765" s="350" t="s">
        <v>83</v>
      </c>
      <c r="H1765" s="350" t="s">
        <v>83</v>
      </c>
      <c r="I1765" s="451"/>
      <c r="J1765" s="452"/>
      <c r="O1765" s="21"/>
    </row>
    <row r="1766" spans="2:15" ht="11.25" outlineLevel="1">
      <c r="B1766" s="75"/>
      <c r="C1766" s="11"/>
      <c r="D1766" s="1"/>
      <c r="E1766" s="1" t="s">
        <v>249</v>
      </c>
      <c r="F1766" s="141" t="s">
        <v>973</v>
      </c>
      <c r="G1766" s="32"/>
      <c r="H1766" s="32"/>
      <c r="I1766" s="451"/>
      <c r="J1766" s="452"/>
      <c r="O1766" s="21"/>
    </row>
    <row r="1767" spans="2:15" ht="11.25" outlineLevel="1">
      <c r="B1767" s="75"/>
      <c r="C1767" s="11"/>
      <c r="D1767" s="1"/>
      <c r="E1767" s="1"/>
      <c r="F1767" s="141"/>
      <c r="G1767" s="32"/>
      <c r="H1767" s="32"/>
      <c r="I1767" s="845"/>
      <c r="J1767" s="846"/>
      <c r="O1767" s="21"/>
    </row>
    <row r="1768" spans="2:15" ht="11.25">
      <c r="B1768" s="75"/>
      <c r="C1768" s="94" t="s">
        <v>1127</v>
      </c>
      <c r="D1768" s="95" t="s">
        <v>975</v>
      </c>
      <c r="E1768" s="95"/>
      <c r="F1768" s="630"/>
      <c r="G1768" s="884" t="s">
        <v>563</v>
      </c>
      <c r="H1768" s="885"/>
      <c r="I1768" s="885"/>
      <c r="J1768" s="886"/>
      <c r="O1768" s="21"/>
    </row>
    <row r="1769" spans="2:15" ht="11.25" outlineLevel="1">
      <c r="B1769" s="75"/>
      <c r="C1769" s="27" t="s">
        <v>974</v>
      </c>
      <c r="D1769" s="2" t="s">
        <v>975</v>
      </c>
      <c r="E1769" s="2" t="s">
        <v>660</v>
      </c>
      <c r="F1769" s="587"/>
      <c r="G1769" s="31" t="s">
        <v>83</v>
      </c>
      <c r="H1769" s="31" t="s">
        <v>82</v>
      </c>
      <c r="I1769" s="845"/>
      <c r="J1769" s="846"/>
      <c r="O1769" s="21"/>
    </row>
    <row r="1770" spans="2:15" ht="11.25" outlineLevel="1">
      <c r="B1770" s="706"/>
      <c r="C1770" s="320"/>
      <c r="D1770" s="311"/>
      <c r="E1770" s="312" t="s">
        <v>1867</v>
      </c>
      <c r="F1770" s="589"/>
      <c r="G1770" s="319"/>
      <c r="H1770" s="319"/>
      <c r="I1770" s="845"/>
      <c r="J1770" s="846"/>
      <c r="O1770" s="21"/>
    </row>
    <row r="1771" spans="2:15" ht="11.25" outlineLevel="2">
      <c r="B1771" s="706"/>
      <c r="C1771" s="320"/>
      <c r="D1771" s="311"/>
      <c r="E1771" s="533" t="str">
        <f>TRIM(RIGHT(SUBSTITUTE(E1770," ",REPT(" ",100)),100))</f>
        <v>8.10.3.3.2(u)</v>
      </c>
      <c r="F1771" s="590">
        <f>+VLOOKUP(E1771,clause_count,2,FALSE)</f>
        <v>2</v>
      </c>
      <c r="G1771" s="319"/>
      <c r="H1771" s="319"/>
      <c r="I1771" s="451"/>
      <c r="J1771" s="452"/>
      <c r="O1771" s="21"/>
    </row>
    <row r="1772" spans="2:15" ht="25.5" outlineLevel="2">
      <c r="B1772" s="706"/>
      <c r="C1772" s="320"/>
      <c r="D1772" s="539">
        <v>1</v>
      </c>
      <c r="E1772" s="538" t="s">
        <v>3038</v>
      </c>
      <c r="F1772" s="577" t="str">
        <f>+VLOOKUP(E1772,AlterationTestLU[],2,)</f>
        <v>Pit Access, Lighting, Stop Switch, Condition [Section 3.2, 8.10.2.2.5(a)(1) through 8.10.2.2.5(a)(8) and 8.10.2.2.5(a)(10)] (Item 5.1)</v>
      </c>
      <c r="G1772" s="319"/>
      <c r="H1772" s="319"/>
      <c r="I1772" s="451"/>
      <c r="J1772" s="452"/>
      <c r="O1772" s="21"/>
    </row>
    <row r="1773" spans="2:15" ht="51" outlineLevel="2">
      <c r="B1773" s="706"/>
      <c r="C1773" s="320"/>
      <c r="D1773" s="539">
        <v>2</v>
      </c>
      <c r="E1773" s="538" t="s">
        <v>3039</v>
      </c>
      <c r="F1773" s="577" t="str">
        <f>+VLOOKUP(E1773,AlterationTestLU[],2,)</f>
        <v>(b) Bottom Clearance, Runby, and Minimum Refuge Space (Item 5.2)
(b)(1) bottom car clearance (3.4.1)
(b)(2) minimum bottom car runby (3.4.2)
(b)(3) maximum bottom car runby (3.4.3)</v>
      </c>
      <c r="G1773" s="319"/>
      <c r="H1773" s="319"/>
      <c r="I1773" s="451"/>
      <c r="J1773" s="452"/>
      <c r="O1773" s="21"/>
    </row>
    <row r="1774" spans="2:15" ht="11.25" outlineLevel="1">
      <c r="B1774" s="75"/>
      <c r="C1774" s="33" t="s">
        <v>1653</v>
      </c>
      <c r="D1774" s="9" t="s">
        <v>1654</v>
      </c>
      <c r="E1774" s="9"/>
      <c r="F1774" s="588"/>
      <c r="G1774" s="319"/>
      <c r="H1774" s="319"/>
      <c r="I1774" s="845"/>
      <c r="J1774" s="846"/>
      <c r="O1774" s="21"/>
    </row>
    <row r="1775" spans="2:15" ht="11.25" outlineLevel="1">
      <c r="B1775" s="75"/>
      <c r="C1775" s="11"/>
      <c r="D1775" s="1"/>
      <c r="E1775" s="1" t="s">
        <v>248</v>
      </c>
      <c r="F1775" s="141" t="s">
        <v>975</v>
      </c>
      <c r="G1775" s="32"/>
      <c r="H1775" s="32"/>
      <c r="I1775" s="845"/>
      <c r="J1775" s="846"/>
      <c r="O1775" s="21"/>
    </row>
    <row r="1776" spans="2:15" ht="11.25" outlineLevel="1">
      <c r="B1776" s="75"/>
      <c r="C1776" s="11"/>
      <c r="D1776" s="1"/>
      <c r="E1776" s="1" t="s">
        <v>247</v>
      </c>
      <c r="F1776" s="141" t="s">
        <v>250</v>
      </c>
      <c r="G1776" s="32"/>
      <c r="H1776" s="32"/>
      <c r="I1776" s="845"/>
      <c r="J1776" s="846"/>
      <c r="O1776" s="21"/>
    </row>
    <row r="1777" spans="2:15" ht="11.25" outlineLevel="1">
      <c r="B1777" s="75"/>
      <c r="C1777" s="11"/>
      <c r="D1777" s="1"/>
      <c r="E1777" s="142" t="s">
        <v>246</v>
      </c>
      <c r="F1777" s="141" t="s">
        <v>675</v>
      </c>
      <c r="G1777" s="32"/>
      <c r="H1777" s="32"/>
      <c r="I1777" s="845"/>
      <c r="J1777" s="846"/>
      <c r="O1777" s="21"/>
    </row>
    <row r="1778" spans="2:15" ht="11.25" outlineLevel="1">
      <c r="B1778" s="75"/>
      <c r="C1778" s="33" t="s">
        <v>1653</v>
      </c>
      <c r="D1778" s="9" t="s">
        <v>552</v>
      </c>
      <c r="E1778" s="9"/>
      <c r="F1778" s="588"/>
      <c r="G1778" s="350" t="s">
        <v>84</v>
      </c>
      <c r="H1778" s="350" t="s">
        <v>84</v>
      </c>
      <c r="I1778" s="845"/>
      <c r="J1778" s="846"/>
      <c r="O1778" s="21"/>
    </row>
    <row r="1779" spans="2:15" ht="11.25" outlineLevel="1">
      <c r="B1779" s="75"/>
      <c r="C1779" s="11"/>
      <c r="D1779" s="1"/>
      <c r="E1779" s="1" t="s">
        <v>283</v>
      </c>
      <c r="F1779" s="141" t="s">
        <v>282</v>
      </c>
      <c r="G1779" s="32"/>
      <c r="H1779" s="32"/>
      <c r="I1779" s="845"/>
      <c r="J1779" s="846"/>
      <c r="O1779" s="21"/>
    </row>
    <row r="1780" spans="2:15" ht="11.25" outlineLevel="1">
      <c r="B1780" s="75"/>
      <c r="C1780" s="33" t="s">
        <v>1653</v>
      </c>
      <c r="D1780" s="9" t="s">
        <v>553</v>
      </c>
      <c r="E1780" s="9"/>
      <c r="F1780" s="588"/>
      <c r="G1780" s="350" t="s">
        <v>84</v>
      </c>
      <c r="H1780" s="350" t="s">
        <v>85</v>
      </c>
      <c r="I1780" s="451"/>
      <c r="J1780" s="452"/>
      <c r="O1780" s="21"/>
    </row>
    <row r="1781" spans="2:15" ht="11.25" outlineLevel="1">
      <c r="B1781" s="75"/>
      <c r="C1781" s="11"/>
      <c r="D1781" s="1"/>
      <c r="E1781" s="1" t="s">
        <v>255</v>
      </c>
      <c r="F1781" s="141" t="s">
        <v>256</v>
      </c>
      <c r="G1781" s="32"/>
      <c r="H1781" s="32"/>
      <c r="I1781" s="451"/>
      <c r="J1781" s="452"/>
      <c r="O1781" s="21"/>
    </row>
    <row r="1782" spans="2:15" ht="11.25" outlineLevel="1">
      <c r="B1782" s="75"/>
      <c r="C1782" s="33" t="s">
        <v>1653</v>
      </c>
      <c r="D1782" s="9" t="s">
        <v>858</v>
      </c>
      <c r="E1782" s="9"/>
      <c r="F1782" s="588"/>
      <c r="G1782" s="350" t="s">
        <v>84</v>
      </c>
      <c r="H1782" s="350" t="s">
        <v>85</v>
      </c>
      <c r="I1782" s="845"/>
      <c r="J1782" s="846"/>
      <c r="O1782" s="21"/>
    </row>
    <row r="1783" spans="2:15" ht="11.25" outlineLevel="1">
      <c r="B1783" s="75"/>
      <c r="C1783" s="11"/>
      <c r="D1783" s="1"/>
      <c r="E1783" s="1" t="s">
        <v>375</v>
      </c>
      <c r="F1783" s="141" t="s">
        <v>858</v>
      </c>
      <c r="G1783" s="32"/>
      <c r="H1783" s="32"/>
      <c r="I1783" s="845"/>
      <c r="J1783" s="846"/>
      <c r="O1783" s="21"/>
    </row>
    <row r="1784" spans="2:15" ht="11.25" outlineLevel="1">
      <c r="B1784" s="75"/>
      <c r="C1784" s="33" t="s">
        <v>1653</v>
      </c>
      <c r="D1784" s="9" t="s">
        <v>554</v>
      </c>
      <c r="E1784" s="9"/>
      <c r="F1784" s="588"/>
      <c r="G1784" s="350" t="s">
        <v>84</v>
      </c>
      <c r="H1784" s="350" t="s">
        <v>84</v>
      </c>
      <c r="I1784" s="845"/>
      <c r="J1784" s="846"/>
      <c r="O1784" s="21"/>
    </row>
    <row r="1785" spans="2:15" ht="11.25" outlineLevel="1">
      <c r="B1785" s="75"/>
      <c r="C1785" s="11"/>
      <c r="D1785" s="1"/>
      <c r="E1785" s="1" t="s">
        <v>254</v>
      </c>
      <c r="F1785" s="141" t="s">
        <v>257</v>
      </c>
      <c r="G1785" s="32"/>
      <c r="H1785" s="32"/>
      <c r="I1785" s="845"/>
      <c r="J1785" s="846"/>
      <c r="O1785" s="21"/>
    </row>
    <row r="1786" spans="2:15" ht="11.25" outlineLevel="1">
      <c r="B1786" s="75"/>
      <c r="C1786" s="33" t="s">
        <v>1653</v>
      </c>
      <c r="D1786" s="9" t="s">
        <v>555</v>
      </c>
      <c r="E1786" s="9"/>
      <c r="F1786" s="588"/>
      <c r="G1786" s="350" t="s">
        <v>84</v>
      </c>
      <c r="H1786" s="350" t="s">
        <v>85</v>
      </c>
      <c r="I1786" s="451"/>
      <c r="J1786" s="452"/>
      <c r="O1786" s="21"/>
    </row>
    <row r="1787" spans="2:15" ht="11.25" outlineLevel="1">
      <c r="B1787" s="75"/>
      <c r="C1787" s="11"/>
      <c r="D1787" s="1"/>
      <c r="E1787" s="1" t="s">
        <v>259</v>
      </c>
      <c r="F1787" s="141" t="s">
        <v>258</v>
      </c>
      <c r="G1787" s="32"/>
      <c r="H1787" s="32"/>
      <c r="I1787" s="451"/>
      <c r="J1787" s="452"/>
      <c r="O1787" s="21"/>
    </row>
    <row r="1788" spans="2:15" ht="11.25" outlineLevel="1">
      <c r="B1788" s="75"/>
      <c r="C1788" s="33" t="s">
        <v>1653</v>
      </c>
      <c r="D1788" s="9" t="s">
        <v>863</v>
      </c>
      <c r="E1788" s="9"/>
      <c r="F1788" s="588"/>
      <c r="G1788" s="350" t="s">
        <v>84</v>
      </c>
      <c r="H1788" s="350" t="s">
        <v>85</v>
      </c>
      <c r="I1788" s="451"/>
      <c r="J1788" s="452"/>
      <c r="O1788" s="21"/>
    </row>
    <row r="1789" spans="2:15" ht="11.25" outlineLevel="1">
      <c r="B1789" s="75"/>
      <c r="C1789" s="11"/>
      <c r="D1789" s="1"/>
      <c r="E1789" s="1" t="s">
        <v>859</v>
      </c>
      <c r="F1789" s="141" t="s">
        <v>861</v>
      </c>
      <c r="G1789" s="32"/>
      <c r="H1789" s="32"/>
      <c r="I1789" s="451"/>
      <c r="J1789" s="452"/>
      <c r="O1789" s="21"/>
    </row>
    <row r="1790" spans="2:15" ht="11.25" outlineLevel="1">
      <c r="B1790" s="75"/>
      <c r="C1790" s="33" t="s">
        <v>1653</v>
      </c>
      <c r="D1790" s="9" t="s">
        <v>862</v>
      </c>
      <c r="E1790" s="9"/>
      <c r="F1790" s="588"/>
      <c r="G1790" s="350" t="s">
        <v>84</v>
      </c>
      <c r="H1790" s="350" t="s">
        <v>85</v>
      </c>
      <c r="I1790" s="451"/>
      <c r="J1790" s="452"/>
      <c r="O1790" s="21"/>
    </row>
    <row r="1791" spans="2:15" ht="11.25" outlineLevel="1">
      <c r="B1791" s="75"/>
      <c r="C1791" s="11"/>
      <c r="D1791" s="1"/>
      <c r="E1791" s="1" t="s">
        <v>860</v>
      </c>
      <c r="F1791" s="141" t="s">
        <v>862</v>
      </c>
      <c r="G1791" s="32"/>
      <c r="H1791" s="32"/>
      <c r="I1791" s="451"/>
      <c r="J1791" s="452"/>
      <c r="O1791" s="21"/>
    </row>
    <row r="1792" spans="2:15" ht="11.25" outlineLevel="1">
      <c r="B1792" s="75"/>
      <c r="C1792" s="313" t="s">
        <v>1655</v>
      </c>
      <c r="D1792" s="314" t="s">
        <v>1656</v>
      </c>
      <c r="E1792" s="314"/>
      <c r="F1792" s="591"/>
      <c r="G1792" s="295" t="s">
        <v>82</v>
      </c>
      <c r="H1792" s="294" t="s">
        <v>84</v>
      </c>
      <c r="I1792" s="451"/>
      <c r="J1792" s="452"/>
      <c r="O1792" s="21"/>
    </row>
    <row r="1793" spans="2:15" ht="11.25" outlineLevel="1">
      <c r="B1793" s="75"/>
      <c r="C1793" s="228"/>
      <c r="D1793" s="216"/>
      <c r="E1793" s="216" t="s">
        <v>462</v>
      </c>
      <c r="F1793" s="444" t="s">
        <v>1658</v>
      </c>
      <c r="G1793" s="227"/>
      <c r="H1793" s="227"/>
      <c r="I1793" s="451"/>
      <c r="J1793" s="452"/>
      <c r="O1793" s="21"/>
    </row>
    <row r="1794" spans="2:15" ht="11.25" outlineLevel="1">
      <c r="B1794" s="75"/>
      <c r="C1794" s="228"/>
      <c r="D1794" s="216"/>
      <c r="E1794" s="216"/>
      <c r="F1794" s="444" t="s">
        <v>1659</v>
      </c>
      <c r="G1794" s="227"/>
      <c r="H1794" s="227"/>
      <c r="I1794" s="451"/>
      <c r="J1794" s="452"/>
      <c r="O1794" s="21"/>
    </row>
    <row r="1795" spans="2:15" ht="11.25" outlineLevel="1">
      <c r="B1795" s="75"/>
      <c r="C1795" s="228"/>
      <c r="D1795" s="216"/>
      <c r="E1795" s="216" t="s">
        <v>1660</v>
      </c>
      <c r="F1795" s="444" t="s">
        <v>2120</v>
      </c>
      <c r="G1795" s="227"/>
      <c r="H1795" s="227"/>
      <c r="I1795" s="451"/>
      <c r="J1795" s="452"/>
      <c r="O1795" s="21"/>
    </row>
    <row r="1796" spans="2:15" ht="11.25" outlineLevel="1">
      <c r="B1796" s="75"/>
      <c r="C1796" s="228"/>
      <c r="D1796" s="216"/>
      <c r="E1796" s="216" t="s">
        <v>1661</v>
      </c>
      <c r="F1796" s="444" t="s">
        <v>2063</v>
      </c>
      <c r="G1796" s="227"/>
      <c r="H1796" s="227"/>
      <c r="I1796" s="451"/>
      <c r="J1796" s="452"/>
      <c r="O1796" s="21"/>
    </row>
    <row r="1797" spans="2:15" ht="11.25" outlineLevel="1">
      <c r="B1797" s="75"/>
      <c r="C1797" s="11"/>
      <c r="D1797" s="1"/>
      <c r="E1797" s="1"/>
      <c r="F1797" s="141"/>
      <c r="G1797" s="32"/>
      <c r="H1797" s="32"/>
      <c r="I1797" s="451"/>
      <c r="J1797" s="452"/>
      <c r="O1797" s="21"/>
    </row>
    <row r="1798" spans="2:15" ht="11.25">
      <c r="B1798" s="75"/>
      <c r="C1798" s="94" t="s">
        <v>1128</v>
      </c>
      <c r="D1798" s="95" t="s">
        <v>977</v>
      </c>
      <c r="E1798" s="95"/>
      <c r="F1798" s="630"/>
      <c r="G1798" s="96" t="s">
        <v>83</v>
      </c>
      <c r="H1798" s="96" t="s">
        <v>83</v>
      </c>
      <c r="I1798" s="845"/>
      <c r="J1798" s="846"/>
      <c r="O1798" s="21"/>
    </row>
    <row r="1799" spans="2:15" ht="11.25" outlineLevel="1">
      <c r="B1799" s="706"/>
      <c r="C1799" s="320"/>
      <c r="D1799" s="311"/>
      <c r="E1799" s="312" t="s">
        <v>1868</v>
      </c>
      <c r="F1799" s="589"/>
      <c r="G1799" s="319"/>
      <c r="H1799" s="319"/>
      <c r="I1799" s="451"/>
      <c r="J1799" s="452"/>
      <c r="O1799" s="21"/>
    </row>
    <row r="1800" spans="2:15" ht="11.25" outlineLevel="2">
      <c r="B1800" s="706"/>
      <c r="C1800" s="320"/>
      <c r="D1800" s="311"/>
      <c r="E1800" s="533" t="str">
        <f>TRIM(RIGHT(SUBSTITUTE(E1799," ",REPT(" ",100)),100))</f>
        <v>8.10.3.3.2(b)</v>
      </c>
      <c r="F1800" s="590">
        <f>+VLOOKUP(E1800,clause_count,2,FALSE)</f>
        <v>5</v>
      </c>
      <c r="G1800" s="319"/>
      <c r="H1800" s="319"/>
      <c r="I1800" s="451"/>
      <c r="J1800" s="452"/>
      <c r="O1800" s="21"/>
    </row>
    <row r="1801" spans="2:15" ht="12.75" outlineLevel="2">
      <c r="B1801" s="706"/>
      <c r="C1801" s="320"/>
      <c r="D1801" s="539">
        <v>1</v>
      </c>
      <c r="E1801" s="538" t="s">
        <v>2888</v>
      </c>
      <c r="F1801" s="577" t="str">
        <f>+VLOOKUP(E1801,AlterationTestLU[],2,)</f>
        <v>Car Ride (Sections 3.15 and 3.23 and 8.10.2.2.1(s)] (Item 1.19)</v>
      </c>
      <c r="G1801" s="319"/>
      <c r="H1801" s="319"/>
      <c r="I1801" s="451"/>
      <c r="J1801" s="452"/>
      <c r="O1801" s="21"/>
    </row>
    <row r="1802" spans="2:15" ht="382.5" outlineLevel="2">
      <c r="B1802" s="706"/>
      <c r="C1802" s="320"/>
      <c r="D1802" s="539">
        <v>2</v>
      </c>
      <c r="E1802" s="538" t="s">
        <v>2438</v>
      </c>
      <c r="F1802" s="577" t="str">
        <f>+VLOOKUP(E1802,AlterationTestLU[],2,)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802" s="319"/>
      <c r="H1802" s="319"/>
      <c r="I1802" s="451"/>
      <c r="J1802" s="452"/>
      <c r="O1802" s="16" t="s">
        <v>2438</v>
      </c>
    </row>
    <row r="1803" spans="2:15" ht="12.75" outlineLevel="2">
      <c r="B1803" s="706"/>
      <c r="C1803" s="320"/>
      <c r="D1803" s="539">
        <v>3</v>
      </c>
      <c r="E1803" s="538" t="s">
        <v>2987</v>
      </c>
      <c r="F1803" s="577" t="str">
        <f>+VLOOKUP(E1803,AlterationTestLU[],2,)</f>
        <v>Hoistway Clearances [Section 3.5 and 8.10.2.2.3(t)] (Item 3.14)</v>
      </c>
      <c r="G1803" s="319"/>
      <c r="H1803" s="319"/>
      <c r="I1803" s="451"/>
      <c r="J1803" s="452"/>
      <c r="O1803" s="21"/>
    </row>
    <row r="1804" spans="2:15" ht="12.75" outlineLevel="2">
      <c r="B1804" s="706"/>
      <c r="C1804" s="320"/>
      <c r="D1804" s="539">
        <v>4</v>
      </c>
      <c r="E1804" s="538" t="s">
        <v>2991</v>
      </c>
      <c r="F1804" s="577" t="str">
        <f>+VLOOKUP(E1804,AlterationTestLU[],2,)</f>
        <v>Car Frame and Stiles (Section 3.15) (Item 3.18)</v>
      </c>
      <c r="G1804" s="319"/>
      <c r="H1804" s="319"/>
      <c r="I1804" s="451"/>
      <c r="J1804" s="452"/>
      <c r="O1804" s="21"/>
    </row>
    <row r="1805" spans="2:15" ht="102" outlineLevel="2">
      <c r="B1805" s="706"/>
      <c r="C1805" s="320"/>
      <c r="D1805" s="539">
        <v>5</v>
      </c>
      <c r="E1805" s="538" t="s">
        <v>2992</v>
      </c>
      <c r="F1805" s="577" t="str">
        <f>+VLOOKUP(E1805,AlterationTestLU[],2,)</f>
        <v>(t) Guide Rails, Fastenings, and Equipment (Section 3.23) (Item 3.19)
(t)(1) rail (Section 3.23)
(t)(2) bracket spacing
(t)(3) surfaces and lubrication
(t)(4) joints and fishplates
(t)(5) bracket supports
(t)(6) fastenings
(t)(7) guides</v>
      </c>
      <c r="G1805" s="319"/>
      <c r="H1805" s="319"/>
      <c r="I1805" s="451"/>
      <c r="J1805" s="452"/>
      <c r="O1805" s="21"/>
    </row>
    <row r="1806" spans="2:15" ht="11.25" outlineLevel="1">
      <c r="B1806" s="75"/>
      <c r="C1806" s="11"/>
      <c r="D1806" s="1"/>
      <c r="E1806" s="1" t="s">
        <v>262</v>
      </c>
      <c r="F1806" s="141" t="s">
        <v>977</v>
      </c>
      <c r="G1806" s="32"/>
      <c r="H1806" s="32"/>
      <c r="I1806" s="845"/>
      <c r="J1806" s="846"/>
      <c r="O1806" s="21"/>
    </row>
    <row r="1807" spans="2:15" ht="11.25" outlineLevel="1">
      <c r="B1807" s="75"/>
      <c r="C1807" s="11"/>
      <c r="D1807" s="1"/>
      <c r="E1807" s="1" t="s">
        <v>263</v>
      </c>
      <c r="F1807" s="141" t="s">
        <v>676</v>
      </c>
      <c r="G1807" s="32"/>
      <c r="H1807" s="32"/>
      <c r="I1807" s="845"/>
      <c r="J1807" s="846"/>
      <c r="O1807" s="21"/>
    </row>
    <row r="1808" spans="2:15" ht="11.25" outlineLevel="1">
      <c r="B1808" s="75"/>
      <c r="C1808" s="11"/>
      <c r="D1808" s="1"/>
      <c r="E1808" s="1" t="s">
        <v>441</v>
      </c>
      <c r="F1808" s="141" t="s">
        <v>854</v>
      </c>
      <c r="G1808" s="32"/>
      <c r="H1808" s="32"/>
      <c r="I1808" s="845"/>
      <c r="J1808" s="846"/>
      <c r="O1808" s="21"/>
    </row>
    <row r="1809" spans="2:15" ht="11.25">
      <c r="B1809" s="75"/>
      <c r="C1809" s="94" t="s">
        <v>1129</v>
      </c>
      <c r="D1809" s="95" t="s">
        <v>1404</v>
      </c>
      <c r="E1809" s="95"/>
      <c r="F1809" s="630"/>
      <c r="G1809" s="96" t="s">
        <v>83</v>
      </c>
      <c r="H1809" s="96" t="s">
        <v>82</v>
      </c>
      <c r="I1809" s="845"/>
      <c r="J1809" s="846"/>
      <c r="O1809" s="21"/>
    </row>
    <row r="1810" spans="2:15" ht="11.25" outlineLevel="1">
      <c r="B1810" s="706"/>
      <c r="C1810" s="320"/>
      <c r="D1810" s="311"/>
      <c r="E1810" s="312" t="s">
        <v>1870</v>
      </c>
      <c r="F1810" s="589"/>
      <c r="G1810" s="319"/>
      <c r="H1810" s="319"/>
      <c r="I1810" s="845"/>
      <c r="J1810" s="846"/>
      <c r="O1810" s="21"/>
    </row>
    <row r="1811" spans="2:15" ht="11.25" outlineLevel="2">
      <c r="B1811" s="706"/>
      <c r="C1811" s="320"/>
      <c r="D1811" s="311"/>
      <c r="E1811" s="533" t="str">
        <f>TRIM(RIGHT(SUBSTITUTE(E1810," ",REPT(" ",100)),100))</f>
        <v>8.10.3.3.2(v)</v>
      </c>
      <c r="F1811" s="590">
        <f>+VLOOKUP(E1811,clause_count,2,FALSE)</f>
        <v>5</v>
      </c>
      <c r="G1811" s="319"/>
      <c r="H1811" s="319"/>
      <c r="I1811" s="451"/>
      <c r="J1811" s="452"/>
      <c r="O1811" s="21"/>
    </row>
    <row r="1812" spans="2:15" ht="63.75" outlineLevel="2">
      <c r="B1812" s="706"/>
      <c r="C1812" s="320"/>
      <c r="D1812" s="539">
        <v>1</v>
      </c>
      <c r="E1812" s="538" t="s">
        <v>2970</v>
      </c>
      <c r="F1812" s="577" t="str">
        <f>+VLOOKUP(E1812,AlterationTestLU[],2,)</f>
        <v>(d) Top-of-Car Clearance [8.10.2.2.3(d)] (Item 3.4)
(d)(1) top car clearance (3.4.5)
(d)(2) car top minimum runby (3.4.2.2)
(d)(3) top-of-car equipment (3.4.7)
(d)(4) clearance above hydraulic jack projecting above the car (3.4.8)</v>
      </c>
      <c r="G1812" s="319"/>
      <c r="H1812" s="319"/>
      <c r="I1812" s="451"/>
      <c r="J1812" s="452"/>
      <c r="O1812" s="21"/>
    </row>
    <row r="1813" spans="2:15" ht="12.75" outlineLevel="2">
      <c r="B1813" s="706"/>
      <c r="C1813" s="320"/>
      <c r="D1813" s="539">
        <v>2</v>
      </c>
      <c r="E1813" s="538" t="s">
        <v>2975</v>
      </c>
      <c r="F1813" s="577" t="str">
        <f>+VLOOKUP(E1813,AlterationTestLU[],2,)</f>
        <v>Normal Terminal Stopping Devices [3.25.1 and 8.10.2.2.3(g)] (Item 3.5)</v>
      </c>
      <c r="G1813" s="319"/>
      <c r="H1813" s="319"/>
      <c r="I1813" s="451"/>
      <c r="J1813" s="452"/>
      <c r="O1813" s="21"/>
    </row>
    <row r="1814" spans="2:15" ht="12.75" outlineLevel="2">
      <c r="B1814" s="706"/>
      <c r="C1814" s="320"/>
      <c r="D1814" s="539">
        <v>3</v>
      </c>
      <c r="E1814" s="538" t="s">
        <v>2976</v>
      </c>
      <c r="F1814" s="577" t="str">
        <f>+VLOOKUP(E1814,AlterationTestLU[],2,)</f>
        <v>Terminal Speed-Reducing Devices (3.25.2) (Item 3.6)</v>
      </c>
      <c r="G1814" s="319"/>
      <c r="H1814" s="319"/>
      <c r="I1814" s="451"/>
      <c r="J1814" s="452"/>
      <c r="O1814" s="21"/>
    </row>
    <row r="1815" spans="2:15" ht="102" outlineLevel="2">
      <c r="B1815" s="706"/>
      <c r="C1815" s="320"/>
      <c r="D1815" s="539">
        <v>4</v>
      </c>
      <c r="E1815" s="538" t="s">
        <v>2992</v>
      </c>
      <c r="F1815" s="577" t="str">
        <f>+VLOOKUP(E1815,AlterationTestLU[],2,)</f>
        <v>(t) Guide Rails, Fastenings, and Equipment (Section 3.23) (Item 3.19)
(t)(1) rail (Section 3.23)
(t)(2) bracket spacing
(t)(3) surfaces and lubrication
(t)(4) joints and fishplates
(t)(5) bracket supports
(t)(6) fastenings
(t)(7) guides</v>
      </c>
      <c r="G1815" s="319"/>
      <c r="H1815" s="319"/>
      <c r="I1815" s="451"/>
      <c r="J1815" s="452"/>
      <c r="O1815" s="21"/>
    </row>
    <row r="1816" spans="2:15" ht="51" outlineLevel="2">
      <c r="B1816" s="706"/>
      <c r="C1816" s="320"/>
      <c r="D1816" s="539">
        <v>5</v>
      </c>
      <c r="E1816" s="538" t="s">
        <v>3039</v>
      </c>
      <c r="F1816" s="577" t="str">
        <f>+VLOOKUP(E1816,AlterationTestLU[],2,)</f>
        <v>(b) Bottom Clearance, Runby, and Minimum Refuge Space (Item 5.2)
(b)(1) bottom car clearance (3.4.1)
(b)(2) minimum bottom car runby (3.4.2)
(b)(3) maximum bottom car runby (3.4.3)</v>
      </c>
      <c r="G1816" s="319"/>
      <c r="H1816" s="319"/>
      <c r="I1816" s="451"/>
      <c r="J1816" s="452"/>
      <c r="O1816" s="21"/>
    </row>
    <row r="1817" spans="2:15" ht="12.75" outlineLevel="1">
      <c r="B1817" s="75"/>
      <c r="C1817" s="11"/>
      <c r="D1817" s="1"/>
      <c r="E1817" s="1" t="s">
        <v>442</v>
      </c>
      <c r="F1817" s="347" t="s">
        <v>850</v>
      </c>
      <c r="G1817" s="32"/>
      <c r="H1817" s="32"/>
      <c r="I1817" s="451"/>
      <c r="J1817" s="452"/>
      <c r="O1817" s="21"/>
    </row>
    <row r="1818" spans="2:15" ht="11.25" outlineLevel="1">
      <c r="B1818" s="75"/>
      <c r="C1818" s="11"/>
      <c r="D1818" s="1"/>
      <c r="E1818" s="142" t="s">
        <v>793</v>
      </c>
      <c r="F1818" s="141" t="s">
        <v>864</v>
      </c>
      <c r="G1818" s="32"/>
      <c r="H1818" s="32"/>
      <c r="I1818" s="845"/>
      <c r="J1818" s="846"/>
      <c r="O1818" s="21"/>
    </row>
    <row r="1819" spans="2:15" ht="11.25" outlineLevel="1">
      <c r="B1819" s="75"/>
      <c r="C1819" s="11"/>
      <c r="D1819" s="1"/>
      <c r="E1819" s="142" t="s">
        <v>794</v>
      </c>
      <c r="F1819" s="141" t="s">
        <v>1038</v>
      </c>
      <c r="G1819" s="32"/>
      <c r="H1819" s="32"/>
      <c r="I1819" s="845"/>
      <c r="J1819" s="846"/>
      <c r="O1819" s="21"/>
    </row>
    <row r="1820" spans="2:15" ht="11.25" outlineLevel="1">
      <c r="B1820" s="75"/>
      <c r="C1820" s="11"/>
      <c r="D1820" s="1"/>
      <c r="E1820" s="142" t="s">
        <v>1170</v>
      </c>
      <c r="F1820" s="141" t="s">
        <v>69</v>
      </c>
      <c r="G1820" s="32"/>
      <c r="H1820" s="32"/>
      <c r="I1820" s="845"/>
      <c r="J1820" s="846"/>
      <c r="O1820" s="21"/>
    </row>
    <row r="1821" spans="2:15" ht="11.25">
      <c r="B1821" s="75"/>
      <c r="C1821" s="94" t="s">
        <v>1130</v>
      </c>
      <c r="D1821" s="95" t="s">
        <v>1405</v>
      </c>
      <c r="E1821" s="95"/>
      <c r="F1821" s="630"/>
      <c r="G1821" s="96" t="s">
        <v>83</v>
      </c>
      <c r="H1821" s="96" t="s">
        <v>82</v>
      </c>
      <c r="I1821" s="845"/>
      <c r="J1821" s="846"/>
      <c r="O1821" s="21"/>
    </row>
    <row r="1822" spans="2:15" ht="11.25" outlineLevel="1">
      <c r="B1822" s="706"/>
      <c r="C1822" s="320"/>
      <c r="D1822" s="311"/>
      <c r="E1822" s="312" t="s">
        <v>1871</v>
      </c>
      <c r="F1822" s="589"/>
      <c r="G1822" s="319"/>
      <c r="H1822" s="319"/>
      <c r="I1822" s="845"/>
      <c r="J1822" s="846"/>
      <c r="O1822" s="21"/>
    </row>
    <row r="1823" spans="2:15" ht="11.25" outlineLevel="2">
      <c r="B1823" s="706"/>
      <c r="C1823" s="320"/>
      <c r="D1823" s="311"/>
      <c r="E1823" s="533" t="str">
        <f>TRIM(RIGHT(SUBSTITUTE(E1822," ",REPT(" ",100)),100))</f>
        <v>8.10.3.3.2(w)</v>
      </c>
      <c r="F1823" s="590">
        <f>+VLOOKUP(E1823,clause_count,2,FALSE)</f>
        <v>5</v>
      </c>
      <c r="G1823" s="319"/>
      <c r="H1823" s="319"/>
      <c r="I1823" s="451"/>
      <c r="J1823" s="452"/>
      <c r="O1823" s="21"/>
    </row>
    <row r="1824" spans="2:15" ht="63.75" outlineLevel="2">
      <c r="B1824" s="706"/>
      <c r="C1824" s="320"/>
      <c r="D1824" s="539">
        <v>1</v>
      </c>
      <c r="E1824" s="538" t="s">
        <v>2970</v>
      </c>
      <c r="F1824" s="577" t="str">
        <f>+VLOOKUP(E1824,AlterationTestLU[],2,)</f>
        <v>(d) Top-of-Car Clearance [8.10.2.2.3(d)] (Item 3.4)
(d)(1) top car clearance (3.4.5)
(d)(2) car top minimum runby (3.4.2.2)
(d)(3) top-of-car equipment (3.4.7)
(d)(4) clearance above hydraulic jack projecting above the car (3.4.8)</v>
      </c>
      <c r="G1824" s="319"/>
      <c r="H1824" s="319"/>
      <c r="I1824" s="451"/>
      <c r="J1824" s="452"/>
      <c r="O1824" s="21"/>
    </row>
    <row r="1825" spans="2:15" ht="12.75" outlineLevel="2">
      <c r="B1825" s="706"/>
      <c r="C1825" s="320"/>
      <c r="D1825" s="539">
        <v>2</v>
      </c>
      <c r="E1825" s="538" t="s">
        <v>2975</v>
      </c>
      <c r="F1825" s="577" t="str">
        <f>+VLOOKUP(E1825,AlterationTestLU[],2,)</f>
        <v>Normal Terminal Stopping Devices [3.25.1 and 8.10.2.2.3(g)] (Item 3.5)</v>
      </c>
      <c r="G1825" s="319"/>
      <c r="H1825" s="319"/>
      <c r="I1825" s="451"/>
      <c r="J1825" s="452"/>
      <c r="O1825" s="21"/>
    </row>
    <row r="1826" spans="2:15" ht="12.75" outlineLevel="2">
      <c r="B1826" s="706"/>
      <c r="C1826" s="320"/>
      <c r="D1826" s="539">
        <v>3</v>
      </c>
      <c r="E1826" s="538" t="s">
        <v>2976</v>
      </c>
      <c r="F1826" s="577" t="str">
        <f>+VLOOKUP(E1826,AlterationTestLU[],2,)</f>
        <v>Terminal Speed-Reducing Devices (3.25.2) (Item 3.6)</v>
      </c>
      <c r="G1826" s="319"/>
      <c r="H1826" s="319"/>
      <c r="I1826" s="451"/>
      <c r="J1826" s="452"/>
      <c r="O1826" s="21"/>
    </row>
    <row r="1827" spans="2:15" ht="102" outlineLevel="2">
      <c r="B1827" s="706"/>
      <c r="C1827" s="320"/>
      <c r="D1827" s="539">
        <v>4</v>
      </c>
      <c r="E1827" s="538" t="s">
        <v>2992</v>
      </c>
      <c r="F1827" s="577" t="str">
        <f>+VLOOKUP(E1827,AlterationTestLU[],2,)</f>
        <v>(t) Guide Rails, Fastenings, and Equipment (Section 3.23) (Item 3.19)
(t)(1) rail (Section 3.23)
(t)(2) bracket spacing
(t)(3) surfaces and lubrication
(t)(4) joints and fishplates
(t)(5) bracket supports
(t)(6) fastenings
(t)(7) guides</v>
      </c>
      <c r="G1827" s="319"/>
      <c r="H1827" s="319"/>
      <c r="I1827" s="451"/>
      <c r="J1827" s="452"/>
      <c r="O1827" s="21"/>
    </row>
    <row r="1828" spans="2:15" ht="51" outlineLevel="2">
      <c r="B1828" s="706"/>
      <c r="C1828" s="320"/>
      <c r="D1828" s="539">
        <v>5</v>
      </c>
      <c r="E1828" s="538" t="s">
        <v>3039</v>
      </c>
      <c r="F1828" s="577" t="str">
        <f>+VLOOKUP(E1828,AlterationTestLU[],2,)</f>
        <v>(b) Bottom Clearance, Runby, and Minimum Refuge Space (Item 5.2)
(b)(1) bottom car clearance (3.4.1)
(b)(2) minimum bottom car runby (3.4.2)
(b)(3) maximum bottom car runby (3.4.3)</v>
      </c>
      <c r="G1828" s="319"/>
      <c r="H1828" s="319"/>
      <c r="I1828" s="451"/>
      <c r="J1828" s="452"/>
      <c r="O1828" s="21"/>
    </row>
    <row r="1829" spans="2:15" ht="11.25" outlineLevel="1">
      <c r="B1829" s="75"/>
      <c r="C1829" s="11"/>
      <c r="D1829" s="1"/>
      <c r="E1829" s="1" t="s">
        <v>238</v>
      </c>
      <c r="F1829" s="141" t="s">
        <v>980</v>
      </c>
      <c r="G1829" s="32"/>
      <c r="H1829" s="32"/>
      <c r="I1829" s="451"/>
      <c r="J1829" s="452"/>
      <c r="O1829" s="21"/>
    </row>
    <row r="1830" spans="2:15" ht="11.25" outlineLevel="1">
      <c r="B1830" s="75"/>
      <c r="C1830" s="11"/>
      <c r="D1830" s="1"/>
      <c r="E1830" s="142" t="s">
        <v>793</v>
      </c>
      <c r="F1830" s="141" t="s">
        <v>864</v>
      </c>
      <c r="G1830" s="32"/>
      <c r="H1830" s="32"/>
      <c r="I1830" s="845"/>
      <c r="J1830" s="846"/>
      <c r="O1830" s="21"/>
    </row>
    <row r="1831" spans="2:15" ht="11.25" outlineLevel="1">
      <c r="B1831" s="75"/>
      <c r="C1831" s="11"/>
      <c r="D1831" s="1"/>
      <c r="E1831" s="142" t="s">
        <v>794</v>
      </c>
      <c r="F1831" s="141" t="s">
        <v>1038</v>
      </c>
      <c r="G1831" s="32"/>
      <c r="H1831" s="32"/>
      <c r="I1831" s="845"/>
      <c r="J1831" s="846"/>
      <c r="O1831" s="21"/>
    </row>
    <row r="1832" spans="2:15" ht="11.25" outlineLevel="1">
      <c r="B1832" s="75"/>
      <c r="C1832" s="11"/>
      <c r="D1832" s="1"/>
      <c r="E1832" s="142" t="s">
        <v>1170</v>
      </c>
      <c r="F1832" s="141" t="s">
        <v>69</v>
      </c>
      <c r="G1832" s="32"/>
      <c r="H1832" s="32"/>
      <c r="I1832" s="845"/>
      <c r="J1832" s="846"/>
      <c r="O1832" s="21"/>
    </row>
    <row r="1833" spans="2:15" ht="11.25">
      <c r="B1833" s="75"/>
      <c r="C1833" s="94" t="s">
        <v>1131</v>
      </c>
      <c r="D1833" s="95" t="s">
        <v>982</v>
      </c>
      <c r="E1833" s="95"/>
      <c r="F1833" s="630"/>
      <c r="G1833" s="96" t="s">
        <v>84</v>
      </c>
      <c r="H1833" s="96" t="s">
        <v>83</v>
      </c>
      <c r="I1833" s="845"/>
      <c r="J1833" s="846"/>
      <c r="O1833" s="21"/>
    </row>
    <row r="1834" spans="2:15" ht="11.25" outlineLevel="1">
      <c r="B1834" s="706"/>
      <c r="C1834" s="320"/>
      <c r="D1834" s="311"/>
      <c r="E1834" s="312" t="s">
        <v>1872</v>
      </c>
      <c r="F1834" s="589"/>
      <c r="G1834" s="319"/>
      <c r="H1834" s="319"/>
      <c r="I1834" s="845"/>
      <c r="J1834" s="846"/>
      <c r="O1834" s="21"/>
    </row>
    <row r="1835" spans="2:15" ht="11.25" outlineLevel="2">
      <c r="B1835" s="706"/>
      <c r="C1835" s="320"/>
      <c r="D1835" s="311"/>
      <c r="E1835" s="533" t="str">
        <f>TRIM(RIGHT(SUBSTITUTE(E1834," ",REPT(" ",100)),100))</f>
        <v>8.10.3.3.2(x)</v>
      </c>
      <c r="F1835" s="590">
        <f>+VLOOKUP(E1835,clause_count,2,FALSE)</f>
        <v>2</v>
      </c>
      <c r="G1835" s="319"/>
      <c r="H1835" s="319"/>
      <c r="I1835" s="451"/>
      <c r="J1835" s="452"/>
      <c r="O1835" s="21"/>
    </row>
    <row r="1836" spans="2:15" ht="12.75" outlineLevel="2">
      <c r="B1836" s="706"/>
      <c r="C1836" s="320"/>
      <c r="D1836" s="539">
        <v>1</v>
      </c>
      <c r="E1836" s="538" t="s">
        <v>2903</v>
      </c>
      <c r="F1836" s="577" t="str">
        <f>+VLOOKUP(E1836,AlterationTestLU[],2,)</f>
        <v>Headroom [3.7.1 and 8.10.2.2.2(e)] (Item 2.2)</v>
      </c>
      <c r="G1836" s="319"/>
      <c r="H1836" s="319"/>
      <c r="I1836" s="451"/>
      <c r="J1836" s="452"/>
      <c r="O1836" s="21"/>
    </row>
    <row r="1837" spans="2:15" ht="12.75" outlineLevel="2">
      <c r="B1837" s="706"/>
      <c r="C1837" s="320"/>
      <c r="D1837" s="539">
        <v>2</v>
      </c>
      <c r="E1837" s="538" t="s">
        <v>2906</v>
      </c>
      <c r="F1837" s="577" t="str">
        <f>+VLOOKUP(E1837,AlterationTestLU[],2,)</f>
        <v>Lighting and Receptacles [3.7.1, Section 3.8, and 8.10.2.2.2(h)] (Item 2.3)</v>
      </c>
      <c r="G1837" s="319"/>
      <c r="H1837" s="319"/>
      <c r="I1837" s="451"/>
      <c r="J1837" s="452"/>
      <c r="O1837" s="21"/>
    </row>
    <row r="1838" spans="2:15" ht="11.25" outlineLevel="1">
      <c r="B1838" s="75"/>
      <c r="C1838" s="11"/>
      <c r="D1838" s="1"/>
      <c r="E1838" s="1" t="s">
        <v>443</v>
      </c>
      <c r="F1838" s="141" t="s">
        <v>855</v>
      </c>
      <c r="G1838" s="32"/>
      <c r="H1838" s="32"/>
      <c r="I1838" s="902"/>
      <c r="J1838" s="903"/>
      <c r="O1838" s="21"/>
    </row>
    <row r="1839" spans="2:15" ht="11.25">
      <c r="B1839" s="75"/>
      <c r="C1839" s="94" t="s">
        <v>1132</v>
      </c>
      <c r="D1839" s="95" t="s">
        <v>984</v>
      </c>
      <c r="E1839" s="95"/>
      <c r="F1839" s="630"/>
      <c r="G1839" s="884" t="s">
        <v>313</v>
      </c>
      <c r="H1839" s="885"/>
      <c r="I1839" s="885"/>
      <c r="J1839" s="886"/>
      <c r="O1839" s="21"/>
    </row>
    <row r="1840" spans="2:15" ht="11.25" outlineLevel="1">
      <c r="B1840" s="75"/>
      <c r="C1840" s="27" t="s">
        <v>983</v>
      </c>
      <c r="D1840" s="2" t="s">
        <v>984</v>
      </c>
      <c r="E1840" s="2"/>
      <c r="F1840" s="587"/>
      <c r="G1840" s="924" t="s">
        <v>150</v>
      </c>
      <c r="H1840" s="925"/>
      <c r="I1840" s="925"/>
      <c r="J1840" s="926"/>
      <c r="O1840" s="21"/>
    </row>
    <row r="1841" spans="2:15" ht="11.25" outlineLevel="1">
      <c r="B1841" s="706"/>
      <c r="C1841" s="321"/>
      <c r="D1841" s="315"/>
      <c r="E1841" s="316" t="s">
        <v>1874</v>
      </c>
      <c r="F1841" s="592"/>
      <c r="G1841" s="322"/>
      <c r="H1841" s="323"/>
      <c r="I1841" s="845"/>
      <c r="J1841" s="846"/>
      <c r="O1841" s="21"/>
    </row>
    <row r="1842" spans="2:15" ht="11.25" outlineLevel="2">
      <c r="B1842" s="706"/>
      <c r="C1842" s="320"/>
      <c r="D1842" s="311"/>
      <c r="E1842" s="533" t="str">
        <f>TRIM(RIGHT(SUBSTITUTE(E1841," ",REPT(" ",100)),100))</f>
        <v>8.10.2.3.2(bb)</v>
      </c>
      <c r="F1842" s="590">
        <f>+VLOOKUP(E1842,clause_count,2,FALSE)</f>
        <v>16</v>
      </c>
      <c r="G1842" s="319"/>
      <c r="H1842" s="319"/>
      <c r="I1842" s="451"/>
      <c r="J1842" s="452"/>
      <c r="O1842" s="21"/>
    </row>
    <row r="1843" spans="2:15" ht="12.75" outlineLevel="2">
      <c r="B1843" s="706"/>
      <c r="C1843" s="320"/>
      <c r="D1843" s="539">
        <v>1</v>
      </c>
      <c r="E1843" s="538" t="s">
        <v>2358</v>
      </c>
      <c r="F1843" s="577" t="str">
        <f>+VLOOKUP(E1843,AlterationTestLU[],2,)</f>
        <v>Location of Rooms/Spaces (2.7.6.1 and 2.7.6.2)</v>
      </c>
      <c r="G1843" s="319"/>
      <c r="H1843" s="319"/>
      <c r="I1843" s="451"/>
      <c r="J1843" s="452"/>
      <c r="O1843" s="21"/>
    </row>
    <row r="1844" spans="2:15" ht="12.75" outlineLevel="2">
      <c r="B1844" s="706"/>
      <c r="C1844" s="320"/>
      <c r="D1844" s="539">
        <v>2</v>
      </c>
      <c r="E1844" s="538" t="s">
        <v>2359</v>
      </c>
      <c r="F1844" s="577" t="str">
        <f>+VLOOKUP(E1844,AlterationTestLU[],2,)</f>
        <v>Location of Equipment (2.7.6.3)</v>
      </c>
      <c r="G1844" s="319"/>
      <c r="H1844" s="319"/>
      <c r="I1844" s="451"/>
      <c r="J1844" s="452"/>
      <c r="O1844" s="21"/>
    </row>
    <row r="1845" spans="2:15" ht="12.75" outlineLevel="2">
      <c r="B1845" s="706"/>
      <c r="C1845" s="320"/>
      <c r="D1845" s="539">
        <v>3</v>
      </c>
      <c r="E1845" s="538" t="s">
        <v>2360</v>
      </c>
      <c r="F1845" s="577" t="str">
        <f>+VLOOKUP(E1845,AlterationTestLU[],2,)</f>
        <v>Equipment Exposure to Weather (2.7.6.6)</v>
      </c>
      <c r="G1845" s="319"/>
      <c r="H1845" s="319"/>
      <c r="I1845" s="451"/>
      <c r="J1845" s="452"/>
      <c r="O1845" s="21"/>
    </row>
    <row r="1846" spans="2:15" ht="38.25" outlineLevel="2">
      <c r="B1846" s="706"/>
      <c r="C1846" s="320"/>
      <c r="D1846" s="539">
        <v>4</v>
      </c>
      <c r="E1846" s="538" t="s">
        <v>2361</v>
      </c>
      <c r="F1846" s="577" t="str">
        <f>+VLOOKUP(E1846,AlterationTestLU[],2,)</f>
        <v>(d) Means of Access (Item 2.1)
(d)(1) access (2.7.3.1 through 2.7.3.4)
(d)(2) door fire-protection rating (2.7.1.1)</v>
      </c>
      <c r="G1846" s="319"/>
      <c r="H1846" s="319"/>
      <c r="I1846" s="451"/>
      <c r="J1846" s="452"/>
      <c r="O1846" s="21"/>
    </row>
    <row r="1847" spans="2:15" ht="12.75" outlineLevel="2">
      <c r="B1847" s="706"/>
      <c r="C1847" s="320"/>
      <c r="D1847" s="539">
        <v>5</v>
      </c>
      <c r="E1847" s="538" t="s">
        <v>2364</v>
      </c>
      <c r="F1847" s="577" t="str">
        <f>+VLOOKUP(E1847,AlterationTestLU[],2,)</f>
        <v>Headroom (2.7.4) (Item 2.2)</v>
      </c>
      <c r="G1847" s="319"/>
      <c r="H1847" s="319"/>
      <c r="I1847" s="451"/>
      <c r="J1847" s="452"/>
      <c r="O1847" s="21"/>
    </row>
    <row r="1848" spans="2:15" ht="12.75" outlineLevel="2">
      <c r="B1848" s="706"/>
      <c r="C1848" s="320"/>
      <c r="D1848" s="539">
        <v>6</v>
      </c>
      <c r="E1848" s="538" t="s">
        <v>2365</v>
      </c>
      <c r="F1848" s="577" t="str">
        <f>+VLOOKUP(E1848,AlterationTestLU[],2,)</f>
        <v>Means Necessary for Tests (2.7.6.4)</v>
      </c>
      <c r="G1848" s="319"/>
      <c r="H1848" s="319"/>
      <c r="I1848" s="451"/>
      <c r="J1848" s="452"/>
      <c r="O1848" s="21"/>
    </row>
    <row r="1849" spans="2:15" ht="12.75" outlineLevel="2">
      <c r="B1849" s="706"/>
      <c r="C1849" s="320"/>
      <c r="D1849" s="539">
        <v>7</v>
      </c>
      <c r="E1849" s="538" t="s">
        <v>2366</v>
      </c>
      <c r="F1849" s="577" t="str">
        <f>+VLOOKUP(E1849,AlterationTestLU[],2,)</f>
        <v>Inspection and Test Panel (2.7.6.5)</v>
      </c>
      <c r="G1849" s="319"/>
      <c r="H1849" s="319"/>
      <c r="I1849" s="451"/>
      <c r="J1849" s="452"/>
      <c r="O1849" s="21"/>
    </row>
    <row r="1850" spans="2:15" ht="38.25" outlineLevel="2">
      <c r="B1850" s="706"/>
      <c r="C1850" s="320"/>
      <c r="D1850" s="539">
        <v>8</v>
      </c>
      <c r="E1850" s="538" t="s">
        <v>2367</v>
      </c>
      <c r="F1850" s="577" t="str">
        <f>+VLOOKUP(E1850,AlterationTestLU[],2,)</f>
        <v>(h) Lighting and Receptacles (Item 2.3)
(h)(1) lighting (2.7.9.1)
(h)(2) receptacles (NFPA 70 or CSA C22.1, as applicable)</v>
      </c>
      <c r="G1850" s="319"/>
      <c r="H1850" s="319"/>
      <c r="I1850" s="451"/>
      <c r="J1850" s="452"/>
      <c r="O1850" s="21"/>
    </row>
    <row r="1851" spans="2:15" ht="51" outlineLevel="2">
      <c r="B1851" s="706"/>
      <c r="C1851" s="320"/>
      <c r="D1851" s="539">
        <v>9</v>
      </c>
      <c r="E1851" s="538" t="s">
        <v>2370</v>
      </c>
      <c r="F1851" s="577" t="str">
        <f>+VLOOKUP(E1851,AlterationTestLU[],2,)</f>
        <v>(i) Enclosure of Machine Room, Machinery Spaces, and Control Rooms/Spaces (Item 2.4)
(i)(1) floors (2.1.3 and 2.7.1.3)
(i)(2) enclosure (2.7.1 and 2.8.1)</v>
      </c>
      <c r="G1851" s="319"/>
      <c r="H1851" s="319"/>
      <c r="I1851" s="451"/>
      <c r="J1851" s="452"/>
      <c r="O1851" s="21"/>
    </row>
    <row r="1852" spans="2:15" ht="12.75" outlineLevel="2">
      <c r="B1852" s="706"/>
      <c r="C1852" s="320"/>
      <c r="D1852" s="539">
        <v>10</v>
      </c>
      <c r="E1852" s="538" t="s">
        <v>2373</v>
      </c>
      <c r="F1852" s="577" t="str">
        <f>+VLOOKUP(E1852,AlterationTestLU[],2,)</f>
        <v>Housekeeping (2.8.1) (Item 2.5)</v>
      </c>
      <c r="G1852" s="319"/>
      <c r="H1852" s="319"/>
      <c r="I1852" s="451"/>
      <c r="J1852" s="452"/>
      <c r="O1852" s="21"/>
    </row>
    <row r="1853" spans="2:15" ht="12.75" outlineLevel="2">
      <c r="B1853" s="706"/>
      <c r="C1853" s="320"/>
      <c r="D1853" s="539">
        <v>11</v>
      </c>
      <c r="E1853" s="538" t="s">
        <v>2374</v>
      </c>
      <c r="F1853" s="577" t="str">
        <f>+VLOOKUP(E1853,AlterationTestLU[],2,)</f>
        <v>Ventilation and Heating (2.7.9.2) (Item 2.6)</v>
      </c>
      <c r="G1853" s="319"/>
      <c r="H1853" s="319"/>
      <c r="I1853" s="451"/>
      <c r="J1853" s="452"/>
      <c r="O1853" s="21"/>
    </row>
    <row r="1854" spans="2:15" ht="12.75" outlineLevel="2">
      <c r="B1854" s="706"/>
      <c r="C1854" s="320"/>
      <c r="D1854" s="539">
        <v>12</v>
      </c>
      <c r="E1854" s="538" t="s">
        <v>2375</v>
      </c>
      <c r="F1854" s="577" t="str">
        <f>+VLOOKUP(E1854,AlterationTestLU[],2,)</f>
        <v>Fire Extinguisher (8.6.1.6.5) (Item 2.7)</v>
      </c>
      <c r="G1854" s="319"/>
      <c r="H1854" s="319"/>
      <c r="I1854" s="451"/>
      <c r="J1854" s="452"/>
      <c r="O1854" s="21"/>
    </row>
    <row r="1855" spans="2:15" ht="12.75" outlineLevel="2">
      <c r="B1855" s="706"/>
      <c r="C1855" s="320"/>
      <c r="D1855" s="539">
        <v>13</v>
      </c>
      <c r="E1855" s="538" t="s">
        <v>2376</v>
      </c>
      <c r="F1855" s="577" t="str">
        <f>+VLOOKUP(E1855,AlterationTestLU[],2,)</f>
        <v>Pipes, Wiring, and Ducts (Section 2.8) (Item 2.8)</v>
      </c>
      <c r="G1855" s="319"/>
      <c r="H1855" s="319"/>
      <c r="I1855" s="451"/>
      <c r="J1855" s="452"/>
      <c r="O1855" s="21"/>
    </row>
    <row r="1856" spans="2:15" ht="12.75" outlineLevel="2">
      <c r="B1856" s="706"/>
      <c r="C1856" s="320"/>
      <c r="D1856" s="539">
        <v>14</v>
      </c>
      <c r="E1856" s="538" t="s">
        <v>2377</v>
      </c>
      <c r="F1856" s="577" t="str">
        <f>+VLOOKUP(E1856,AlterationTestLU[],2,)</f>
        <v>Guarding of Exposed Auxiliary Equipment (2.10.1) (Item 2.9)</v>
      </c>
      <c r="G1856" s="319"/>
      <c r="H1856" s="319"/>
      <c r="I1856" s="451"/>
      <c r="J1856" s="452"/>
      <c r="O1856" s="21"/>
    </row>
    <row r="1857" spans="2:15" ht="25.5" outlineLevel="2">
      <c r="B1857" s="706"/>
      <c r="C1857" s="320"/>
      <c r="D1857" s="539">
        <v>15</v>
      </c>
      <c r="E1857" s="538" t="s">
        <v>2378</v>
      </c>
      <c r="F1857" s="577" t="str">
        <f>+VLOOKUP(E1857,AlterationTestLU[],2,)</f>
        <v>Numbering of Elevators, Machines, and Disconnect Switches [2.29.1.1 through 2.29.1.3] (Item 2.10)</v>
      </c>
      <c r="G1857" s="319"/>
      <c r="H1857" s="319"/>
      <c r="I1857" s="451"/>
      <c r="J1857" s="452"/>
      <c r="O1857" s="21"/>
    </row>
    <row r="1858" spans="2:15" ht="12.75" outlineLevel="2">
      <c r="B1858" s="706"/>
      <c r="C1858" s="320"/>
      <c r="D1858" s="539">
        <v>16</v>
      </c>
      <c r="E1858" s="538" t="s">
        <v>2379</v>
      </c>
      <c r="F1858" s="577" t="str">
        <f>+VLOOKUP(E1858,AlterationTestLU[],2,)</f>
        <v>Maintenance Path and Maintenance Clearance (2.7.2)</v>
      </c>
      <c r="G1858" s="319"/>
      <c r="H1858" s="319"/>
      <c r="I1858" s="451"/>
      <c r="J1858" s="452"/>
      <c r="O1858" s="21"/>
    </row>
    <row r="1859" spans="2:15" ht="11.25" outlineLevel="1">
      <c r="B1859" s="75"/>
      <c r="C1859" s="14" t="s">
        <v>985</v>
      </c>
      <c r="D1859" s="341" t="s">
        <v>308</v>
      </c>
      <c r="E1859" s="9"/>
      <c r="F1859" s="588"/>
      <c r="G1859" s="350"/>
      <c r="H1859" s="350"/>
      <c r="I1859" s="845"/>
      <c r="J1859" s="846"/>
      <c r="O1859" s="21"/>
    </row>
    <row r="1860" spans="2:15" ht="11.25" outlineLevel="1">
      <c r="B1860" s="75"/>
      <c r="C1860" s="773"/>
      <c r="D1860" s="311"/>
      <c r="E1860" s="312" t="s">
        <v>1876</v>
      </c>
      <c r="F1860" s="589"/>
      <c r="G1860" s="350"/>
      <c r="H1860" s="350"/>
      <c r="I1860" s="451"/>
      <c r="J1860" s="452"/>
      <c r="O1860" s="21"/>
    </row>
    <row r="1861" spans="2:15" ht="11.25" outlineLevel="2">
      <c r="B1861" s="75"/>
      <c r="C1861" s="773"/>
      <c r="D1861" s="311"/>
      <c r="E1861" s="533" t="str">
        <f>TRIM(RIGHT(SUBSTITUTE(E1860," ",REPT(" ",100)),100))</f>
        <v>8.10.3.3.2(y)</v>
      </c>
      <c r="F1861" s="590">
        <f>+VLOOKUP(E1861,clause_count,2,FALSE)</f>
        <v>17</v>
      </c>
      <c r="G1861" s="350"/>
      <c r="H1861" s="350"/>
      <c r="I1861" s="451"/>
      <c r="J1861" s="452"/>
      <c r="O1861" s="21"/>
    </row>
    <row r="1862" spans="2:15" ht="12.75" outlineLevel="2">
      <c r="B1862" s="75"/>
      <c r="C1862" s="773"/>
      <c r="D1862" s="539">
        <v>1</v>
      </c>
      <c r="E1862" s="538" t="s">
        <v>2899</v>
      </c>
      <c r="F1862" s="577" t="str">
        <f>+VLOOKUP(E1862,AlterationTestLU[#All],2,FALSE)</f>
        <v>Location of Rooms/Spaces [3.7.1 and 8.10.2.2.2(a)]</v>
      </c>
      <c r="G1862" s="350"/>
      <c r="H1862" s="350"/>
      <c r="I1862" s="451"/>
      <c r="J1862" s="452"/>
      <c r="O1862" s="21"/>
    </row>
    <row r="1863" spans="2:15" ht="12.75" outlineLevel="2">
      <c r="B1863" s="75"/>
      <c r="C1863" s="773"/>
      <c r="D1863" s="539">
        <f t="shared" ref="D1863:D1878" si="1">+D1862+1</f>
        <v>2</v>
      </c>
      <c r="E1863" s="538" t="s">
        <v>2900</v>
      </c>
      <c r="F1863" s="577" t="str">
        <f>+VLOOKUP(E1863,AlterationTestLU[#All],2,FALSE)</f>
        <v>Location of Equipment [3.7.1 and 8.10.2.2.2(b)]</v>
      </c>
      <c r="G1863" s="350"/>
      <c r="H1863" s="350"/>
      <c r="I1863" s="451"/>
      <c r="J1863" s="452"/>
      <c r="O1863" s="21"/>
    </row>
    <row r="1864" spans="2:15" ht="12.75" outlineLevel="2">
      <c r="B1864" s="75"/>
      <c r="C1864" s="773"/>
      <c r="D1864" s="539">
        <f t="shared" si="1"/>
        <v>3</v>
      </c>
      <c r="E1864" s="538" t="s">
        <v>2901</v>
      </c>
      <c r="F1864" s="577" t="str">
        <f>+VLOOKUP(E1864,AlterationTestLU[#All],2,FALSE)</f>
        <v>Equipment Exposure to Weather [3.7.1 and 8.10.2.2.2(c)]</v>
      </c>
      <c r="G1864" s="350"/>
      <c r="H1864" s="350"/>
      <c r="I1864" s="451"/>
      <c r="J1864" s="452"/>
      <c r="O1864" s="21"/>
    </row>
    <row r="1865" spans="2:15" ht="12.75" outlineLevel="2">
      <c r="B1865" s="75"/>
      <c r="C1865" s="773"/>
      <c r="D1865" s="539">
        <f t="shared" si="1"/>
        <v>4</v>
      </c>
      <c r="E1865" s="538" t="s">
        <v>2902</v>
      </c>
      <c r="F1865" s="577" t="str">
        <f>+VLOOKUP(E1865,AlterationTestLU[#All],2,FALSE)</f>
        <v>Means of Access [3.7.1 and 8.10.2.2.2(d)] (Item 2.1)</v>
      </c>
      <c r="G1865" s="350"/>
      <c r="H1865" s="350"/>
      <c r="I1865" s="451"/>
      <c r="J1865" s="452"/>
      <c r="O1865" s="21"/>
    </row>
    <row r="1866" spans="2:15" ht="12.75" outlineLevel="2">
      <c r="B1866" s="75"/>
      <c r="C1866" s="773"/>
      <c r="D1866" s="539">
        <f t="shared" si="1"/>
        <v>5</v>
      </c>
      <c r="E1866" s="538" t="s">
        <v>2903</v>
      </c>
      <c r="F1866" s="577" t="str">
        <f>+VLOOKUP(E1866,AlterationTestLU[#All],2,FALSE)</f>
        <v>Headroom [3.7.1 and 8.10.2.2.2(e)] (Item 2.2)</v>
      </c>
      <c r="G1866" s="350"/>
      <c r="H1866" s="350"/>
      <c r="I1866" s="451"/>
      <c r="J1866" s="452"/>
      <c r="O1866" s="21"/>
    </row>
    <row r="1867" spans="2:15" ht="12.75" outlineLevel="2">
      <c r="B1867" s="75"/>
      <c r="C1867" s="773"/>
      <c r="D1867" s="539">
        <f t="shared" si="1"/>
        <v>6</v>
      </c>
      <c r="E1867" s="538" t="s">
        <v>2904</v>
      </c>
      <c r="F1867" s="577" t="str">
        <f>+VLOOKUP(E1867,AlterationTestLU[#All],2,FALSE)</f>
        <v>Means Necessary for Tests [3.7.1 and 8.10.2.2.2(f)]</v>
      </c>
      <c r="G1867" s="350"/>
      <c r="H1867" s="350"/>
      <c r="I1867" s="451"/>
      <c r="J1867" s="452"/>
      <c r="O1867" s="21"/>
    </row>
    <row r="1868" spans="2:15" ht="12.75" outlineLevel="2">
      <c r="B1868" s="75"/>
      <c r="C1868" s="773"/>
      <c r="D1868" s="539">
        <f t="shared" si="1"/>
        <v>7</v>
      </c>
      <c r="E1868" s="538" t="s">
        <v>2905</v>
      </c>
      <c r="F1868" s="577" t="str">
        <f>+VLOOKUP(E1868,AlterationTestLU[#All],2,FALSE)</f>
        <v>Inspection and Test Panel [3.7.1 and 8.10.2.2.2(g)]</v>
      </c>
      <c r="G1868" s="350"/>
      <c r="H1868" s="350"/>
      <c r="I1868" s="451"/>
      <c r="J1868" s="452"/>
      <c r="O1868" s="21"/>
    </row>
    <row r="1869" spans="2:15" ht="12.75" outlineLevel="2">
      <c r="B1869" s="75"/>
      <c r="C1869" s="773"/>
      <c r="D1869" s="539">
        <f t="shared" si="1"/>
        <v>8</v>
      </c>
      <c r="E1869" s="538" t="s">
        <v>2906</v>
      </c>
      <c r="F1869" s="577" t="str">
        <f>+VLOOKUP(E1869,AlterationTestLU[#All],2,FALSE)</f>
        <v>Lighting and Receptacles [3.7.1, Section 3.8, and 8.10.2.2.2(h)] (Item 2.3)</v>
      </c>
      <c r="G1869" s="350"/>
      <c r="H1869" s="350"/>
      <c r="I1869" s="451"/>
      <c r="J1869" s="452"/>
      <c r="O1869" s="21"/>
    </row>
    <row r="1870" spans="2:15" ht="25.5" outlineLevel="2">
      <c r="B1870" s="75"/>
      <c r="C1870" s="773"/>
      <c r="D1870" s="539">
        <f t="shared" si="1"/>
        <v>9</v>
      </c>
      <c r="E1870" s="538" t="s">
        <v>2907</v>
      </c>
      <c r="F1870" s="577" t="str">
        <f>+VLOOKUP(E1870,AlterationTestLU[#All],2,FALSE)</f>
        <v>Enclosure of Machine Rooms, Machinery Spaces, and Control Rooms/Spaces [Section 3.1, 3.7.1, and 8.10.2.2.2(i)] (Item 2.4)</v>
      </c>
      <c r="G1870" s="350"/>
      <c r="H1870" s="350"/>
      <c r="I1870" s="451"/>
      <c r="J1870" s="452"/>
      <c r="O1870" s="21"/>
    </row>
    <row r="1871" spans="2:15" ht="12.75" outlineLevel="2">
      <c r="B1871" s="75"/>
      <c r="C1871" s="773"/>
      <c r="D1871" s="539">
        <f t="shared" si="1"/>
        <v>10</v>
      </c>
      <c r="E1871" s="538" t="s">
        <v>2908</v>
      </c>
      <c r="F1871" s="577" t="str">
        <f>+VLOOKUP(E1871,AlterationTestLU[#All],2,FALSE)</f>
        <v>Housekeeping [Section 3.8 and 8.10.2.2.2(j)] (Item 2.5)</v>
      </c>
      <c r="G1871" s="350"/>
      <c r="H1871" s="350"/>
      <c r="I1871" s="451"/>
      <c r="J1871" s="452"/>
      <c r="O1871" s="21"/>
    </row>
    <row r="1872" spans="2:15" ht="12.75" outlineLevel="2">
      <c r="B1872" s="75"/>
      <c r="C1872" s="773"/>
      <c r="D1872" s="539">
        <f t="shared" si="1"/>
        <v>11</v>
      </c>
      <c r="E1872" s="538" t="s">
        <v>2909</v>
      </c>
      <c r="F1872" s="577" t="str">
        <f>+VLOOKUP(E1872,AlterationTestLU[#All],2,FALSE)</f>
        <v>Ventilation and Heating [3.7.1 and 8.10.2.2.2(k)] (Item 2.6)</v>
      </c>
      <c r="G1872" s="350"/>
      <c r="H1872" s="350"/>
      <c r="I1872" s="451"/>
      <c r="J1872" s="452"/>
      <c r="O1872" s="21"/>
    </row>
    <row r="1873" spans="2:15" ht="12.75" outlineLevel="2">
      <c r="B1873" s="75"/>
      <c r="C1873" s="773"/>
      <c r="D1873" s="539">
        <f t="shared" si="1"/>
        <v>12</v>
      </c>
      <c r="E1873" s="538" t="s">
        <v>2910</v>
      </c>
      <c r="F1873" s="577" t="str">
        <f>+VLOOKUP(E1873,AlterationTestLU[#All],2,FALSE)</f>
        <v>Fire Extinguisher [8.6.1.6.5 and 8.10.2.2.2(l)] (Item 2.7)</v>
      </c>
      <c r="G1873" s="350"/>
      <c r="H1873" s="350"/>
      <c r="I1873" s="451"/>
      <c r="J1873" s="452"/>
      <c r="O1873" s="21"/>
    </row>
    <row r="1874" spans="2:15" ht="12.75" outlineLevel="2">
      <c r="B1874" s="75"/>
      <c r="C1874" s="773"/>
      <c r="D1874" s="539">
        <f t="shared" si="1"/>
        <v>13</v>
      </c>
      <c r="E1874" s="538" t="s">
        <v>2911</v>
      </c>
      <c r="F1874" s="577" t="str">
        <f>+VLOOKUP(E1874,AlterationTestLU[#All],2,FALSE)</f>
        <v>Pipes, Wiring, and Ducts [Section 3.8 and 8.10.2.2.2(m)] (Item 2.8)</v>
      </c>
      <c r="G1874" s="350"/>
      <c r="H1874" s="350"/>
      <c r="I1874" s="451"/>
      <c r="J1874" s="452"/>
      <c r="O1874" s="21"/>
    </row>
    <row r="1875" spans="2:15" ht="25.5" outlineLevel="2">
      <c r="B1875" s="75"/>
      <c r="C1875" s="773"/>
      <c r="D1875" s="539">
        <f t="shared" si="1"/>
        <v>14</v>
      </c>
      <c r="E1875" s="538" t="s">
        <v>2912</v>
      </c>
      <c r="F1875" s="577" t="str">
        <f>+VLOOKUP(E1875,AlterationTestLU[#All],2,FALSE)</f>
        <v>Guarding of Exposed Auxiliary Equipment [Section 3.10 and 8.10.2.2.2(n)] (Item 2.9)</v>
      </c>
      <c r="G1875" s="350"/>
      <c r="H1875" s="350"/>
      <c r="I1875" s="451"/>
      <c r="J1875" s="452"/>
      <c r="O1875" s="21"/>
    </row>
    <row r="1876" spans="2:15" ht="25.5" outlineLevel="2">
      <c r="B1876" s="75"/>
      <c r="C1876" s="773"/>
      <c r="D1876" s="539">
        <f t="shared" si="1"/>
        <v>15</v>
      </c>
      <c r="E1876" s="538" t="s">
        <v>2913</v>
      </c>
      <c r="F1876" s="577" t="str">
        <f>+VLOOKUP(E1876,AlterationTestLU[#All],2,FALSE)</f>
        <v>Numbering of Elevators, Machines, and Disconnect Switches [Section 3.29 and 8.10.2.2.2(o)] (Item 2.10)</v>
      </c>
      <c r="G1876" s="350"/>
      <c r="H1876" s="350"/>
      <c r="I1876" s="451"/>
      <c r="J1876" s="452"/>
      <c r="O1876" s="21"/>
    </row>
    <row r="1877" spans="2:15" ht="12.75" outlineLevel="2">
      <c r="B1877" s="75"/>
      <c r="C1877" s="773"/>
      <c r="D1877" s="539">
        <f t="shared" si="1"/>
        <v>16</v>
      </c>
      <c r="E1877" s="538" t="s">
        <v>2914</v>
      </c>
      <c r="F1877" s="577" t="str">
        <f>+VLOOKUP(E1877,AlterationTestLU[#All],2,FALSE)</f>
        <v>Maintenance Path and Maintenance Clearance [3.7.1 and 8.10.2.2.2(p)]</v>
      </c>
      <c r="G1877" s="350"/>
      <c r="H1877" s="350"/>
      <c r="I1877" s="451"/>
      <c r="J1877" s="452"/>
      <c r="O1877" s="21"/>
    </row>
    <row r="1878" spans="2:15" ht="25.5" outlineLevel="2">
      <c r="B1878" s="75"/>
      <c r="C1878" s="773"/>
      <c r="D1878" s="539">
        <f t="shared" si="1"/>
        <v>17</v>
      </c>
      <c r="E1878" s="538" t="s">
        <v>2952</v>
      </c>
      <c r="F1878" s="577" t="str">
        <f>+VLOOKUP(E1878,AlterationTestLU[#All],2,FALSE)</f>
        <v>Pressure Switch (Item 2.37). Where top of cylinder above top of the tank, test conformance with 3.26.8.</v>
      </c>
      <c r="G1878" s="350"/>
      <c r="H1878" s="350"/>
      <c r="I1878" s="451"/>
      <c r="J1878" s="452"/>
      <c r="O1878" s="21"/>
    </row>
    <row r="1879" spans="2:15" ht="25.5" outlineLevel="1">
      <c r="B1879" s="75"/>
      <c r="C1879" s="11"/>
      <c r="D1879" s="1"/>
      <c r="E1879" s="1" t="s">
        <v>661</v>
      </c>
      <c r="F1879" s="141" t="s">
        <v>1370</v>
      </c>
      <c r="G1879" s="44" t="s">
        <v>82</v>
      </c>
      <c r="H1879" s="32" t="s">
        <v>83</v>
      </c>
      <c r="I1879" s="845"/>
      <c r="J1879" s="846"/>
      <c r="O1879" s="21"/>
    </row>
    <row r="1880" spans="2:15" ht="25.5" outlineLevel="1">
      <c r="B1880" s="75"/>
      <c r="C1880" s="11"/>
      <c r="D1880" s="1"/>
      <c r="E1880" s="1" t="s">
        <v>661</v>
      </c>
      <c r="F1880" s="141" t="s">
        <v>1371</v>
      </c>
      <c r="G1880" s="32" t="s">
        <v>85</v>
      </c>
      <c r="H1880" s="44" t="s">
        <v>82</v>
      </c>
      <c r="I1880" s="875"/>
      <c r="J1880" s="876"/>
      <c r="O1880" s="21"/>
    </row>
    <row r="1881" spans="2:15" ht="11.25" outlineLevel="1">
      <c r="B1881" s="75"/>
      <c r="C1881" s="11"/>
      <c r="D1881" s="1"/>
      <c r="E1881" s="1" t="s">
        <v>1553</v>
      </c>
      <c r="F1881" s="141" t="s">
        <v>307</v>
      </c>
      <c r="G1881" s="32" t="s">
        <v>84</v>
      </c>
      <c r="H1881" s="44" t="s">
        <v>82</v>
      </c>
      <c r="I1881" s="875"/>
      <c r="J1881" s="876"/>
      <c r="O1881" s="21"/>
    </row>
    <row r="1882" spans="2:15" ht="11.25" outlineLevel="1">
      <c r="B1882" s="75"/>
      <c r="C1882" s="14" t="s">
        <v>986</v>
      </c>
      <c r="D1882" s="9" t="s">
        <v>987</v>
      </c>
      <c r="E1882" s="9"/>
      <c r="F1882" s="588"/>
      <c r="G1882" s="350" t="s">
        <v>84</v>
      </c>
      <c r="H1882" s="350" t="s">
        <v>82</v>
      </c>
      <c r="I1882" s="845"/>
      <c r="J1882" s="846"/>
      <c r="O1882" s="21"/>
    </row>
    <row r="1883" spans="2:15" ht="11.25" outlineLevel="1">
      <c r="B1883" s="75"/>
      <c r="C1883" s="11"/>
      <c r="D1883" s="1"/>
      <c r="E1883" s="1" t="s">
        <v>266</v>
      </c>
      <c r="F1883" s="141" t="s">
        <v>1002</v>
      </c>
      <c r="G1883" s="32"/>
      <c r="H1883" s="32"/>
      <c r="I1883" s="845"/>
      <c r="J1883" s="846"/>
      <c r="O1883" s="21"/>
    </row>
    <row r="1884" spans="2:15" ht="11.25" outlineLevel="1">
      <c r="B1884" s="75"/>
      <c r="C1884" s="11"/>
      <c r="D1884" s="1"/>
      <c r="E1884" s="1" t="s">
        <v>267</v>
      </c>
      <c r="F1884" s="141" t="s">
        <v>269</v>
      </c>
      <c r="G1884" s="32"/>
      <c r="H1884" s="32"/>
      <c r="I1884" s="845"/>
      <c r="J1884" s="846"/>
      <c r="O1884" s="21"/>
    </row>
    <row r="1885" spans="2:15" ht="11.25" outlineLevel="1">
      <c r="B1885" s="75"/>
      <c r="C1885" s="11"/>
      <c r="D1885" s="1"/>
      <c r="E1885" s="1" t="s">
        <v>268</v>
      </c>
      <c r="F1885" s="141" t="s">
        <v>987</v>
      </c>
      <c r="G1885" s="32"/>
      <c r="H1885" s="32"/>
      <c r="I1885" s="845"/>
      <c r="J1885" s="846"/>
      <c r="O1885" s="21"/>
    </row>
    <row r="1886" spans="2:15" ht="11.25" outlineLevel="1">
      <c r="B1886" s="75"/>
      <c r="C1886" s="14" t="s">
        <v>988</v>
      </c>
      <c r="D1886" s="9" t="s">
        <v>989</v>
      </c>
      <c r="E1886" s="9"/>
      <c r="F1886" s="588"/>
      <c r="G1886" s="350" t="s">
        <v>84</v>
      </c>
      <c r="H1886" s="547" t="s">
        <v>84</v>
      </c>
      <c r="I1886" s="895" t="s">
        <v>1229</v>
      </c>
      <c r="J1886" s="896"/>
      <c r="O1886" s="21"/>
    </row>
    <row r="1887" spans="2:15" ht="11.25" outlineLevel="1">
      <c r="B1887" s="75"/>
      <c r="C1887" s="11"/>
      <c r="D1887" s="1"/>
      <c r="E1887" s="1" t="s">
        <v>270</v>
      </c>
      <c r="F1887" s="141" t="s">
        <v>989</v>
      </c>
      <c r="G1887" s="32"/>
      <c r="H1887" s="32"/>
      <c r="I1887" s="845"/>
      <c r="J1887" s="846"/>
      <c r="O1887" s="21"/>
    </row>
    <row r="1888" spans="2:15" ht="11.25" outlineLevel="1">
      <c r="B1888" s="75"/>
      <c r="C1888" s="11"/>
      <c r="D1888" s="1"/>
      <c r="E1888" s="1" t="s">
        <v>271</v>
      </c>
      <c r="F1888" s="141" t="s">
        <v>866</v>
      </c>
      <c r="G1888" s="32"/>
      <c r="H1888" s="32"/>
      <c r="I1888" s="845"/>
      <c r="J1888" s="846"/>
      <c r="O1888" s="21"/>
    </row>
    <row r="1889" spans="2:15" ht="11.25" outlineLevel="1">
      <c r="B1889" s="75"/>
      <c r="C1889" s="14" t="s">
        <v>990</v>
      </c>
      <c r="D1889" s="9" t="s">
        <v>1372</v>
      </c>
      <c r="E1889" s="9"/>
      <c r="F1889" s="588"/>
      <c r="G1889" s="350" t="s">
        <v>84</v>
      </c>
      <c r="H1889" s="350" t="s">
        <v>84</v>
      </c>
      <c r="I1889" s="845"/>
      <c r="J1889" s="846"/>
      <c r="O1889" s="21"/>
    </row>
    <row r="1890" spans="2:15" ht="11.25" outlineLevel="1">
      <c r="B1890" s="75"/>
      <c r="C1890" s="11"/>
      <c r="D1890" s="1"/>
      <c r="E1890" s="1" t="s">
        <v>260</v>
      </c>
      <c r="F1890" s="141" t="s">
        <v>1373</v>
      </c>
      <c r="G1890" s="32"/>
      <c r="H1890" s="32"/>
      <c r="I1890" s="845"/>
      <c r="J1890" s="846"/>
      <c r="O1890" s="21"/>
    </row>
    <row r="1891" spans="2:15" ht="11.25" outlineLevel="1">
      <c r="B1891" s="75"/>
      <c r="C1891" s="14" t="s">
        <v>992</v>
      </c>
      <c r="D1891" s="9" t="s">
        <v>993</v>
      </c>
      <c r="E1891" s="9"/>
      <c r="F1891" s="588"/>
      <c r="G1891" s="350" t="s">
        <v>84</v>
      </c>
      <c r="H1891" s="350" t="s">
        <v>84</v>
      </c>
      <c r="I1891" s="845"/>
      <c r="J1891" s="846"/>
      <c r="O1891" s="21"/>
    </row>
    <row r="1892" spans="2:15" ht="11.25" outlineLevel="1">
      <c r="B1892" s="75"/>
      <c r="C1892" s="11"/>
      <c r="D1892" s="1"/>
      <c r="E1892" s="1" t="s">
        <v>236</v>
      </c>
      <c r="F1892" s="141" t="s">
        <v>993</v>
      </c>
      <c r="G1892" s="32"/>
      <c r="H1892" s="32"/>
      <c r="I1892" s="451"/>
      <c r="J1892" s="452"/>
      <c r="O1892" s="21"/>
    </row>
    <row r="1893" spans="2:15" ht="11.25" outlineLevel="1">
      <c r="B1893" s="75"/>
      <c r="C1893" s="14" t="s">
        <v>946</v>
      </c>
      <c r="D1893" s="9" t="s">
        <v>1374</v>
      </c>
      <c r="E1893" s="9"/>
      <c r="F1893" s="588"/>
      <c r="G1893" s="350" t="s">
        <v>84</v>
      </c>
      <c r="H1893" s="350" t="s">
        <v>85</v>
      </c>
      <c r="I1893" s="845"/>
      <c r="J1893" s="846"/>
      <c r="O1893" s="21"/>
    </row>
    <row r="1894" spans="2:15" ht="11.25" outlineLevel="1">
      <c r="B1894" s="75"/>
      <c r="C1894" s="11"/>
      <c r="D1894" s="1"/>
      <c r="E1894" s="1" t="s">
        <v>1375</v>
      </c>
      <c r="F1894" s="141" t="s">
        <v>994</v>
      </c>
      <c r="G1894" s="32"/>
      <c r="H1894" s="32"/>
      <c r="I1894" s="845"/>
      <c r="J1894" s="846"/>
      <c r="O1894" s="21"/>
    </row>
    <row r="1895" spans="2:15" ht="11.25" outlineLevel="1">
      <c r="B1895" s="75"/>
      <c r="C1895" s="14" t="s">
        <v>995</v>
      </c>
      <c r="D1895" s="9" t="s">
        <v>996</v>
      </c>
      <c r="E1895" s="9"/>
      <c r="F1895" s="588"/>
      <c r="G1895" s="350" t="s">
        <v>84</v>
      </c>
      <c r="H1895" s="350" t="s">
        <v>84</v>
      </c>
      <c r="I1895" s="845"/>
      <c r="J1895" s="846"/>
      <c r="O1895" s="21"/>
    </row>
    <row r="1896" spans="2:15" ht="11.25" outlineLevel="1">
      <c r="B1896" s="75"/>
      <c r="C1896" s="11"/>
      <c r="D1896" s="1"/>
      <c r="E1896" s="1" t="s">
        <v>339</v>
      </c>
      <c r="F1896" s="141" t="s">
        <v>261</v>
      </c>
      <c r="G1896" s="32"/>
      <c r="H1896" s="32"/>
      <c r="I1896" s="845"/>
      <c r="J1896" s="846"/>
      <c r="O1896" s="21"/>
    </row>
    <row r="1897" spans="2:15" ht="11.25" outlineLevel="1">
      <c r="B1897" s="75"/>
      <c r="C1897" s="11"/>
      <c r="D1897" s="1"/>
      <c r="E1897" s="1"/>
      <c r="F1897" s="141"/>
      <c r="G1897" s="32"/>
      <c r="H1897" s="32"/>
      <c r="I1897" s="451"/>
      <c r="J1897" s="452"/>
      <c r="O1897" s="21"/>
    </row>
    <row r="1898" spans="2:15" ht="11.25" outlineLevel="1">
      <c r="B1898" s="523"/>
      <c r="C1898" s="273" t="s">
        <v>2165</v>
      </c>
      <c r="D1898" s="165" t="s">
        <v>1434</v>
      </c>
      <c r="E1898" s="165"/>
      <c r="F1898" s="593"/>
      <c r="G1898" s="350" t="s">
        <v>85</v>
      </c>
      <c r="H1898" s="226" t="s">
        <v>85</v>
      </c>
      <c r="I1898" s="546" t="s">
        <v>1229</v>
      </c>
      <c r="J1898" s="547" t="s">
        <v>1229</v>
      </c>
      <c r="O1898" s="21"/>
    </row>
    <row r="1899" spans="2:15" ht="11.25" outlineLevel="1">
      <c r="B1899" s="75"/>
      <c r="C1899" s="76"/>
      <c r="D1899" s="1" t="s">
        <v>1231</v>
      </c>
      <c r="E1899" s="1" t="s">
        <v>1089</v>
      </c>
      <c r="F1899" s="141" t="s">
        <v>1090</v>
      </c>
      <c r="G1899" s="32"/>
      <c r="H1899" s="32"/>
      <c r="I1899" s="353"/>
      <c r="J1899" s="450"/>
      <c r="O1899" s="21"/>
    </row>
    <row r="1900" spans="2:15" ht="11.25" outlineLevel="1">
      <c r="B1900" s="75"/>
      <c r="C1900" s="76"/>
      <c r="D1900" s="1" t="s">
        <v>1232</v>
      </c>
      <c r="E1900" s="1" t="s">
        <v>239</v>
      </c>
      <c r="F1900" s="141" t="s">
        <v>1435</v>
      </c>
      <c r="G1900" s="32"/>
      <c r="H1900" s="32"/>
      <c r="I1900" s="353"/>
      <c r="J1900" s="450"/>
      <c r="O1900" s="21"/>
    </row>
    <row r="1901" spans="2:15" ht="11.25" outlineLevel="1">
      <c r="B1901" s="75"/>
      <c r="C1901" s="76"/>
      <c r="D1901" s="1" t="s">
        <v>1234</v>
      </c>
      <c r="E1901" s="1" t="s">
        <v>409</v>
      </c>
      <c r="F1901" s="141" t="s">
        <v>727</v>
      </c>
      <c r="G1901" s="32"/>
      <c r="H1901" s="32"/>
      <c r="I1901" s="353"/>
      <c r="J1901" s="450"/>
      <c r="O1901" s="21"/>
    </row>
    <row r="1902" spans="2:15" ht="11.25" outlineLevel="1">
      <c r="B1902" s="75"/>
      <c r="C1902" s="76"/>
      <c r="D1902" s="1" t="s">
        <v>1235</v>
      </c>
      <c r="E1902" s="1"/>
      <c r="F1902" s="141" t="s">
        <v>1436</v>
      </c>
      <c r="G1902" s="32"/>
      <c r="H1902" s="32"/>
      <c r="I1902" s="353"/>
      <c r="J1902" s="450"/>
      <c r="O1902" s="21"/>
    </row>
    <row r="1903" spans="2:15" ht="11.25" outlineLevel="1">
      <c r="B1903" s="75"/>
      <c r="C1903" s="76"/>
      <c r="D1903" s="1" t="s">
        <v>1236</v>
      </c>
      <c r="E1903" s="1"/>
      <c r="F1903" s="141" t="s">
        <v>1437</v>
      </c>
      <c r="G1903" s="32"/>
      <c r="H1903" s="32"/>
      <c r="I1903" s="353"/>
      <c r="J1903" s="450"/>
      <c r="O1903" s="21"/>
    </row>
    <row r="1904" spans="2:15" ht="11.25" outlineLevel="1">
      <c r="B1904" s="75"/>
      <c r="C1904" s="76"/>
      <c r="D1904" s="1" t="s">
        <v>1572</v>
      </c>
      <c r="E1904" s="1"/>
      <c r="F1904" s="141" t="s">
        <v>1438</v>
      </c>
      <c r="G1904" s="32"/>
      <c r="H1904" s="32"/>
      <c r="I1904" s="353"/>
      <c r="J1904" s="450"/>
      <c r="O1904" s="21"/>
    </row>
    <row r="1905" spans="2:15" ht="11.25" outlineLevel="1">
      <c r="B1905" s="75"/>
      <c r="C1905" s="76"/>
      <c r="D1905" s="1"/>
      <c r="E1905" s="1"/>
      <c r="F1905" s="141" t="s">
        <v>1570</v>
      </c>
      <c r="G1905" s="32"/>
      <c r="H1905" s="32"/>
      <c r="I1905" s="353"/>
      <c r="J1905" s="450"/>
      <c r="O1905" s="21"/>
    </row>
    <row r="1906" spans="2:15" ht="11.25" outlineLevel="1">
      <c r="B1906" s="75"/>
      <c r="C1906" s="76"/>
      <c r="D1906" s="1" t="s">
        <v>1573</v>
      </c>
      <c r="E1906" s="1"/>
      <c r="F1906" s="141" t="s">
        <v>1571</v>
      </c>
      <c r="G1906" s="32"/>
      <c r="H1906" s="32"/>
      <c r="I1906" s="353"/>
      <c r="J1906" s="450"/>
      <c r="O1906" s="21"/>
    </row>
    <row r="1907" spans="2:15" ht="11.25" outlineLevel="1">
      <c r="B1907" s="75"/>
      <c r="C1907" s="76"/>
      <c r="D1907" s="1"/>
      <c r="E1907" s="1"/>
      <c r="F1907" s="141" t="s">
        <v>1574</v>
      </c>
      <c r="G1907" s="32"/>
      <c r="H1907" s="32"/>
      <c r="I1907" s="353"/>
      <c r="J1907" s="450"/>
      <c r="O1907" s="21"/>
    </row>
    <row r="1908" spans="2:15" ht="11.25" outlineLevel="1">
      <c r="B1908" s="75"/>
      <c r="C1908" s="11"/>
      <c r="D1908" s="1" t="s">
        <v>1575</v>
      </c>
      <c r="E1908" s="1"/>
      <c r="F1908" s="141" t="s">
        <v>1439</v>
      </c>
      <c r="G1908" s="32"/>
      <c r="H1908" s="32"/>
      <c r="I1908" s="353"/>
      <c r="J1908" s="450"/>
      <c r="O1908" s="21"/>
    </row>
    <row r="1909" spans="2:15" ht="11.25" outlineLevel="1">
      <c r="B1909" s="75"/>
      <c r="C1909" s="11"/>
      <c r="D1909" s="1" t="s">
        <v>1576</v>
      </c>
      <c r="E1909" s="1"/>
      <c r="F1909" s="141" t="s">
        <v>1577</v>
      </c>
      <c r="G1909" s="32"/>
      <c r="H1909" s="32"/>
      <c r="I1909" s="354"/>
      <c r="J1909" s="355"/>
      <c r="O1909" s="21"/>
    </row>
    <row r="1910" spans="2:15" ht="11.25">
      <c r="B1910" s="75"/>
      <c r="C1910" s="94" t="s">
        <v>1133</v>
      </c>
      <c r="D1910" s="95" t="s">
        <v>1134</v>
      </c>
      <c r="E1910" s="95"/>
      <c r="F1910" s="630"/>
      <c r="G1910" s="96" t="s">
        <v>84</v>
      </c>
      <c r="H1910" s="96" t="s">
        <v>84</v>
      </c>
      <c r="I1910" s="96" t="s">
        <v>1229</v>
      </c>
      <c r="J1910" s="549" t="s">
        <v>84</v>
      </c>
      <c r="O1910" s="21"/>
    </row>
    <row r="1911" spans="2:15" ht="11.25" outlineLevel="2">
      <c r="B1911" s="706"/>
      <c r="C1911" s="321"/>
      <c r="D1911" s="315"/>
      <c r="E1911" s="316" t="s">
        <v>1877</v>
      </c>
      <c r="F1911" s="592"/>
      <c r="G1911" s="322"/>
      <c r="H1911" s="323"/>
      <c r="I1911" s="32"/>
      <c r="J1911" s="450"/>
      <c r="O1911" s="21"/>
    </row>
    <row r="1912" spans="2:15" ht="11.25" hidden="1" outlineLevel="3">
      <c r="B1912" s="706"/>
      <c r="C1912" s="320"/>
      <c r="D1912" s="311"/>
      <c r="E1912" s="533" t="str">
        <f>TRIM(RIGHT(SUBSTITUTE(E1911," ",REPT(" ",100)),100))</f>
        <v>8.10.3.3.2(z)</v>
      </c>
      <c r="F1912" s="590">
        <f>+VLOOKUP(E1912,clause_count,2,FALSE)</f>
        <v>2</v>
      </c>
      <c r="G1912" s="319"/>
      <c r="H1912" s="555"/>
      <c r="I1912" s="32"/>
      <c r="J1912" s="450"/>
      <c r="O1912" s="21"/>
    </row>
    <row r="1913" spans="2:15" ht="12.75" hidden="1" outlineLevel="3">
      <c r="B1913" s="706"/>
      <c r="C1913" s="320"/>
      <c r="D1913" s="539">
        <v>1</v>
      </c>
      <c r="E1913" s="538" t="s">
        <v>2915</v>
      </c>
      <c r="F1913" s="577" t="str">
        <f>+VLOOKUP(E1913,AlterationTestLU[],2,)</f>
        <v>Stop Switch [3.7.1, 3.26.1, and 8.10.2.2.2(q)]</v>
      </c>
      <c r="G1913" s="319"/>
      <c r="H1913" s="555"/>
      <c r="I1913" s="32"/>
      <c r="J1913" s="450"/>
      <c r="O1913" s="21"/>
    </row>
    <row r="1914" spans="2:15" ht="63.75" hidden="1" outlineLevel="3">
      <c r="B1914" s="706"/>
      <c r="C1914" s="320"/>
      <c r="D1914" s="539">
        <v>2</v>
      </c>
      <c r="E1914" s="538" t="s">
        <v>2916</v>
      </c>
      <c r="F1914" s="577" t="str">
        <f>+VLOOKUP(E1914,AlterationTestLU[],2,)</f>
        <v>(r) Disconnecting Means and Control [8.10.2.2.2(r)] (Item 2.11)
(r)(1) general (2.26.4.1, 2.26.4.5, and 3.26.1, and NFPA 70 or CSA C22.1, as applicable)
(r)(2) closed position (3.26.3.1.4)
(r)(3) auxiliary contacts (NFPA 70 or CSA C22.1, as applicable)</v>
      </c>
      <c r="G1914" s="319"/>
      <c r="H1914" s="555"/>
      <c r="I1914" s="32"/>
      <c r="J1914" s="450"/>
      <c r="O1914" s="21"/>
    </row>
    <row r="1915" spans="2:15" ht="11.25" outlineLevel="2" collapsed="1">
      <c r="B1915" s="75"/>
      <c r="C1915" s="146"/>
      <c r="D1915" s="9" t="s">
        <v>1376</v>
      </c>
      <c r="E1915" s="9"/>
      <c r="F1915" s="588"/>
      <c r="G1915" s="73" t="s">
        <v>82</v>
      </c>
      <c r="H1915" s="547" t="s">
        <v>84</v>
      </c>
      <c r="I1915" s="32"/>
      <c r="J1915" s="450"/>
      <c r="O1915" s="21"/>
    </row>
    <row r="1916" spans="2:15" ht="11.25" outlineLevel="2">
      <c r="B1916" s="75"/>
      <c r="C1916" s="146"/>
      <c r="D1916" s="9"/>
      <c r="E1916" s="9" t="s">
        <v>797</v>
      </c>
      <c r="F1916" s="588"/>
      <c r="G1916" s="73"/>
      <c r="H1916" s="547"/>
      <c r="I1916" s="32"/>
      <c r="J1916" s="450"/>
      <c r="O1916" s="21"/>
    </row>
    <row r="1917" spans="2:15" ht="11.25" outlineLevel="2">
      <c r="B1917" s="75"/>
      <c r="C1917" s="11"/>
      <c r="D1917" s="47"/>
      <c r="E1917" s="1" t="s">
        <v>240</v>
      </c>
      <c r="F1917" s="141" t="s">
        <v>1999</v>
      </c>
      <c r="G1917" s="32"/>
      <c r="H1917" s="450"/>
      <c r="I1917" s="32"/>
      <c r="J1917" s="450"/>
      <c r="O1917" s="21"/>
    </row>
    <row r="1918" spans="2:15" ht="11.25" outlineLevel="2">
      <c r="B1918" s="75"/>
      <c r="C1918" s="11"/>
      <c r="D1918" s="47"/>
      <c r="E1918" s="1"/>
      <c r="F1918" s="141" t="s">
        <v>780</v>
      </c>
      <c r="G1918" s="32"/>
      <c r="H1918" s="450"/>
      <c r="I1918" s="32"/>
      <c r="J1918" s="450"/>
      <c r="O1918" s="21"/>
    </row>
    <row r="1919" spans="2:15" ht="11.25" outlineLevel="2">
      <c r="B1919" s="75"/>
      <c r="C1919" s="11"/>
      <c r="D1919" s="47"/>
      <c r="E1919" s="1"/>
      <c r="F1919" s="141" t="s">
        <v>1555</v>
      </c>
      <c r="G1919" s="32"/>
      <c r="H1919" s="450"/>
      <c r="I1919" s="32"/>
      <c r="J1919" s="450"/>
      <c r="O1919" s="21"/>
    </row>
    <row r="1920" spans="2:15" ht="11.25" outlineLevel="2">
      <c r="B1920" s="75"/>
      <c r="C1920" s="146"/>
      <c r="D1920" s="9" t="s">
        <v>1377</v>
      </c>
      <c r="E1920" s="9"/>
      <c r="F1920" s="588"/>
      <c r="G1920" s="350" t="s">
        <v>84</v>
      </c>
      <c r="H1920" s="550" t="s">
        <v>82</v>
      </c>
      <c r="I1920" s="32"/>
      <c r="J1920" s="450"/>
      <c r="O1920" s="21"/>
    </row>
    <row r="1921" spans="2:15" ht="11.25" outlineLevel="2">
      <c r="B1921" s="75"/>
      <c r="C1921" s="11"/>
      <c r="D1921" s="47"/>
      <c r="E1921" s="1" t="s">
        <v>240</v>
      </c>
      <c r="F1921" s="141" t="s">
        <v>1999</v>
      </c>
      <c r="G1921" s="32"/>
      <c r="H1921" s="450"/>
      <c r="I1921" s="32"/>
      <c r="J1921" s="450"/>
      <c r="O1921" s="21"/>
    </row>
    <row r="1922" spans="2:15" ht="11.25" outlineLevel="2">
      <c r="B1922" s="75"/>
      <c r="C1922" s="11"/>
      <c r="D1922" s="1"/>
      <c r="E1922" s="1"/>
      <c r="F1922" s="141"/>
      <c r="G1922" s="32"/>
      <c r="H1922" s="450"/>
      <c r="I1922" s="354"/>
      <c r="J1922" s="355"/>
      <c r="O1922" s="21"/>
    </row>
    <row r="1923" spans="2:15" ht="11.25">
      <c r="B1923" s="75"/>
      <c r="C1923" s="94" t="s">
        <v>1135</v>
      </c>
      <c r="D1923" s="95" t="s">
        <v>1136</v>
      </c>
      <c r="E1923" s="95"/>
      <c r="F1923" s="630"/>
      <c r="G1923" s="96" t="s">
        <v>83</v>
      </c>
      <c r="H1923" s="96" t="s">
        <v>83</v>
      </c>
      <c r="I1923" s="845"/>
      <c r="J1923" s="846"/>
      <c r="O1923" s="21"/>
    </row>
    <row r="1924" spans="2:15" ht="11.25" outlineLevel="1">
      <c r="B1924" s="75"/>
      <c r="C1924" s="45"/>
      <c r="D1924" s="6" t="s">
        <v>948</v>
      </c>
      <c r="E1924" s="7"/>
      <c r="F1924" s="596"/>
      <c r="G1924" s="46"/>
      <c r="H1924" s="352"/>
      <c r="I1924" s="845"/>
      <c r="J1924" s="846"/>
      <c r="O1924" s="21"/>
    </row>
    <row r="1925" spans="2:15" ht="11.25" outlineLevel="1">
      <c r="B1925" s="75"/>
      <c r="C1925" s="11"/>
      <c r="D1925" s="1"/>
      <c r="E1925" s="1" t="s">
        <v>272</v>
      </c>
      <c r="F1925" s="141" t="s">
        <v>72</v>
      </c>
      <c r="G1925" s="32"/>
      <c r="H1925" s="450"/>
      <c r="I1925" s="451"/>
      <c r="J1925" s="452"/>
      <c r="O1925" s="21"/>
    </row>
    <row r="1926" spans="2:15" ht="11.25" outlineLevel="1">
      <c r="B1926" s="75"/>
      <c r="C1926" s="33"/>
      <c r="D1926" s="9" t="s">
        <v>947</v>
      </c>
      <c r="E1926" s="9"/>
      <c r="F1926" s="588"/>
      <c r="G1926" s="350"/>
      <c r="H1926" s="547"/>
      <c r="I1926" s="451"/>
      <c r="J1926" s="452"/>
      <c r="O1926" s="21"/>
    </row>
    <row r="1927" spans="2:15" ht="11.25" outlineLevel="1">
      <c r="B1927" s="75"/>
      <c r="C1927" s="11"/>
      <c r="D1927" s="1"/>
      <c r="E1927" s="1" t="s">
        <v>272</v>
      </c>
      <c r="F1927" s="141" t="s">
        <v>72</v>
      </c>
      <c r="G1927" s="32"/>
      <c r="H1927" s="450"/>
      <c r="I1927" s="451"/>
      <c r="J1927" s="452"/>
      <c r="O1927" s="21"/>
    </row>
    <row r="1928" spans="2:15" ht="11.25" outlineLevel="1">
      <c r="B1928" s="75"/>
      <c r="C1928" s="11"/>
      <c r="D1928" s="1"/>
      <c r="E1928" s="1"/>
      <c r="F1928" s="141" t="s">
        <v>224</v>
      </c>
      <c r="G1928" s="32"/>
      <c r="H1928" s="450"/>
      <c r="I1928" s="451"/>
      <c r="J1928" s="452"/>
      <c r="O1928" s="21"/>
    </row>
    <row r="1929" spans="2:15" ht="11.25">
      <c r="B1929" s="75"/>
      <c r="C1929" s="94" t="s">
        <v>1137</v>
      </c>
      <c r="D1929" s="95" t="s">
        <v>1340</v>
      </c>
      <c r="E1929" s="95"/>
      <c r="F1929" s="630"/>
      <c r="G1929" s="884" t="s">
        <v>1341</v>
      </c>
      <c r="H1929" s="885"/>
      <c r="I1929" s="885"/>
      <c r="J1929" s="886"/>
      <c r="O1929" s="21"/>
    </row>
    <row r="1930" spans="2:15" ht="11.25" outlineLevel="1">
      <c r="B1930" s="75"/>
      <c r="C1930" s="27" t="s">
        <v>1000</v>
      </c>
      <c r="D1930" s="2" t="s">
        <v>1001</v>
      </c>
      <c r="E1930" s="2"/>
      <c r="F1930" s="587"/>
      <c r="G1930" s="30" t="s">
        <v>83</v>
      </c>
      <c r="H1930" s="356" t="s">
        <v>83</v>
      </c>
      <c r="I1930" s="958" t="s">
        <v>86</v>
      </c>
      <c r="J1930" s="958"/>
      <c r="O1930" s="21"/>
    </row>
    <row r="1931" spans="2:15" ht="11.25" outlineLevel="1">
      <c r="B1931" s="75"/>
      <c r="C1931" s="14" t="s">
        <v>290</v>
      </c>
      <c r="D1931" s="9" t="s">
        <v>647</v>
      </c>
      <c r="E1931" s="9"/>
      <c r="F1931" s="588"/>
      <c r="G1931" s="350" t="s">
        <v>83</v>
      </c>
      <c r="H1931" s="350" t="s">
        <v>82</v>
      </c>
      <c r="I1931" s="913"/>
      <c r="J1931" s="913"/>
      <c r="O1931" s="21"/>
    </row>
    <row r="1932" spans="2:15" ht="11.25" outlineLevel="1">
      <c r="B1932" s="706"/>
      <c r="C1932" s="320"/>
      <c r="D1932" s="318"/>
      <c r="E1932" s="312" t="s">
        <v>1665</v>
      </c>
      <c r="F1932" s="589"/>
      <c r="G1932" s="319"/>
      <c r="H1932" s="319"/>
      <c r="I1932" s="451"/>
      <c r="J1932" s="452"/>
      <c r="O1932" s="21"/>
    </row>
    <row r="1933" spans="2:15" ht="11.25" outlineLevel="2">
      <c r="B1933" s="706"/>
      <c r="C1933" s="320"/>
      <c r="D1933" s="311"/>
      <c r="E1933" s="533" t="str">
        <f>TRIM(RIGHT(SUBSTITUTE(E1932," ",REPT(" ",100)),100))</f>
        <v>8.10.2.3.2(o)</v>
      </c>
      <c r="F1933" s="590">
        <f>+VLOOKUP(E1933,clause_count,2,FALSE)</f>
        <v>18</v>
      </c>
      <c r="G1933" s="319"/>
      <c r="H1933" s="319"/>
      <c r="I1933" s="451"/>
      <c r="J1933" s="452"/>
      <c r="O1933" s="21"/>
    </row>
    <row r="1934" spans="2:15" ht="12.75" outlineLevel="2">
      <c r="B1934" s="706"/>
      <c r="C1934" s="320"/>
      <c r="D1934" s="539">
        <v>1</v>
      </c>
      <c r="E1934" s="538" t="s">
        <v>2211</v>
      </c>
      <c r="F1934" s="577" t="str">
        <f>+VLOOKUP(E1934,AlterationTestLU[],2,)</f>
        <v>Door Reopening Device (2.13.5) (Item 1.1)</v>
      </c>
      <c r="G1934" s="319"/>
      <c r="H1934" s="319"/>
      <c r="I1934" s="451"/>
      <c r="J1934" s="452"/>
      <c r="O1934" s="21"/>
    </row>
    <row r="1935" spans="2:15" ht="12.75" outlineLevel="2">
      <c r="B1935" s="706"/>
      <c r="C1935" s="320"/>
      <c r="D1935" s="539">
        <v>2</v>
      </c>
      <c r="E1935" s="538" t="s">
        <v>2240</v>
      </c>
      <c r="F1935" s="577" t="str">
        <f>+VLOOKUP(E1935,AlterationTestLU[],2,)</f>
        <v>inspection operation with open door circuits (2.26.1.5)</v>
      </c>
      <c r="G1935" s="319"/>
      <c r="H1935" s="319"/>
      <c r="I1935" s="451"/>
      <c r="J1935" s="452"/>
      <c r="O1935" s="21"/>
    </row>
    <row r="1936" spans="2:15" ht="12.75" outlineLevel="2">
      <c r="B1936" s="706"/>
      <c r="C1936" s="320"/>
      <c r="D1936" s="539">
        <v>3</v>
      </c>
      <c r="E1936" s="538" t="s">
        <v>2255</v>
      </c>
      <c r="F1936" s="577" t="str">
        <f>+VLOOKUP(E1936,AlterationTestLU[],2,)</f>
        <v>Door Closing Force Test (2.13.4) (Item 1.8)</v>
      </c>
      <c r="G1936" s="319"/>
      <c r="H1936" s="319"/>
      <c r="I1936" s="451"/>
      <c r="J1936" s="452"/>
      <c r="O1936" s="21"/>
    </row>
    <row r="1937" spans="2:15" ht="25.5" outlineLevel="2">
      <c r="B1937" s="706"/>
      <c r="C1937" s="320"/>
      <c r="D1937" s="539">
        <v>4</v>
      </c>
      <c r="E1937" s="538" t="s">
        <v>2256</v>
      </c>
      <c r="F1937" s="577" t="str">
        <f>+VLOOKUP(E1937,AlterationTestLU[],2,)</f>
        <v>Power Closing Doors Gates (2.13.3) (Item 1.9): Test Closing Time Per Door Marking Plate (2.13.4.2.4)</v>
      </c>
      <c r="G1937" s="319"/>
      <c r="H1937" s="319"/>
      <c r="I1937" s="451"/>
      <c r="J1937" s="452"/>
      <c r="O1937" s="21"/>
    </row>
    <row r="1938" spans="2:15" ht="51" outlineLevel="2">
      <c r="B1938" s="706"/>
      <c r="C1938" s="320"/>
      <c r="D1938" s="539">
        <v>5</v>
      </c>
      <c r="E1938" s="538" t="s">
        <v>2257</v>
      </c>
      <c r="F1938" s="577" t="str">
        <f>+VLOOKUP(E1938,AlterationTestLU[],2,)</f>
        <v>(j) Power Opening of Doors or Gates (Item 1.10)
(j)(1) Power Opening of Doors (2.13.2). 
(j)(2) Leveling Zone (2.26.1.6.3) and Leveling Speed (2.26.1.6.6). 
(j)(3) 	Inner Landing Zone (2.26.1.6.7). For static control elevators</v>
      </c>
      <c r="G1938" s="319"/>
      <c r="H1938" s="319"/>
      <c r="I1938" s="451"/>
      <c r="J1938" s="452"/>
      <c r="O1938" s="21"/>
    </row>
    <row r="1939" spans="2:15" ht="12.75" outlineLevel="2">
      <c r="B1939" s="706"/>
      <c r="C1939" s="320"/>
      <c r="D1939" s="539">
        <v>6</v>
      </c>
      <c r="E1939" s="538" t="s">
        <v>2795</v>
      </c>
      <c r="F1939" s="577" t="str">
        <f>+VLOOKUP(E1939,AlterationTestLU[],2,)</f>
        <v>Means to Restrict Car Door Opening (2.14.5.7) (Item 1.18)</v>
      </c>
      <c r="G1939" s="319"/>
      <c r="H1939" s="319"/>
      <c r="I1939" s="451"/>
      <c r="J1939" s="452"/>
      <c r="O1939" s="21"/>
    </row>
    <row r="1940" spans="2:15" ht="12.75" outlineLevel="2">
      <c r="B1940" s="706"/>
      <c r="C1940" s="320"/>
      <c r="D1940" s="539">
        <v>7</v>
      </c>
      <c r="E1940" s="538" t="s">
        <v>2796</v>
      </c>
      <c r="F1940" s="577" t="str">
        <f>+VLOOKUP(E1940,AlterationTestLU[],2,)</f>
        <v>Door Monitoring Systems (2.26.5)</v>
      </c>
      <c r="G1940" s="319"/>
      <c r="H1940" s="319"/>
      <c r="I1940" s="451"/>
      <c r="J1940" s="452"/>
      <c r="O1940" s="21"/>
    </row>
    <row r="1941" spans="2:15" ht="12.75" outlineLevel="2">
      <c r="B1941" s="706"/>
      <c r="C1941" s="320"/>
      <c r="D1941" s="539">
        <v>8</v>
      </c>
      <c r="E1941" s="538" t="s">
        <v>2430</v>
      </c>
      <c r="F1941" s="577" t="str">
        <f>+VLOOKUP(E1941,AlterationTestLU[],2,)</f>
        <v>inspection operation with open door circuits (2.26.1.5)</v>
      </c>
      <c r="G1941" s="319"/>
      <c r="H1941" s="319"/>
      <c r="I1941" s="451"/>
      <c r="J1941" s="452"/>
      <c r="O1941" s="21"/>
    </row>
    <row r="1942" spans="2:15" ht="12.75" outlineLevel="2">
      <c r="B1942" s="706"/>
      <c r="C1942" s="320"/>
      <c r="D1942" s="539">
        <v>9</v>
      </c>
      <c r="E1942" s="538" t="s">
        <v>2535</v>
      </c>
      <c r="F1942" s="577" t="str">
        <f>+VLOOKUP(E1942,AlterationTestLU[],2,)</f>
        <v>inspection operation with open door circuits (2.26.1.5)</v>
      </c>
      <c r="G1942" s="319"/>
      <c r="H1942" s="319"/>
      <c r="I1942" s="451"/>
      <c r="J1942" s="452"/>
      <c r="O1942" s="21"/>
    </row>
    <row r="1943" spans="2:15" ht="12.75" outlineLevel="2">
      <c r="B1943" s="706"/>
      <c r="C1943" s="320"/>
      <c r="D1943" s="539">
        <v>10</v>
      </c>
      <c r="E1943" s="538" t="s">
        <v>2550</v>
      </c>
      <c r="F1943" s="577" t="str">
        <f>+VLOOKUP(E1943,AlterationTestLU[],2,)</f>
        <v>Identification [2.29.1.2(g) and 2.29.2] (Item 3.9)</v>
      </c>
      <c r="G1943" s="319"/>
      <c r="H1943" s="319"/>
      <c r="I1943" s="451"/>
      <c r="J1943" s="452"/>
      <c r="O1943" s="21"/>
    </row>
    <row r="1944" spans="2:15" ht="127.5" outlineLevel="2">
      <c r="B1944" s="706"/>
      <c r="C1944" s="320"/>
      <c r="D1944" s="539">
        <v>11</v>
      </c>
      <c r="E1944" s="538" t="s">
        <v>2558</v>
      </c>
      <c r="F1944" s="577" t="str">
        <f>+VLOOKUP(E1944,AlterationTestLU[],2,)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1944" s="319"/>
      <c r="H1944" s="319"/>
      <c r="I1944" s="451"/>
      <c r="J1944" s="452"/>
      <c r="O1944" s="21"/>
    </row>
    <row r="1945" spans="2:15" ht="38.25" outlineLevel="2">
      <c r="B1945" s="706"/>
      <c r="C1945" s="320"/>
      <c r="D1945" s="539">
        <v>12</v>
      </c>
      <c r="E1945" s="538" t="s">
        <v>2615</v>
      </c>
      <c r="F1945" s="577" t="str">
        <f>+VLOOKUP(E1945,AlterationTestLU[],2,)</f>
        <v>(b) Hoistway Doors (Section 2.11) (Item 4.2)
(b)(1) test of closed biparting doors (2.11.12.4.3 and 2.11.12.4.7)
(b)(2) hoistway door (Section 2.11) [see also 8.10.2.2.3(w)]</v>
      </c>
      <c r="G1945" s="319"/>
      <c r="H1945" s="319"/>
      <c r="I1945" s="451"/>
      <c r="J1945" s="452"/>
      <c r="O1945" s="21"/>
    </row>
    <row r="1946" spans="2:15" ht="12.75" outlineLevel="2">
      <c r="B1946" s="706"/>
      <c r="C1946" s="320"/>
      <c r="D1946" s="539">
        <v>13</v>
      </c>
      <c r="E1946" s="538" t="s">
        <v>2618</v>
      </c>
      <c r="F1946" s="577" t="str">
        <f>+VLOOKUP(E1946,AlterationTestLU[],2,)</f>
        <v>Vision Panels (2.11.7) (Item 4.3)</v>
      </c>
      <c r="G1946" s="319"/>
      <c r="H1946" s="319"/>
      <c r="I1946" s="451"/>
      <c r="J1946" s="452"/>
      <c r="O1946" s="21"/>
    </row>
    <row r="1947" spans="2:15" ht="25.5" outlineLevel="2">
      <c r="B1947" s="706"/>
      <c r="C1947" s="320"/>
      <c r="D1947" s="539">
        <v>14</v>
      </c>
      <c r="E1947" s="538" t="s">
        <v>2619</v>
      </c>
      <c r="F1947" s="577" t="str">
        <f>+VLOOKUP(E1947,AlterationTestLU[],2,)</f>
        <v>Hoistway Door Locking Devices (2.12.2.3, 2.12.2.5, 2.12.3.3, 2.12.3.5, 2.12.4.3, 2.26.2.14, and 2.26.4.3) [see also 8.10.2.2.3(w)] (Item 4.4)</v>
      </c>
      <c r="G1947" s="319"/>
      <c r="H1947" s="319"/>
      <c r="I1947" s="451"/>
      <c r="J1947" s="452"/>
      <c r="O1947" s="21"/>
    </row>
    <row r="1948" spans="2:15" ht="38.25" outlineLevel="2">
      <c r="B1948" s="706"/>
      <c r="C1948" s="320"/>
      <c r="D1948" s="539">
        <v>15</v>
      </c>
      <c r="E1948" s="538" t="s">
        <v>2620</v>
      </c>
      <c r="F1948" s="577" t="str">
        <f>+VLOOKUP(E1948,AlterationTestLU[],2,)</f>
        <v>(e) Access to Hoistway (Item 4.5)
(e)(1) access for maintenance (2.12.6 and 2.12.7)
(e)(2) access for emergency (2.12.6)</v>
      </c>
      <c r="G1948" s="319"/>
      <c r="H1948" s="319"/>
      <c r="I1948" s="451"/>
      <c r="J1948" s="452"/>
      <c r="O1948" s="21"/>
    </row>
    <row r="1949" spans="2:15" ht="25.5" outlineLevel="2">
      <c r="B1949" s="706"/>
      <c r="C1949" s="320"/>
      <c r="D1949" s="539">
        <v>16</v>
      </c>
      <c r="E1949" s="538" t="s">
        <v>2623</v>
      </c>
      <c r="F1949" s="577" t="str">
        <f>+VLOOKUP(E1949,AlterationTestLU[],2,)</f>
        <v>Power Closing of Hoistway Doors (2.13.1, 2.13.3, and 2.13.4) [See also 8.10.2.2.1(i)] (Item 4.6)</v>
      </c>
      <c r="G1949" s="319"/>
      <c r="H1949" s="319"/>
      <c r="I1949" s="451"/>
      <c r="J1949" s="452"/>
      <c r="O1949" s="21"/>
    </row>
    <row r="1950" spans="2:15" ht="12.75" outlineLevel="2">
      <c r="B1950" s="706"/>
      <c r="C1950" s="320"/>
      <c r="D1950" s="539">
        <v>17</v>
      </c>
      <c r="E1950" s="538" t="s">
        <v>2624</v>
      </c>
      <c r="F1950" s="577" t="str">
        <f>+VLOOKUP(E1950,AlterationTestLU[],2,)</f>
        <v>Sequence Operation (2.13.6 and 2.13.3.4) (Item 4.7)</v>
      </c>
      <c r="G1950" s="319"/>
      <c r="H1950" s="319"/>
      <c r="I1950" s="451"/>
      <c r="J1950" s="452"/>
      <c r="O1950" s="21"/>
    </row>
    <row r="1951" spans="2:15" ht="12.75" outlineLevel="2">
      <c r="B1951" s="706"/>
      <c r="C1951" s="320"/>
      <c r="D1951" s="539">
        <v>18</v>
      </c>
      <c r="E1951" s="538" t="s">
        <v>2629</v>
      </c>
      <c r="F1951" s="577" t="str">
        <f>+VLOOKUP(E1951,AlterationTestLU[],2,)</f>
        <v>Separate Counterweight Hoistway (2.3.3) (Item 4.11)</v>
      </c>
      <c r="G1951" s="319"/>
      <c r="H1951" s="319"/>
      <c r="I1951" s="451"/>
      <c r="J1951" s="452"/>
      <c r="O1951" s="21"/>
    </row>
    <row r="1952" spans="2:15" ht="11.25" outlineLevel="1">
      <c r="B1952" s="75"/>
      <c r="C1952" s="33" t="s">
        <v>683</v>
      </c>
      <c r="D1952" s="9" t="s">
        <v>680</v>
      </c>
      <c r="E1952" s="9"/>
      <c r="F1952" s="588"/>
      <c r="G1952" s="350" t="s">
        <v>83</v>
      </c>
      <c r="H1952" s="350" t="s">
        <v>82</v>
      </c>
      <c r="I1952" s="546" t="s">
        <v>83</v>
      </c>
      <c r="J1952" s="547" t="s">
        <v>83</v>
      </c>
      <c r="O1952" s="21"/>
    </row>
    <row r="1953" spans="2:15" ht="11.25" outlineLevel="1">
      <c r="B1953" s="75"/>
      <c r="C1953" s="11"/>
      <c r="D1953" s="1"/>
      <c r="E1953" s="1" t="s">
        <v>679</v>
      </c>
      <c r="F1953" s="141" t="s">
        <v>718</v>
      </c>
      <c r="G1953" s="32"/>
      <c r="H1953" s="32"/>
      <c r="I1953" s="845"/>
      <c r="J1953" s="846"/>
      <c r="O1953" s="21"/>
    </row>
    <row r="1954" spans="2:15" ht="11.25" outlineLevel="1">
      <c r="B1954" s="75"/>
      <c r="C1954" s="11"/>
      <c r="D1954" s="1"/>
      <c r="E1954" s="1" t="s">
        <v>350</v>
      </c>
      <c r="F1954" s="141" t="s">
        <v>719</v>
      </c>
      <c r="G1954" s="32"/>
      <c r="H1954" s="32"/>
      <c r="I1954" s="845"/>
      <c r="J1954" s="846"/>
      <c r="O1954" s="21"/>
    </row>
    <row r="1955" spans="2:15" ht="11.25" outlineLevel="1">
      <c r="B1955" s="75"/>
      <c r="C1955" s="11"/>
      <c r="D1955" s="1"/>
      <c r="E1955" s="1" t="s">
        <v>351</v>
      </c>
      <c r="F1955" s="141" t="s">
        <v>1217</v>
      </c>
      <c r="G1955" s="32"/>
      <c r="H1955" s="32"/>
      <c r="I1955" s="845"/>
      <c r="J1955" s="846"/>
      <c r="O1955" s="21"/>
    </row>
    <row r="1956" spans="2:15" ht="11.25" outlineLevel="1">
      <c r="B1956" s="75"/>
      <c r="C1956" s="11"/>
      <c r="D1956" s="1"/>
      <c r="E1956" s="1"/>
      <c r="F1956" s="444" t="s">
        <v>2064</v>
      </c>
      <c r="G1956" s="32"/>
      <c r="H1956" s="32"/>
      <c r="I1956" s="451"/>
      <c r="J1956" s="452"/>
      <c r="K1956" s="753">
        <v>45259</v>
      </c>
      <c r="L1956" s="727" t="s">
        <v>295</v>
      </c>
      <c r="O1956" s="21"/>
    </row>
    <row r="1957" spans="2:15" ht="11.25" outlineLevel="1">
      <c r="B1957" s="75"/>
      <c r="C1957" s="11"/>
      <c r="D1957" s="1"/>
      <c r="E1957" s="1" t="s">
        <v>1663</v>
      </c>
      <c r="F1957" s="141" t="s">
        <v>1664</v>
      </c>
      <c r="G1957" s="32"/>
      <c r="H1957" s="32"/>
      <c r="I1957" s="451"/>
      <c r="J1957" s="452"/>
      <c r="O1957" s="21"/>
    </row>
    <row r="1958" spans="2:15" ht="11.25" outlineLevel="1">
      <c r="B1958" s="75"/>
      <c r="C1958" s="11"/>
      <c r="D1958" s="1"/>
      <c r="E1958" s="1" t="s">
        <v>1378</v>
      </c>
      <c r="F1958" s="141" t="s">
        <v>1379</v>
      </c>
      <c r="G1958" s="32"/>
      <c r="H1958" s="32"/>
      <c r="I1958" s="451"/>
      <c r="J1958" s="452"/>
      <c r="O1958" s="21"/>
    </row>
    <row r="1959" spans="2:15" ht="11.25" outlineLevel="1">
      <c r="B1959" s="75"/>
      <c r="C1959" s="33" t="s">
        <v>684</v>
      </c>
      <c r="D1959" s="9" t="s">
        <v>681</v>
      </c>
      <c r="E1959" s="9"/>
      <c r="F1959" s="588"/>
      <c r="G1959" s="350" t="s">
        <v>82</v>
      </c>
      <c r="H1959" s="350" t="s">
        <v>83</v>
      </c>
      <c r="I1959" s="845"/>
      <c r="J1959" s="846"/>
      <c r="O1959" s="21"/>
    </row>
    <row r="1960" spans="2:15" ht="11.25" outlineLevel="1">
      <c r="B1960" s="75"/>
      <c r="C1960" s="11"/>
      <c r="D1960" s="1"/>
      <c r="E1960" s="1" t="s">
        <v>344</v>
      </c>
      <c r="F1960" s="141" t="s">
        <v>720</v>
      </c>
      <c r="G1960" s="32"/>
      <c r="H1960" s="32"/>
      <c r="I1960" s="845"/>
      <c r="J1960" s="846"/>
      <c r="O1960" s="21"/>
    </row>
    <row r="1961" spans="2:15" ht="11.25" outlineLevel="1">
      <c r="B1961" s="75"/>
      <c r="C1961" s="11"/>
      <c r="D1961" s="1"/>
      <c r="E1961" s="1" t="s">
        <v>345</v>
      </c>
      <c r="F1961" s="141" t="s">
        <v>753</v>
      </c>
      <c r="G1961" s="32"/>
      <c r="H1961" s="32"/>
      <c r="I1961" s="845"/>
      <c r="J1961" s="846"/>
      <c r="O1961" s="21"/>
    </row>
    <row r="1962" spans="2:15" ht="11.25" outlineLevel="1">
      <c r="B1962" s="75"/>
      <c r="C1962" s="11"/>
      <c r="D1962" s="1"/>
      <c r="E1962" s="1" t="s">
        <v>431</v>
      </c>
      <c r="F1962" s="141" t="s">
        <v>721</v>
      </c>
      <c r="G1962" s="32"/>
      <c r="H1962" s="32"/>
      <c r="I1962" s="845"/>
      <c r="J1962" s="846"/>
      <c r="O1962" s="21"/>
    </row>
    <row r="1963" spans="2:15" ht="11.25" outlineLevel="1">
      <c r="B1963" s="75"/>
      <c r="C1963" s="11"/>
      <c r="D1963" s="1"/>
      <c r="E1963" s="1" t="s">
        <v>346</v>
      </c>
      <c r="F1963" s="141" t="s">
        <v>722</v>
      </c>
      <c r="G1963" s="32"/>
      <c r="H1963" s="32"/>
      <c r="I1963" s="845"/>
      <c r="J1963" s="846"/>
      <c r="O1963" s="21"/>
    </row>
    <row r="1964" spans="2:15" ht="11.25" outlineLevel="1">
      <c r="B1964" s="75"/>
      <c r="C1964" s="11"/>
      <c r="D1964" s="1"/>
      <c r="E1964" s="1" t="s">
        <v>347</v>
      </c>
      <c r="F1964" s="141" t="s">
        <v>723</v>
      </c>
      <c r="G1964" s="32"/>
      <c r="H1964" s="32"/>
      <c r="I1964" s="845"/>
      <c r="J1964" s="846"/>
      <c r="O1964" s="21"/>
    </row>
    <row r="1965" spans="2:15" ht="11.25" outlineLevel="1">
      <c r="B1965" s="75"/>
      <c r="C1965" s="11"/>
      <c r="D1965" s="1"/>
      <c r="E1965" s="1" t="s">
        <v>358</v>
      </c>
      <c r="F1965" s="141" t="s">
        <v>724</v>
      </c>
      <c r="G1965" s="32"/>
      <c r="H1965" s="32"/>
      <c r="I1965" s="845"/>
      <c r="J1965" s="846"/>
      <c r="O1965" s="21"/>
    </row>
    <row r="1966" spans="2:15" ht="11.25" outlineLevel="1">
      <c r="B1966" s="75"/>
      <c r="C1966" s="11"/>
      <c r="D1966" s="1"/>
      <c r="E1966" s="1" t="s">
        <v>349</v>
      </c>
      <c r="F1966" s="141" t="s">
        <v>725</v>
      </c>
      <c r="G1966" s="32"/>
      <c r="H1966" s="32"/>
      <c r="I1966" s="845"/>
      <c r="J1966" s="846"/>
      <c r="O1966" s="21"/>
    </row>
    <row r="1967" spans="2:15" ht="11.25" outlineLevel="1">
      <c r="B1967" s="75"/>
      <c r="C1967" s="11"/>
      <c r="D1967" s="1"/>
      <c r="E1967" s="142" t="s">
        <v>293</v>
      </c>
      <c r="F1967" s="141" t="s">
        <v>1008</v>
      </c>
      <c r="G1967" s="32"/>
      <c r="H1967" s="32"/>
      <c r="I1967" s="845"/>
      <c r="J1967" s="846"/>
      <c r="O1967" s="21"/>
    </row>
    <row r="1968" spans="2:15" ht="11.25" outlineLevel="1">
      <c r="B1968" s="75"/>
      <c r="C1968" s="11"/>
      <c r="D1968" s="1"/>
      <c r="E1968" s="1" t="s">
        <v>1380</v>
      </c>
      <c r="F1968" s="141"/>
      <c r="G1968" s="32"/>
      <c r="H1968" s="32"/>
      <c r="I1968" s="451"/>
      <c r="J1968" s="452"/>
      <c r="O1968" s="21"/>
    </row>
    <row r="1969" spans="2:15" ht="11.25" outlineLevel="1">
      <c r="B1969" s="75"/>
      <c r="C1969" s="11"/>
      <c r="D1969" s="1"/>
      <c r="E1969" s="1" t="s">
        <v>347</v>
      </c>
      <c r="F1969" s="141" t="s">
        <v>723</v>
      </c>
      <c r="G1969" s="32"/>
      <c r="H1969" s="32"/>
      <c r="I1969" s="451"/>
      <c r="J1969" s="452"/>
      <c r="O1969" s="21"/>
    </row>
    <row r="1970" spans="2:15" ht="11.25" outlineLevel="1">
      <c r="B1970" s="75"/>
      <c r="C1970" s="11"/>
      <c r="D1970" s="1"/>
      <c r="E1970" s="1" t="s">
        <v>350</v>
      </c>
      <c r="F1970" s="141" t="s">
        <v>719</v>
      </c>
      <c r="G1970" s="32"/>
      <c r="H1970" s="32"/>
      <c r="I1970" s="845"/>
      <c r="J1970" s="846"/>
      <c r="O1970" s="21"/>
    </row>
    <row r="1971" spans="2:15" ht="11.25" outlineLevel="1">
      <c r="B1971" s="75"/>
      <c r="C1971" s="11"/>
      <c r="D1971" s="1"/>
      <c r="E1971" s="1" t="s">
        <v>351</v>
      </c>
      <c r="F1971" s="141" t="s">
        <v>1217</v>
      </c>
      <c r="G1971" s="32"/>
      <c r="H1971" s="32"/>
      <c r="I1971" s="845"/>
      <c r="J1971" s="846"/>
      <c r="O1971" s="21"/>
    </row>
    <row r="1972" spans="2:15" ht="11.25" outlineLevel="1">
      <c r="B1972" s="75"/>
      <c r="C1972" s="11"/>
      <c r="D1972" s="1"/>
      <c r="E1972" s="1"/>
      <c r="F1972" s="444" t="s">
        <v>2064</v>
      </c>
      <c r="G1972" s="32"/>
      <c r="H1972" s="32"/>
      <c r="I1972" s="451"/>
      <c r="J1972" s="452"/>
      <c r="K1972" s="753">
        <v>45259</v>
      </c>
      <c r="L1972" s="727" t="s">
        <v>295</v>
      </c>
      <c r="O1972" s="21"/>
    </row>
    <row r="1973" spans="2:15" ht="11.25" outlineLevel="1">
      <c r="B1973" s="75"/>
      <c r="C1973" s="11"/>
      <c r="D1973" s="1"/>
      <c r="E1973" s="1" t="s">
        <v>1663</v>
      </c>
      <c r="F1973" s="141" t="s">
        <v>1664</v>
      </c>
      <c r="G1973" s="32"/>
      <c r="H1973" s="32"/>
      <c r="I1973" s="451"/>
      <c r="J1973" s="452"/>
      <c r="O1973" s="21"/>
    </row>
    <row r="1974" spans="2:15" ht="11.25" outlineLevel="1">
      <c r="B1974" s="75"/>
      <c r="C1974" s="11"/>
      <c r="D1974" s="1"/>
      <c r="E1974" s="1" t="s">
        <v>1378</v>
      </c>
      <c r="F1974" s="141" t="s">
        <v>1379</v>
      </c>
      <c r="G1974" s="32"/>
      <c r="H1974" s="32"/>
      <c r="I1974" s="451"/>
      <c r="J1974" s="452"/>
      <c r="O1974" s="21"/>
    </row>
    <row r="1975" spans="2:15" ht="11.25" outlineLevel="1">
      <c r="B1975" s="75"/>
      <c r="C1975" s="33" t="s">
        <v>685</v>
      </c>
      <c r="D1975" s="9" t="s">
        <v>682</v>
      </c>
      <c r="E1975" s="9"/>
      <c r="F1975" s="588"/>
      <c r="G1975" s="350" t="s">
        <v>83</v>
      </c>
      <c r="H1975" s="350" t="s">
        <v>82</v>
      </c>
      <c r="I1975" s="845"/>
      <c r="J1975" s="846"/>
      <c r="O1975" s="21"/>
    </row>
    <row r="1976" spans="2:15" ht="11.25" outlineLevel="1">
      <c r="B1976" s="75"/>
      <c r="C1976" s="11"/>
      <c r="D1976" s="1"/>
      <c r="E1976" s="1" t="s">
        <v>345</v>
      </c>
      <c r="F1976" s="141" t="s">
        <v>753</v>
      </c>
      <c r="G1976" s="32"/>
      <c r="H1976" s="32"/>
      <c r="I1976" s="845"/>
      <c r="J1976" s="846"/>
      <c r="O1976" s="21"/>
    </row>
    <row r="1977" spans="2:15" ht="11.25" outlineLevel="1">
      <c r="B1977" s="75"/>
      <c r="C1977" s="11"/>
      <c r="D1977" s="1"/>
      <c r="E1977" s="1" t="s">
        <v>346</v>
      </c>
      <c r="F1977" s="141" t="s">
        <v>722</v>
      </c>
      <c r="G1977" s="32"/>
      <c r="H1977" s="32"/>
      <c r="I1977" s="845"/>
      <c r="J1977" s="846"/>
      <c r="O1977" s="21"/>
    </row>
    <row r="1978" spans="2:15" ht="11.25" outlineLevel="1">
      <c r="B1978" s="75"/>
      <c r="C1978" s="11"/>
      <c r="D1978" s="1"/>
      <c r="E1978" s="1" t="s">
        <v>358</v>
      </c>
      <c r="F1978" s="141" t="s">
        <v>724</v>
      </c>
      <c r="G1978" s="32"/>
      <c r="H1978" s="32"/>
      <c r="I1978" s="845"/>
      <c r="J1978" s="846"/>
      <c r="O1978" s="21"/>
    </row>
    <row r="1979" spans="2:15" ht="11.25" outlineLevel="1">
      <c r="B1979" s="75"/>
      <c r="C1979" s="11"/>
      <c r="D1979" s="1"/>
      <c r="E1979" s="1" t="s">
        <v>349</v>
      </c>
      <c r="F1979" s="141" t="s">
        <v>725</v>
      </c>
      <c r="G1979" s="32"/>
      <c r="H1979" s="32"/>
      <c r="I1979" s="845"/>
      <c r="J1979" s="846"/>
      <c r="O1979" s="21"/>
    </row>
    <row r="1980" spans="2:15" ht="11.25" outlineLevel="1">
      <c r="B1980" s="75"/>
      <c r="C1980" s="11"/>
      <c r="D1980" s="1"/>
      <c r="E1980" s="142" t="s">
        <v>293</v>
      </c>
      <c r="F1980" s="141" t="s">
        <v>1008</v>
      </c>
      <c r="G1980" s="32"/>
      <c r="H1980" s="32"/>
      <c r="I1980" s="845"/>
      <c r="J1980" s="846"/>
      <c r="O1980" s="21"/>
    </row>
    <row r="1981" spans="2:15" ht="11.25" outlineLevel="1">
      <c r="B1981" s="75"/>
      <c r="C1981" s="11"/>
      <c r="D1981" s="1"/>
      <c r="E1981" s="1" t="s">
        <v>1380</v>
      </c>
      <c r="F1981" s="141"/>
      <c r="G1981" s="32"/>
      <c r="H1981" s="32"/>
      <c r="I1981" s="451"/>
      <c r="J1981" s="452"/>
      <c r="O1981" s="21"/>
    </row>
    <row r="1982" spans="2:15" ht="11.25" outlineLevel="1">
      <c r="B1982" s="75"/>
      <c r="C1982" s="11"/>
      <c r="D1982" s="1"/>
      <c r="E1982" s="1" t="s">
        <v>350</v>
      </c>
      <c r="F1982" s="141" t="s">
        <v>719</v>
      </c>
      <c r="G1982" s="32"/>
      <c r="H1982" s="32"/>
      <c r="I1982" s="845"/>
      <c r="J1982" s="846"/>
      <c r="O1982" s="21"/>
    </row>
    <row r="1983" spans="2:15" ht="11.25" outlineLevel="1">
      <c r="B1983" s="75"/>
      <c r="C1983" s="11"/>
      <c r="D1983" s="1"/>
      <c r="E1983" s="1" t="s">
        <v>351</v>
      </c>
      <c r="F1983" s="141" t="s">
        <v>1217</v>
      </c>
      <c r="G1983" s="32"/>
      <c r="H1983" s="32"/>
      <c r="I1983" s="845"/>
      <c r="J1983" s="846"/>
      <c r="O1983" s="21"/>
    </row>
    <row r="1984" spans="2:15" ht="11.25" outlineLevel="1">
      <c r="B1984" s="75"/>
      <c r="C1984" s="11"/>
      <c r="D1984" s="1"/>
      <c r="E1984" s="1"/>
      <c r="F1984" s="444" t="s">
        <v>2064</v>
      </c>
      <c r="G1984" s="32"/>
      <c r="H1984" s="32"/>
      <c r="I1984" s="451"/>
      <c r="J1984" s="452"/>
      <c r="K1984" s="753">
        <v>45259</v>
      </c>
      <c r="L1984" s="727" t="s">
        <v>295</v>
      </c>
      <c r="O1984" s="21"/>
    </row>
    <row r="1985" spans="2:15" ht="11.25" outlineLevel="1">
      <c r="B1985" s="75"/>
      <c r="C1985" s="11"/>
      <c r="D1985" s="1"/>
      <c r="E1985" s="1" t="s">
        <v>1663</v>
      </c>
      <c r="F1985" s="141" t="s">
        <v>1664</v>
      </c>
      <c r="G1985" s="32"/>
      <c r="H1985" s="32"/>
      <c r="I1985" s="451"/>
      <c r="J1985" s="452"/>
      <c r="O1985" s="21"/>
    </row>
    <row r="1986" spans="2:15" ht="11.25" outlineLevel="1">
      <c r="B1986" s="75"/>
      <c r="C1986" s="11"/>
      <c r="D1986" s="1"/>
      <c r="E1986" s="1" t="s">
        <v>1378</v>
      </c>
      <c r="F1986" s="141" t="s">
        <v>1379</v>
      </c>
      <c r="G1986" s="32"/>
      <c r="H1986" s="32"/>
      <c r="I1986" s="451"/>
      <c r="J1986" s="452"/>
      <c r="O1986" s="21"/>
    </row>
    <row r="1987" spans="2:15" ht="11.25" outlineLevel="1">
      <c r="B1987" s="75"/>
      <c r="C1987" s="33" t="s">
        <v>687</v>
      </c>
      <c r="D1987" s="9" t="s">
        <v>1381</v>
      </c>
      <c r="E1987" s="9"/>
      <c r="F1987" s="588"/>
      <c r="G1987" s="350" t="s">
        <v>83</v>
      </c>
      <c r="H1987" s="350" t="s">
        <v>83</v>
      </c>
      <c r="I1987" s="845"/>
      <c r="J1987" s="846"/>
      <c r="O1987" s="21"/>
    </row>
    <row r="1988" spans="2:15" ht="11.25" outlineLevel="1">
      <c r="B1988" s="75"/>
      <c r="C1988" s="11"/>
      <c r="D1988" s="1"/>
      <c r="E1988" s="1" t="s">
        <v>242</v>
      </c>
      <c r="F1988" s="141" t="s">
        <v>251</v>
      </c>
      <c r="G1988" s="32"/>
      <c r="H1988" s="32"/>
      <c r="I1988" s="845"/>
      <c r="J1988" s="846"/>
      <c r="O1988" s="21"/>
    </row>
    <row r="1989" spans="2:15" ht="11.25" outlineLevel="1">
      <c r="B1989" s="75"/>
      <c r="C1989" s="11"/>
      <c r="D1989" s="1"/>
      <c r="E1989" s="142" t="s">
        <v>293</v>
      </c>
      <c r="F1989" s="141" t="s">
        <v>1008</v>
      </c>
      <c r="G1989" s="32"/>
      <c r="H1989" s="32"/>
      <c r="I1989" s="845"/>
      <c r="J1989" s="846"/>
      <c r="O1989" s="21"/>
    </row>
    <row r="1990" spans="2:15" ht="11.25" outlineLevel="1">
      <c r="B1990" s="75"/>
      <c r="C1990" s="33" t="s">
        <v>688</v>
      </c>
      <c r="D1990" s="9" t="s">
        <v>1382</v>
      </c>
      <c r="E1990" s="9"/>
      <c r="F1990" s="588"/>
      <c r="G1990" s="350" t="s">
        <v>83</v>
      </c>
      <c r="H1990" s="350" t="s">
        <v>83</v>
      </c>
      <c r="I1990" s="845"/>
      <c r="J1990" s="846"/>
      <c r="O1990" s="21"/>
    </row>
    <row r="1991" spans="2:15" ht="11.25" outlineLevel="1">
      <c r="B1991" s="75"/>
      <c r="C1991" s="11"/>
      <c r="D1991" s="1"/>
      <c r="E1991" s="1" t="s">
        <v>686</v>
      </c>
      <c r="F1991" s="141" t="s">
        <v>728</v>
      </c>
      <c r="G1991" s="32"/>
      <c r="H1991" s="32"/>
      <c r="I1991" s="845"/>
      <c r="J1991" s="846"/>
      <c r="O1991" s="21"/>
    </row>
    <row r="1992" spans="2:15" ht="11.25" outlineLevel="1">
      <c r="B1992" s="75"/>
      <c r="C1992" s="11"/>
      <c r="D1992" s="1"/>
      <c r="E1992" s="142" t="s">
        <v>293</v>
      </c>
      <c r="F1992" s="141" t="s">
        <v>1008</v>
      </c>
      <c r="G1992" s="32"/>
      <c r="H1992" s="32"/>
      <c r="I1992" s="845"/>
      <c r="J1992" s="846"/>
      <c r="O1992" s="21"/>
    </row>
    <row r="1993" spans="2:15" ht="11.25" outlineLevel="1">
      <c r="B1993" s="75"/>
      <c r="C1993" s="11"/>
      <c r="D1993" s="1"/>
      <c r="E1993" s="142"/>
      <c r="F1993" s="141"/>
      <c r="G1993" s="32"/>
      <c r="H1993" s="32"/>
      <c r="I1993" s="451"/>
      <c r="J1993" s="452"/>
      <c r="O1993" s="21"/>
    </row>
    <row r="1994" spans="2:15" ht="11.25" outlineLevel="1">
      <c r="B1994" s="75"/>
      <c r="C1994" s="14" t="s">
        <v>1003</v>
      </c>
      <c r="D1994" s="9" t="s">
        <v>165</v>
      </c>
      <c r="E1994" s="9"/>
      <c r="F1994" s="588"/>
      <c r="G1994" s="350" t="s">
        <v>83</v>
      </c>
      <c r="H1994" s="547" t="s">
        <v>83</v>
      </c>
      <c r="I1994" s="895" t="s">
        <v>86</v>
      </c>
      <c r="J1994" s="896"/>
      <c r="O1994" s="21"/>
    </row>
    <row r="1995" spans="2:15" ht="11.25" outlineLevel="1">
      <c r="B1995" s="706"/>
      <c r="C1995" s="14"/>
      <c r="D1995" s="318"/>
      <c r="E1995" s="312" t="s">
        <v>1665</v>
      </c>
      <c r="F1995" s="589"/>
      <c r="G1995" s="350"/>
      <c r="H1995" s="350"/>
      <c r="I1995" s="546"/>
      <c r="J1995" s="547"/>
      <c r="O1995" s="21"/>
    </row>
    <row r="1996" spans="2:15" ht="11.25" outlineLevel="2">
      <c r="B1996" s="706"/>
      <c r="C1996" s="14"/>
      <c r="D1996" s="311"/>
      <c r="E1996" s="533" t="str">
        <f>TRIM(RIGHT(SUBSTITUTE(E1995," ",REPT(" ",100)),100))</f>
        <v>8.10.2.3.2(o)</v>
      </c>
      <c r="F1996" s="590">
        <f>+VLOOKUP(E1996,clause_count,2,FALSE)</f>
        <v>18</v>
      </c>
      <c r="G1996" s="350"/>
      <c r="H1996" s="350"/>
      <c r="I1996" s="546"/>
      <c r="J1996" s="547"/>
      <c r="O1996" s="21"/>
    </row>
    <row r="1997" spans="2:15" ht="12.75" outlineLevel="2">
      <c r="B1997" s="706"/>
      <c r="C1997" s="14"/>
      <c r="D1997" s="539">
        <v>1</v>
      </c>
      <c r="E1997" s="538" t="s">
        <v>2211</v>
      </c>
      <c r="F1997" s="577" t="str">
        <f>+VLOOKUP(E1997,AlterationTestLU[],2,)</f>
        <v>Door Reopening Device (2.13.5) (Item 1.1)</v>
      </c>
      <c r="G1997" s="350"/>
      <c r="H1997" s="350"/>
      <c r="I1997" s="546"/>
      <c r="J1997" s="547"/>
      <c r="O1997" s="21"/>
    </row>
    <row r="1998" spans="2:15" ht="12.75" outlineLevel="2">
      <c r="B1998" s="706"/>
      <c r="C1998" s="14"/>
      <c r="D1998" s="539">
        <v>2</v>
      </c>
      <c r="E1998" s="538" t="s">
        <v>2240</v>
      </c>
      <c r="F1998" s="577" t="str">
        <f>+VLOOKUP(E1998,AlterationTestLU[],2,)</f>
        <v>inspection operation with open door circuits (2.26.1.5)</v>
      </c>
      <c r="G1998" s="350"/>
      <c r="H1998" s="350"/>
      <c r="I1998" s="546"/>
      <c r="J1998" s="547"/>
      <c r="O1998" s="21"/>
    </row>
    <row r="1999" spans="2:15" ht="12.75" outlineLevel="2">
      <c r="B1999" s="706"/>
      <c r="C1999" s="14"/>
      <c r="D1999" s="539">
        <v>3</v>
      </c>
      <c r="E1999" s="538" t="s">
        <v>2255</v>
      </c>
      <c r="F1999" s="577" t="str">
        <f>+VLOOKUP(E1999,AlterationTestLU[],2,)</f>
        <v>Door Closing Force Test (2.13.4) (Item 1.8)</v>
      </c>
      <c r="G1999" s="350"/>
      <c r="H1999" s="350"/>
      <c r="I1999" s="546"/>
      <c r="J1999" s="547"/>
      <c r="O1999" s="21"/>
    </row>
    <row r="2000" spans="2:15" ht="25.5" outlineLevel="2">
      <c r="B2000" s="706"/>
      <c r="C2000" s="14"/>
      <c r="D2000" s="539">
        <v>4</v>
      </c>
      <c r="E2000" s="538" t="s">
        <v>2256</v>
      </c>
      <c r="F2000" s="577" t="str">
        <f>+VLOOKUP(E2000,AlterationTestLU[],2,)</f>
        <v>Power Closing Doors Gates (2.13.3) (Item 1.9): Test Closing Time Per Door Marking Plate (2.13.4.2.4)</v>
      </c>
      <c r="G2000" s="350"/>
      <c r="H2000" s="350"/>
      <c r="I2000" s="546"/>
      <c r="J2000" s="547"/>
      <c r="O2000" s="21"/>
    </row>
    <row r="2001" spans="2:15" ht="51" outlineLevel="2">
      <c r="B2001" s="706"/>
      <c r="C2001" s="14"/>
      <c r="D2001" s="539">
        <v>5</v>
      </c>
      <c r="E2001" s="538" t="s">
        <v>2257</v>
      </c>
      <c r="F2001" s="577" t="str">
        <f>+VLOOKUP(E2001,AlterationTestLU[],2,)</f>
        <v>(j) Power Opening of Doors or Gates (Item 1.10)
(j)(1) Power Opening of Doors (2.13.2). 
(j)(2) Leveling Zone (2.26.1.6.3) and Leveling Speed (2.26.1.6.6). 
(j)(3) 	Inner Landing Zone (2.26.1.6.7). For static control elevators</v>
      </c>
      <c r="G2001" s="350"/>
      <c r="H2001" s="350"/>
      <c r="I2001" s="546"/>
      <c r="J2001" s="547"/>
      <c r="O2001" s="21"/>
    </row>
    <row r="2002" spans="2:15" ht="12.75" outlineLevel="2">
      <c r="B2002" s="706"/>
      <c r="C2002" s="14"/>
      <c r="D2002" s="539">
        <v>6</v>
      </c>
      <c r="E2002" s="538" t="s">
        <v>2795</v>
      </c>
      <c r="F2002" s="577" t="str">
        <f>+VLOOKUP(E2002,AlterationTestLU[],2,)</f>
        <v>Means to Restrict Car Door Opening (2.14.5.7) (Item 1.18)</v>
      </c>
      <c r="G2002" s="350"/>
      <c r="H2002" s="350"/>
      <c r="I2002" s="546"/>
      <c r="J2002" s="547"/>
      <c r="O2002" s="21"/>
    </row>
    <row r="2003" spans="2:15" ht="12.75" outlineLevel="2">
      <c r="B2003" s="706"/>
      <c r="C2003" s="14"/>
      <c r="D2003" s="539">
        <v>7</v>
      </c>
      <c r="E2003" s="538" t="s">
        <v>2796</v>
      </c>
      <c r="F2003" s="577" t="str">
        <f>+VLOOKUP(E2003,AlterationTestLU[],2,)</f>
        <v>Door Monitoring Systems (2.26.5)</v>
      </c>
      <c r="G2003" s="350"/>
      <c r="H2003" s="350"/>
      <c r="I2003" s="546"/>
      <c r="J2003" s="547"/>
      <c r="O2003" s="21"/>
    </row>
    <row r="2004" spans="2:15" ht="12.75" outlineLevel="2">
      <c r="B2004" s="706"/>
      <c r="C2004" s="14"/>
      <c r="D2004" s="539">
        <v>8</v>
      </c>
      <c r="E2004" s="538" t="s">
        <v>2430</v>
      </c>
      <c r="F2004" s="577" t="str">
        <f>+VLOOKUP(E2004,AlterationTestLU[],2,)</f>
        <v>inspection operation with open door circuits (2.26.1.5)</v>
      </c>
      <c r="G2004" s="350"/>
      <c r="H2004" s="350"/>
      <c r="I2004" s="546"/>
      <c r="J2004" s="547"/>
      <c r="O2004" s="21"/>
    </row>
    <row r="2005" spans="2:15" ht="12.75" outlineLevel="2">
      <c r="B2005" s="706"/>
      <c r="C2005" s="14"/>
      <c r="D2005" s="539">
        <v>9</v>
      </c>
      <c r="E2005" s="538" t="s">
        <v>2535</v>
      </c>
      <c r="F2005" s="577" t="str">
        <f>+VLOOKUP(E2005,AlterationTestLU[],2,)</f>
        <v>inspection operation with open door circuits (2.26.1.5)</v>
      </c>
      <c r="G2005" s="350"/>
      <c r="H2005" s="350"/>
      <c r="I2005" s="546"/>
      <c r="J2005" s="547"/>
      <c r="O2005" s="21"/>
    </row>
    <row r="2006" spans="2:15" ht="12.75" outlineLevel="2">
      <c r="B2006" s="706"/>
      <c r="C2006" s="14"/>
      <c r="D2006" s="539">
        <v>10</v>
      </c>
      <c r="E2006" s="538" t="s">
        <v>2550</v>
      </c>
      <c r="F2006" s="577" t="str">
        <f>+VLOOKUP(E2006,AlterationTestLU[],2,)</f>
        <v>Identification [2.29.1.2(g) and 2.29.2] (Item 3.9)</v>
      </c>
      <c r="G2006" s="350"/>
      <c r="H2006" s="350"/>
      <c r="I2006" s="546"/>
      <c r="J2006" s="547"/>
      <c r="O2006" s="21"/>
    </row>
    <row r="2007" spans="2:15" ht="127.5" outlineLevel="2">
      <c r="B2007" s="706"/>
      <c r="C2007" s="14"/>
      <c r="D2007" s="539">
        <v>11</v>
      </c>
      <c r="E2007" s="538" t="s">
        <v>2558</v>
      </c>
      <c r="F2007" s="577" t="str">
        <f>+VLOOKUP(E2007,AlterationTestLU[],2,)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2007" s="350"/>
      <c r="H2007" s="350"/>
      <c r="I2007" s="546"/>
      <c r="J2007" s="547"/>
      <c r="O2007" s="21"/>
    </row>
    <row r="2008" spans="2:15" ht="38.25" outlineLevel="2">
      <c r="B2008" s="706"/>
      <c r="C2008" s="14"/>
      <c r="D2008" s="539">
        <v>12</v>
      </c>
      <c r="E2008" s="538" t="s">
        <v>2615</v>
      </c>
      <c r="F2008" s="577" t="str">
        <f>+VLOOKUP(E2008,AlterationTestLU[],2,)</f>
        <v>(b) Hoistway Doors (Section 2.11) (Item 4.2)
(b)(1) test of closed biparting doors (2.11.12.4.3 and 2.11.12.4.7)
(b)(2) hoistway door (Section 2.11) [see also 8.10.2.2.3(w)]</v>
      </c>
      <c r="G2008" s="350"/>
      <c r="H2008" s="350"/>
      <c r="I2008" s="546"/>
      <c r="J2008" s="547"/>
      <c r="O2008" s="21"/>
    </row>
    <row r="2009" spans="2:15" ht="12.75" outlineLevel="2">
      <c r="B2009" s="706"/>
      <c r="C2009" s="14"/>
      <c r="D2009" s="539">
        <v>13</v>
      </c>
      <c r="E2009" s="538" t="s">
        <v>2618</v>
      </c>
      <c r="F2009" s="577" t="str">
        <f>+VLOOKUP(E2009,AlterationTestLU[],2,)</f>
        <v>Vision Panels (2.11.7) (Item 4.3)</v>
      </c>
      <c r="G2009" s="350"/>
      <c r="H2009" s="350"/>
      <c r="I2009" s="546"/>
      <c r="J2009" s="547"/>
      <c r="O2009" s="21"/>
    </row>
    <row r="2010" spans="2:15" ht="25.5" outlineLevel="2">
      <c r="B2010" s="706"/>
      <c r="C2010" s="14"/>
      <c r="D2010" s="539">
        <v>14</v>
      </c>
      <c r="E2010" s="538" t="s">
        <v>2619</v>
      </c>
      <c r="F2010" s="577" t="str">
        <f>+VLOOKUP(E2010,AlterationTestLU[],2,)</f>
        <v>Hoistway Door Locking Devices (2.12.2.3, 2.12.2.5, 2.12.3.3, 2.12.3.5, 2.12.4.3, 2.26.2.14, and 2.26.4.3) [see also 8.10.2.2.3(w)] (Item 4.4)</v>
      </c>
      <c r="G2010" s="350"/>
      <c r="H2010" s="350"/>
      <c r="I2010" s="546"/>
      <c r="J2010" s="547"/>
      <c r="O2010" s="21"/>
    </row>
    <row r="2011" spans="2:15" ht="38.25" outlineLevel="2">
      <c r="B2011" s="706"/>
      <c r="C2011" s="14"/>
      <c r="D2011" s="539">
        <v>15</v>
      </c>
      <c r="E2011" s="538" t="s">
        <v>2620</v>
      </c>
      <c r="F2011" s="577" t="str">
        <f>+VLOOKUP(E2011,AlterationTestLU[],2,)</f>
        <v>(e) Access to Hoistway (Item 4.5)
(e)(1) access for maintenance (2.12.6 and 2.12.7)
(e)(2) access for emergency (2.12.6)</v>
      </c>
      <c r="G2011" s="350"/>
      <c r="H2011" s="350"/>
      <c r="I2011" s="546"/>
      <c r="J2011" s="547"/>
      <c r="O2011" s="21"/>
    </row>
    <row r="2012" spans="2:15" ht="25.5" outlineLevel="2">
      <c r="B2012" s="706"/>
      <c r="C2012" s="14"/>
      <c r="D2012" s="539">
        <v>16</v>
      </c>
      <c r="E2012" s="538" t="s">
        <v>2623</v>
      </c>
      <c r="F2012" s="577" t="str">
        <f>+VLOOKUP(E2012,AlterationTestLU[],2,)</f>
        <v>Power Closing of Hoistway Doors (2.13.1, 2.13.3, and 2.13.4) [See also 8.10.2.2.1(i)] (Item 4.6)</v>
      </c>
      <c r="G2012" s="350"/>
      <c r="H2012" s="350"/>
      <c r="I2012" s="546"/>
      <c r="J2012" s="547"/>
      <c r="O2012" s="21"/>
    </row>
    <row r="2013" spans="2:15" ht="12.75" outlineLevel="2">
      <c r="B2013" s="706"/>
      <c r="C2013" s="14"/>
      <c r="D2013" s="539">
        <v>17</v>
      </c>
      <c r="E2013" s="538" t="s">
        <v>2624</v>
      </c>
      <c r="F2013" s="577" t="str">
        <f>+VLOOKUP(E2013,AlterationTestLU[],2,)</f>
        <v>Sequence Operation (2.13.6 and 2.13.3.4) (Item 4.7)</v>
      </c>
      <c r="G2013" s="350"/>
      <c r="H2013" s="350"/>
      <c r="I2013" s="546"/>
      <c r="J2013" s="547"/>
      <c r="O2013" s="21"/>
    </row>
    <row r="2014" spans="2:15" ht="12.75" outlineLevel="2">
      <c r="B2014" s="706"/>
      <c r="C2014" s="14"/>
      <c r="D2014" s="539">
        <v>18</v>
      </c>
      <c r="E2014" s="538" t="s">
        <v>2629</v>
      </c>
      <c r="F2014" s="577" t="str">
        <f>+VLOOKUP(E2014,AlterationTestLU[],2,)</f>
        <v>Separate Counterweight Hoistway (2.3.3) (Item 4.11)</v>
      </c>
      <c r="G2014" s="350"/>
      <c r="H2014" s="350"/>
      <c r="I2014" s="546"/>
      <c r="J2014" s="547"/>
      <c r="O2014" s="21"/>
    </row>
    <row r="2015" spans="2:15" ht="11.25" outlineLevel="1">
      <c r="B2015" s="75"/>
      <c r="C2015" s="11"/>
      <c r="D2015" s="1"/>
      <c r="E2015" s="142" t="s">
        <v>290</v>
      </c>
      <c r="F2015" s="141" t="s">
        <v>689</v>
      </c>
      <c r="G2015" s="32"/>
      <c r="H2015" s="32"/>
      <c r="I2015" s="918" t="s">
        <v>83</v>
      </c>
      <c r="J2015" s="919"/>
      <c r="O2015" s="21"/>
    </row>
    <row r="2016" spans="2:15" ht="11.25" outlineLevel="1">
      <c r="B2016" s="75"/>
      <c r="C2016" s="11"/>
      <c r="D2016" s="47"/>
      <c r="E2016" s="1" t="s">
        <v>434</v>
      </c>
      <c r="F2016" s="141" t="s">
        <v>732</v>
      </c>
      <c r="G2016" s="32"/>
      <c r="H2016" s="32"/>
      <c r="I2016" s="954"/>
      <c r="J2016" s="955"/>
      <c r="O2016" s="21"/>
    </row>
    <row r="2017" spans="2:15" ht="11.25" outlineLevel="1">
      <c r="B2017" s="75"/>
      <c r="C2017" s="11"/>
      <c r="D2017" s="47"/>
      <c r="E2017" s="1" t="s">
        <v>1383</v>
      </c>
      <c r="F2017" s="141"/>
      <c r="G2017" s="32"/>
      <c r="H2017" s="32"/>
      <c r="I2017" s="556"/>
      <c r="J2017" s="557"/>
      <c r="O2017" s="21"/>
    </row>
    <row r="2018" spans="2:15" ht="11.25" outlineLevel="1">
      <c r="B2018" s="75"/>
      <c r="C2018" s="48" t="s">
        <v>198</v>
      </c>
      <c r="D2018" s="49"/>
      <c r="E2018" s="50" t="s">
        <v>690</v>
      </c>
      <c r="F2018" s="597" t="s">
        <v>730</v>
      </c>
      <c r="G2018" s="936" t="s">
        <v>84</v>
      </c>
      <c r="H2018" s="937"/>
      <c r="I2018" s="936" t="s">
        <v>84</v>
      </c>
      <c r="J2018" s="937"/>
      <c r="O2018" s="21"/>
    </row>
    <row r="2019" spans="2:15" ht="11.25" outlineLevel="1">
      <c r="B2019" s="75"/>
      <c r="C2019" s="51"/>
      <c r="D2019" s="47"/>
      <c r="E2019" s="1" t="s">
        <v>691</v>
      </c>
      <c r="F2019" s="141" t="s">
        <v>733</v>
      </c>
      <c r="G2019" s="918"/>
      <c r="H2019" s="919"/>
      <c r="I2019" s="918"/>
      <c r="J2019" s="919"/>
      <c r="O2019" s="21"/>
    </row>
    <row r="2020" spans="2:15" ht="11.25" outlineLevel="1">
      <c r="B2020" s="75"/>
      <c r="C2020" s="51"/>
      <c r="D2020" s="52"/>
      <c r="E2020" s="53" t="s">
        <v>692</v>
      </c>
      <c r="F2020" s="598" t="s">
        <v>739</v>
      </c>
      <c r="G2020" s="954"/>
      <c r="H2020" s="955"/>
      <c r="I2020" s="954"/>
      <c r="J2020" s="955"/>
      <c r="O2020" s="21"/>
    </row>
    <row r="2021" spans="2:15" ht="11.25" outlineLevel="1">
      <c r="B2021" s="75"/>
      <c r="C2021" s="48" t="s">
        <v>151</v>
      </c>
      <c r="D2021" s="54"/>
      <c r="E2021" s="55" t="s">
        <v>693</v>
      </c>
      <c r="F2021" s="599" t="s">
        <v>149</v>
      </c>
      <c r="G2021" s="956" t="s">
        <v>84</v>
      </c>
      <c r="H2021" s="957"/>
      <c r="I2021" s="956" t="s">
        <v>84</v>
      </c>
      <c r="J2021" s="957"/>
      <c r="O2021" s="21"/>
    </row>
    <row r="2022" spans="2:15" ht="11.25" outlineLevel="1">
      <c r="B2022" s="75"/>
      <c r="C2022" s="48" t="s">
        <v>199</v>
      </c>
      <c r="D2022" s="1"/>
      <c r="E2022" s="1" t="s">
        <v>694</v>
      </c>
      <c r="F2022" s="141" t="s">
        <v>750</v>
      </c>
      <c r="G2022" s="936" t="s">
        <v>85</v>
      </c>
      <c r="H2022" s="937"/>
      <c r="I2022" s="936" t="s">
        <v>85</v>
      </c>
      <c r="J2022" s="937"/>
      <c r="O2022" s="21"/>
    </row>
    <row r="2023" spans="2:15" ht="11.25" outlineLevel="1">
      <c r="B2023" s="75"/>
      <c r="C2023" s="51"/>
      <c r="D2023" s="1"/>
      <c r="E2023" s="1" t="s">
        <v>695</v>
      </c>
      <c r="F2023" s="141" t="s">
        <v>736</v>
      </c>
      <c r="G2023" s="918"/>
      <c r="H2023" s="919"/>
      <c r="I2023" s="918"/>
      <c r="J2023" s="919"/>
      <c r="O2023" s="21"/>
    </row>
    <row r="2024" spans="2:15" ht="11.25" outlineLevel="1">
      <c r="B2024" s="75"/>
      <c r="C2024" s="51"/>
      <c r="D2024" s="1"/>
      <c r="E2024" s="1" t="s">
        <v>696</v>
      </c>
      <c r="F2024" s="141" t="s">
        <v>737</v>
      </c>
      <c r="G2024" s="918"/>
      <c r="H2024" s="919"/>
      <c r="I2024" s="918"/>
      <c r="J2024" s="919"/>
      <c r="O2024" s="21"/>
    </row>
    <row r="2025" spans="2:15" ht="11.25" outlineLevel="1">
      <c r="B2025" s="75"/>
      <c r="C2025" s="51"/>
      <c r="D2025" s="1"/>
      <c r="E2025" s="1" t="s">
        <v>697</v>
      </c>
      <c r="F2025" s="141" t="s">
        <v>738</v>
      </c>
      <c r="G2025" s="918"/>
      <c r="H2025" s="919"/>
      <c r="I2025" s="918"/>
      <c r="J2025" s="919"/>
      <c r="O2025" s="21"/>
    </row>
    <row r="2026" spans="2:15" ht="11.25" outlineLevel="1">
      <c r="B2026" s="75"/>
      <c r="C2026" s="51"/>
      <c r="D2026" s="1"/>
      <c r="E2026" s="142" t="s">
        <v>293</v>
      </c>
      <c r="F2026" s="141" t="s">
        <v>1008</v>
      </c>
      <c r="G2026" s="954"/>
      <c r="H2026" s="955"/>
      <c r="I2026" s="954"/>
      <c r="J2026" s="955"/>
      <c r="O2026" s="21"/>
    </row>
    <row r="2027" spans="2:15" ht="11.25" outlineLevel="1">
      <c r="B2027" s="75"/>
      <c r="C2027" s="48" t="s">
        <v>200</v>
      </c>
      <c r="D2027" s="54"/>
      <c r="E2027" s="55" t="s">
        <v>698</v>
      </c>
      <c r="F2027" s="599" t="s">
        <v>734</v>
      </c>
      <c r="G2027" s="956" t="s">
        <v>84</v>
      </c>
      <c r="H2027" s="957"/>
      <c r="I2027" s="956" t="s">
        <v>84</v>
      </c>
      <c r="J2027" s="957"/>
      <c r="O2027" s="21"/>
    </row>
    <row r="2028" spans="2:15" ht="11.25" outlineLevel="1">
      <c r="B2028" s="75"/>
      <c r="C2028" s="48" t="s">
        <v>201</v>
      </c>
      <c r="D2028" s="1"/>
      <c r="E2028" s="1" t="s">
        <v>700</v>
      </c>
      <c r="F2028" s="141" t="s">
        <v>735</v>
      </c>
      <c r="G2028" s="936" t="s">
        <v>85</v>
      </c>
      <c r="H2028" s="937"/>
      <c r="I2028" s="936" t="s">
        <v>85</v>
      </c>
      <c r="J2028" s="937"/>
      <c r="O2028" s="21"/>
    </row>
    <row r="2029" spans="2:15" ht="11.25" outlineLevel="1">
      <c r="B2029" s="75"/>
      <c r="C2029" s="51"/>
      <c r="D2029" s="1"/>
      <c r="E2029" s="1" t="s">
        <v>692</v>
      </c>
      <c r="F2029" s="141" t="s">
        <v>739</v>
      </c>
      <c r="G2029" s="918"/>
      <c r="H2029" s="919"/>
      <c r="I2029" s="918"/>
      <c r="J2029" s="919"/>
      <c r="O2029" s="21"/>
    </row>
    <row r="2030" spans="2:15" ht="11.25" outlineLevel="1">
      <c r="B2030" s="75"/>
      <c r="C2030" s="51"/>
      <c r="D2030" s="1"/>
      <c r="E2030" s="1" t="s">
        <v>699</v>
      </c>
      <c r="F2030" s="141" t="s">
        <v>740</v>
      </c>
      <c r="G2030" s="918"/>
      <c r="H2030" s="919"/>
      <c r="I2030" s="918"/>
      <c r="J2030" s="919"/>
      <c r="O2030" s="21"/>
    </row>
    <row r="2031" spans="2:15" ht="11.25" outlineLevel="1">
      <c r="B2031" s="75"/>
      <c r="C2031" s="51"/>
      <c r="D2031" s="1"/>
      <c r="E2031" s="142" t="s">
        <v>293</v>
      </c>
      <c r="F2031" s="141" t="s">
        <v>1008</v>
      </c>
      <c r="G2031" s="954"/>
      <c r="H2031" s="955"/>
      <c r="I2031" s="954"/>
      <c r="J2031" s="955"/>
      <c r="O2031" s="21"/>
    </row>
    <row r="2032" spans="2:15" ht="11.25" outlineLevel="1">
      <c r="B2032" s="75"/>
      <c r="C2032" s="48" t="s">
        <v>202</v>
      </c>
      <c r="D2032" s="54"/>
      <c r="E2032" s="55" t="s">
        <v>701</v>
      </c>
      <c r="F2032" s="599" t="s">
        <v>741</v>
      </c>
      <c r="G2032" s="956" t="s">
        <v>84</v>
      </c>
      <c r="H2032" s="957"/>
      <c r="I2032" s="956" t="s">
        <v>84</v>
      </c>
      <c r="J2032" s="957"/>
      <c r="O2032" s="21"/>
    </row>
    <row r="2033" spans="2:15" ht="11.25" outlineLevel="1">
      <c r="B2033" s="75"/>
      <c r="C2033" s="14" t="s">
        <v>1005</v>
      </c>
      <c r="D2033" s="9" t="s">
        <v>166</v>
      </c>
      <c r="E2033" s="9"/>
      <c r="F2033" s="588"/>
      <c r="G2033" s="350" t="s">
        <v>83</v>
      </c>
      <c r="H2033" s="350" t="s">
        <v>83</v>
      </c>
      <c r="I2033" s="895" t="s">
        <v>86</v>
      </c>
      <c r="J2033" s="896"/>
      <c r="O2033" s="21"/>
    </row>
    <row r="2034" spans="2:15" ht="11.25" outlineLevel="1">
      <c r="B2034" s="706"/>
      <c r="C2034" s="14"/>
      <c r="D2034" s="318"/>
      <c r="E2034" s="312" t="s">
        <v>1665</v>
      </c>
      <c r="F2034" s="589"/>
      <c r="G2034" s="350"/>
      <c r="H2034" s="350"/>
      <c r="I2034" s="546"/>
      <c r="J2034" s="547"/>
      <c r="O2034" s="21"/>
    </row>
    <row r="2035" spans="2:15" ht="11.25" outlineLevel="2">
      <c r="B2035" s="706"/>
      <c r="C2035" s="14"/>
      <c r="D2035" s="311"/>
      <c r="E2035" s="533" t="str">
        <f>TRIM(RIGHT(SUBSTITUTE(E2034," ",REPT(" ",100)),100))</f>
        <v>8.10.2.3.2(o)</v>
      </c>
      <c r="F2035" s="590">
        <f>+VLOOKUP(E2035,clause_count,2,FALSE)</f>
        <v>18</v>
      </c>
      <c r="G2035" s="350"/>
      <c r="H2035" s="350"/>
      <c r="I2035" s="546"/>
      <c r="J2035" s="547"/>
      <c r="O2035" s="21"/>
    </row>
    <row r="2036" spans="2:15" ht="12.75" outlineLevel="2">
      <c r="B2036" s="706"/>
      <c r="C2036" s="14"/>
      <c r="D2036" s="539">
        <v>1</v>
      </c>
      <c r="E2036" s="538" t="s">
        <v>2211</v>
      </c>
      <c r="F2036" s="577" t="str">
        <f>+VLOOKUP(E2036,AlterationTestLU[],2,)</f>
        <v>Door Reopening Device (2.13.5) (Item 1.1)</v>
      </c>
      <c r="G2036" s="350"/>
      <c r="H2036" s="350"/>
      <c r="I2036" s="546"/>
      <c r="J2036" s="547"/>
      <c r="O2036" s="21"/>
    </row>
    <row r="2037" spans="2:15" ht="12.75" outlineLevel="2">
      <c r="B2037" s="706"/>
      <c r="C2037" s="14"/>
      <c r="D2037" s="539">
        <v>2</v>
      </c>
      <c r="E2037" s="538" t="s">
        <v>2240</v>
      </c>
      <c r="F2037" s="577" t="str">
        <f>+VLOOKUP(E2037,AlterationTestLU[],2,)</f>
        <v>inspection operation with open door circuits (2.26.1.5)</v>
      </c>
      <c r="G2037" s="350"/>
      <c r="H2037" s="350"/>
      <c r="I2037" s="546"/>
      <c r="J2037" s="547"/>
      <c r="O2037" s="21"/>
    </row>
    <row r="2038" spans="2:15" ht="12.75" outlineLevel="2">
      <c r="B2038" s="706"/>
      <c r="C2038" s="14"/>
      <c r="D2038" s="539">
        <v>3</v>
      </c>
      <c r="E2038" s="538" t="s">
        <v>2255</v>
      </c>
      <c r="F2038" s="577" t="str">
        <f>+VLOOKUP(E2038,AlterationTestLU[],2,)</f>
        <v>Door Closing Force Test (2.13.4) (Item 1.8)</v>
      </c>
      <c r="G2038" s="350"/>
      <c r="H2038" s="350"/>
      <c r="I2038" s="546"/>
      <c r="J2038" s="547"/>
      <c r="O2038" s="21"/>
    </row>
    <row r="2039" spans="2:15" ht="25.5" outlineLevel="2">
      <c r="B2039" s="706"/>
      <c r="C2039" s="14"/>
      <c r="D2039" s="539">
        <v>4</v>
      </c>
      <c r="E2039" s="538" t="s">
        <v>2256</v>
      </c>
      <c r="F2039" s="577" t="str">
        <f>+VLOOKUP(E2039,AlterationTestLU[],2,)</f>
        <v>Power Closing Doors Gates (2.13.3) (Item 1.9): Test Closing Time Per Door Marking Plate (2.13.4.2.4)</v>
      </c>
      <c r="G2039" s="350"/>
      <c r="H2039" s="350"/>
      <c r="I2039" s="546"/>
      <c r="J2039" s="547"/>
      <c r="O2039" s="21"/>
    </row>
    <row r="2040" spans="2:15" ht="51" outlineLevel="2">
      <c r="B2040" s="706"/>
      <c r="C2040" s="14"/>
      <c r="D2040" s="539">
        <v>5</v>
      </c>
      <c r="E2040" s="538" t="s">
        <v>2257</v>
      </c>
      <c r="F2040" s="577" t="str">
        <f>+VLOOKUP(E2040,AlterationTestLU[],2,)</f>
        <v>(j) Power Opening of Doors or Gates (Item 1.10)
(j)(1) Power Opening of Doors (2.13.2). 
(j)(2) Leveling Zone (2.26.1.6.3) and Leveling Speed (2.26.1.6.6). 
(j)(3) 	Inner Landing Zone (2.26.1.6.7). For static control elevators</v>
      </c>
      <c r="G2040" s="350"/>
      <c r="H2040" s="350"/>
      <c r="I2040" s="546"/>
      <c r="J2040" s="547"/>
      <c r="O2040" s="21"/>
    </row>
    <row r="2041" spans="2:15" ht="12.75" outlineLevel="2">
      <c r="B2041" s="706"/>
      <c r="C2041" s="14"/>
      <c r="D2041" s="539">
        <v>6</v>
      </c>
      <c r="E2041" s="538" t="s">
        <v>2795</v>
      </c>
      <c r="F2041" s="577" t="str">
        <f>+VLOOKUP(E2041,AlterationTestLU[],2,)</f>
        <v>Means to Restrict Car Door Opening (2.14.5.7) (Item 1.18)</v>
      </c>
      <c r="G2041" s="350"/>
      <c r="H2041" s="350"/>
      <c r="I2041" s="546"/>
      <c r="J2041" s="547"/>
      <c r="O2041" s="21"/>
    </row>
    <row r="2042" spans="2:15" ht="12.75" outlineLevel="2">
      <c r="B2042" s="706"/>
      <c r="C2042" s="14"/>
      <c r="D2042" s="539">
        <v>7</v>
      </c>
      <c r="E2042" s="538" t="s">
        <v>2796</v>
      </c>
      <c r="F2042" s="577" t="str">
        <f>+VLOOKUP(E2042,AlterationTestLU[],2,)</f>
        <v>Door Monitoring Systems (2.26.5)</v>
      </c>
      <c r="G2042" s="350"/>
      <c r="H2042" s="350"/>
      <c r="I2042" s="546"/>
      <c r="J2042" s="547"/>
      <c r="O2042" s="21"/>
    </row>
    <row r="2043" spans="2:15" ht="12.75" outlineLevel="2">
      <c r="B2043" s="706"/>
      <c r="C2043" s="14"/>
      <c r="D2043" s="539">
        <v>8</v>
      </c>
      <c r="E2043" s="538" t="s">
        <v>2430</v>
      </c>
      <c r="F2043" s="577" t="str">
        <f>+VLOOKUP(E2043,AlterationTestLU[],2,)</f>
        <v>inspection operation with open door circuits (2.26.1.5)</v>
      </c>
      <c r="G2043" s="350"/>
      <c r="H2043" s="350"/>
      <c r="I2043" s="546"/>
      <c r="J2043" s="547"/>
      <c r="O2043" s="21"/>
    </row>
    <row r="2044" spans="2:15" ht="12.75" outlineLevel="2">
      <c r="B2044" s="706"/>
      <c r="C2044" s="14"/>
      <c r="D2044" s="539">
        <v>9</v>
      </c>
      <c r="E2044" s="538" t="s">
        <v>2535</v>
      </c>
      <c r="F2044" s="577" t="str">
        <f>+VLOOKUP(E2044,AlterationTestLU[],2,)</f>
        <v>inspection operation with open door circuits (2.26.1.5)</v>
      </c>
      <c r="G2044" s="350"/>
      <c r="H2044" s="350"/>
      <c r="I2044" s="546"/>
      <c r="J2044" s="547"/>
      <c r="O2044" s="21"/>
    </row>
    <row r="2045" spans="2:15" ht="12.75" outlineLevel="2">
      <c r="B2045" s="706"/>
      <c r="C2045" s="14"/>
      <c r="D2045" s="539">
        <v>10</v>
      </c>
      <c r="E2045" s="538" t="s">
        <v>2550</v>
      </c>
      <c r="F2045" s="577" t="str">
        <f>+VLOOKUP(E2045,AlterationTestLU[],2,)</f>
        <v>Identification [2.29.1.2(g) and 2.29.2] (Item 3.9)</v>
      </c>
      <c r="G2045" s="350"/>
      <c r="H2045" s="350"/>
      <c r="I2045" s="546"/>
      <c r="J2045" s="547"/>
      <c r="O2045" s="21"/>
    </row>
    <row r="2046" spans="2:15" ht="127.5" outlineLevel="2">
      <c r="B2046" s="706"/>
      <c r="C2046" s="14"/>
      <c r="D2046" s="539">
        <v>11</v>
      </c>
      <c r="E2046" s="538" t="s">
        <v>2558</v>
      </c>
      <c r="F2046" s="577" t="str">
        <f>+VLOOKUP(E2046,AlterationTestLU[],2,)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2046" s="350"/>
      <c r="H2046" s="350"/>
      <c r="I2046" s="546"/>
      <c r="J2046" s="547"/>
      <c r="O2046" s="21"/>
    </row>
    <row r="2047" spans="2:15" ht="38.25" outlineLevel="2">
      <c r="B2047" s="706"/>
      <c r="C2047" s="14"/>
      <c r="D2047" s="539">
        <v>12</v>
      </c>
      <c r="E2047" s="538" t="s">
        <v>2615</v>
      </c>
      <c r="F2047" s="577" t="str">
        <f>+VLOOKUP(E2047,AlterationTestLU[],2,)</f>
        <v>(b) Hoistway Doors (Section 2.11) (Item 4.2)
(b)(1) test of closed biparting doors (2.11.12.4.3 and 2.11.12.4.7)
(b)(2) hoistway door (Section 2.11) [see also 8.10.2.2.3(w)]</v>
      </c>
      <c r="G2047" s="350"/>
      <c r="H2047" s="350"/>
      <c r="I2047" s="546"/>
      <c r="J2047" s="547"/>
      <c r="O2047" s="21"/>
    </row>
    <row r="2048" spans="2:15" ht="12.75" outlineLevel="2">
      <c r="B2048" s="706"/>
      <c r="C2048" s="14"/>
      <c r="D2048" s="539">
        <v>13</v>
      </c>
      <c r="E2048" s="538" t="s">
        <v>2618</v>
      </c>
      <c r="F2048" s="577" t="str">
        <f>+VLOOKUP(E2048,AlterationTestLU[],2,)</f>
        <v>Vision Panels (2.11.7) (Item 4.3)</v>
      </c>
      <c r="G2048" s="350"/>
      <c r="H2048" s="350"/>
      <c r="I2048" s="546"/>
      <c r="J2048" s="547"/>
      <c r="O2048" s="21"/>
    </row>
    <row r="2049" spans="2:15" ht="25.5" outlineLevel="2">
      <c r="B2049" s="706"/>
      <c r="C2049" s="14"/>
      <c r="D2049" s="539">
        <v>14</v>
      </c>
      <c r="E2049" s="538" t="s">
        <v>2619</v>
      </c>
      <c r="F2049" s="577" t="str">
        <f>+VLOOKUP(E2049,AlterationTestLU[],2,)</f>
        <v>Hoistway Door Locking Devices (2.12.2.3, 2.12.2.5, 2.12.3.3, 2.12.3.5, 2.12.4.3, 2.26.2.14, and 2.26.4.3) [see also 8.10.2.2.3(w)] (Item 4.4)</v>
      </c>
      <c r="G2049" s="350"/>
      <c r="H2049" s="350"/>
      <c r="I2049" s="546"/>
      <c r="J2049" s="547"/>
      <c r="O2049" s="21"/>
    </row>
    <row r="2050" spans="2:15" ht="38.25" outlineLevel="2">
      <c r="B2050" s="706"/>
      <c r="C2050" s="14"/>
      <c r="D2050" s="539">
        <v>15</v>
      </c>
      <c r="E2050" s="538" t="s">
        <v>2620</v>
      </c>
      <c r="F2050" s="577" t="str">
        <f>+VLOOKUP(E2050,AlterationTestLU[],2,)</f>
        <v>(e) Access to Hoistway (Item 4.5)
(e)(1) access for maintenance (2.12.6 and 2.12.7)
(e)(2) access for emergency (2.12.6)</v>
      </c>
      <c r="G2050" s="350"/>
      <c r="H2050" s="350"/>
      <c r="I2050" s="546"/>
      <c r="J2050" s="547"/>
      <c r="O2050" s="21"/>
    </row>
    <row r="2051" spans="2:15" ht="25.5" outlineLevel="2">
      <c r="B2051" s="706"/>
      <c r="C2051" s="14"/>
      <c r="D2051" s="539">
        <v>16</v>
      </c>
      <c r="E2051" s="538" t="s">
        <v>2623</v>
      </c>
      <c r="F2051" s="577" t="str">
        <f>+VLOOKUP(E2051,AlterationTestLU[],2,)</f>
        <v>Power Closing of Hoistway Doors (2.13.1, 2.13.3, and 2.13.4) [See also 8.10.2.2.1(i)] (Item 4.6)</v>
      </c>
      <c r="G2051" s="350"/>
      <c r="H2051" s="350"/>
      <c r="I2051" s="546"/>
      <c r="J2051" s="547"/>
      <c r="O2051" s="21"/>
    </row>
    <row r="2052" spans="2:15" ht="12.75" outlineLevel="2">
      <c r="B2052" s="706"/>
      <c r="C2052" s="14"/>
      <c r="D2052" s="539">
        <v>17</v>
      </c>
      <c r="E2052" s="538" t="s">
        <v>2624</v>
      </c>
      <c r="F2052" s="577" t="str">
        <f>+VLOOKUP(E2052,AlterationTestLU[],2,)</f>
        <v>Sequence Operation (2.13.6 and 2.13.3.4) (Item 4.7)</v>
      </c>
      <c r="G2052" s="350"/>
      <c r="H2052" s="350"/>
      <c r="I2052" s="546"/>
      <c r="J2052" s="547"/>
      <c r="O2052" s="21"/>
    </row>
    <row r="2053" spans="2:15" ht="12.75" outlineLevel="2">
      <c r="B2053" s="706"/>
      <c r="C2053" s="14"/>
      <c r="D2053" s="539">
        <v>18</v>
      </c>
      <c r="E2053" s="538" t="s">
        <v>2629</v>
      </c>
      <c r="F2053" s="577" t="str">
        <f>+VLOOKUP(E2053,AlterationTestLU[],2,)</f>
        <v>Separate Counterweight Hoistway (2.3.3) (Item 4.11)</v>
      </c>
      <c r="G2053" s="350"/>
      <c r="H2053" s="350"/>
      <c r="I2053" s="546"/>
      <c r="J2053" s="547"/>
      <c r="O2053" s="21"/>
    </row>
    <row r="2054" spans="2:15" ht="11.25" outlineLevel="1">
      <c r="B2054" s="75"/>
      <c r="C2054" s="48"/>
      <c r="D2054" s="1"/>
      <c r="E2054" s="142" t="s">
        <v>290</v>
      </c>
      <c r="F2054" s="141" t="s">
        <v>689</v>
      </c>
      <c r="G2054" s="32"/>
      <c r="H2054" s="32"/>
      <c r="I2054" s="918" t="s">
        <v>83</v>
      </c>
      <c r="J2054" s="919"/>
      <c r="O2054" s="21"/>
    </row>
    <row r="2055" spans="2:15" ht="11.25" outlineLevel="1">
      <c r="B2055" s="75"/>
      <c r="C2055" s="48"/>
      <c r="D2055" s="1"/>
      <c r="E2055" s="1" t="s">
        <v>435</v>
      </c>
      <c r="F2055" s="141" t="s">
        <v>742</v>
      </c>
      <c r="G2055" s="32"/>
      <c r="H2055" s="32"/>
      <c r="I2055" s="918"/>
      <c r="J2055" s="919"/>
      <c r="O2055" s="21"/>
    </row>
    <row r="2056" spans="2:15" ht="11.25" outlineLevel="1">
      <c r="B2056" s="75"/>
      <c r="C2056" s="48"/>
      <c r="D2056" s="1"/>
      <c r="E2056" s="1" t="s">
        <v>1383</v>
      </c>
      <c r="F2056" s="141"/>
      <c r="G2056" s="32"/>
      <c r="H2056" s="32"/>
      <c r="I2056" s="556"/>
      <c r="J2056" s="557"/>
      <c r="O2056" s="21"/>
    </row>
    <row r="2057" spans="2:15" ht="11.25" outlineLevel="1">
      <c r="B2057" s="75"/>
      <c r="C2057" s="48" t="s">
        <v>198</v>
      </c>
      <c r="D2057" s="49"/>
      <c r="E2057" s="50" t="s">
        <v>702</v>
      </c>
      <c r="F2057" s="597" t="s">
        <v>731</v>
      </c>
      <c r="G2057" s="936" t="s">
        <v>84</v>
      </c>
      <c r="H2057" s="937"/>
      <c r="I2057" s="936" t="s">
        <v>84</v>
      </c>
      <c r="J2057" s="937"/>
      <c r="O2057" s="21"/>
    </row>
    <row r="2058" spans="2:15" ht="11.25" outlineLevel="1">
      <c r="B2058" s="75"/>
      <c r="C2058" s="48"/>
      <c r="D2058" s="52"/>
      <c r="E2058" s="53" t="s">
        <v>703</v>
      </c>
      <c r="F2058" s="598" t="s">
        <v>733</v>
      </c>
      <c r="G2058" s="954"/>
      <c r="H2058" s="955"/>
      <c r="I2058" s="954"/>
      <c r="J2058" s="955"/>
      <c r="O2058" s="21"/>
    </row>
    <row r="2059" spans="2:15" ht="11.25" outlineLevel="1">
      <c r="B2059" s="75"/>
      <c r="C2059" s="48" t="s">
        <v>203</v>
      </c>
      <c r="D2059" s="49"/>
      <c r="E2059" s="50" t="s">
        <v>704</v>
      </c>
      <c r="F2059" s="597" t="s">
        <v>743</v>
      </c>
      <c r="G2059" s="936" t="s">
        <v>84</v>
      </c>
      <c r="H2059" s="937"/>
      <c r="I2059" s="936" t="s">
        <v>84</v>
      </c>
      <c r="J2059" s="937"/>
      <c r="O2059" s="21"/>
    </row>
    <row r="2060" spans="2:15" ht="11.25" outlineLevel="1">
      <c r="B2060" s="75"/>
      <c r="C2060" s="48"/>
      <c r="D2060" s="52"/>
      <c r="E2060" s="142" t="s">
        <v>293</v>
      </c>
      <c r="F2060" s="141" t="s">
        <v>1008</v>
      </c>
      <c r="G2060" s="954"/>
      <c r="H2060" s="955"/>
      <c r="I2060" s="954"/>
      <c r="J2060" s="955"/>
      <c r="O2060" s="21"/>
    </row>
    <row r="2061" spans="2:15" ht="11.25" outlineLevel="1">
      <c r="B2061" s="75"/>
      <c r="C2061" s="48" t="s">
        <v>204</v>
      </c>
      <c r="D2061" s="54"/>
      <c r="E2061" s="55" t="s">
        <v>705</v>
      </c>
      <c r="F2061" s="599" t="s">
        <v>744</v>
      </c>
      <c r="G2061" s="940" t="s">
        <v>1229</v>
      </c>
      <c r="H2061" s="941"/>
      <c r="I2061" s="940" t="s">
        <v>1229</v>
      </c>
      <c r="J2061" s="942"/>
      <c r="O2061" s="21"/>
    </row>
    <row r="2062" spans="2:15" ht="11.25" outlineLevel="1">
      <c r="B2062" s="75"/>
      <c r="C2062" s="48" t="s">
        <v>205</v>
      </c>
      <c r="D2062" s="1"/>
      <c r="E2062" s="50" t="s">
        <v>705</v>
      </c>
      <c r="F2062" s="597" t="s">
        <v>744</v>
      </c>
      <c r="G2062" s="936" t="s">
        <v>85</v>
      </c>
      <c r="H2062" s="937"/>
      <c r="I2062" s="936" t="s">
        <v>85</v>
      </c>
      <c r="J2062" s="937"/>
      <c r="O2062" s="21"/>
    </row>
    <row r="2063" spans="2:15" ht="11.25" outlineLevel="1">
      <c r="B2063" s="75"/>
      <c r="C2063" s="48"/>
      <c r="D2063" s="1"/>
      <c r="E2063" s="1" t="s">
        <v>708</v>
      </c>
      <c r="F2063" s="141" t="s">
        <v>735</v>
      </c>
      <c r="G2063" s="918"/>
      <c r="H2063" s="919"/>
      <c r="I2063" s="918"/>
      <c r="J2063" s="919"/>
      <c r="O2063" s="21"/>
    </row>
    <row r="2064" spans="2:15" ht="11.25" outlineLevel="1">
      <c r="B2064" s="75"/>
      <c r="C2064" s="48"/>
      <c r="D2064" s="1"/>
      <c r="E2064" s="1" t="s">
        <v>709</v>
      </c>
      <c r="F2064" s="141" t="s">
        <v>745</v>
      </c>
      <c r="G2064" s="918"/>
      <c r="H2064" s="919"/>
      <c r="I2064" s="918"/>
      <c r="J2064" s="919"/>
      <c r="O2064" s="21"/>
    </row>
    <row r="2065" spans="2:15" ht="11.25" outlineLevel="1">
      <c r="B2065" s="75"/>
      <c r="C2065" s="48"/>
      <c r="D2065" s="1"/>
      <c r="E2065" s="1" t="s">
        <v>710</v>
      </c>
      <c r="F2065" s="141" t="s">
        <v>746</v>
      </c>
      <c r="G2065" s="918"/>
      <c r="H2065" s="919"/>
      <c r="I2065" s="918"/>
      <c r="J2065" s="919"/>
      <c r="O2065" s="21"/>
    </row>
    <row r="2066" spans="2:15" ht="11.25" outlineLevel="1">
      <c r="B2066" s="75"/>
      <c r="C2066" s="48"/>
      <c r="D2066" s="1"/>
      <c r="E2066" s="1" t="s">
        <v>711</v>
      </c>
      <c r="F2066" s="141" t="s">
        <v>748</v>
      </c>
      <c r="G2066" s="918"/>
      <c r="H2066" s="919"/>
      <c r="I2066" s="918"/>
      <c r="J2066" s="919"/>
      <c r="O2066" s="21"/>
    </row>
    <row r="2067" spans="2:15" ht="11.25" outlineLevel="1">
      <c r="B2067" s="75"/>
      <c r="C2067" s="48"/>
      <c r="D2067" s="1"/>
      <c r="E2067" s="142" t="s">
        <v>293</v>
      </c>
      <c r="F2067" s="141" t="s">
        <v>1008</v>
      </c>
      <c r="G2067" s="954"/>
      <c r="H2067" s="955"/>
      <c r="I2067" s="954"/>
      <c r="J2067" s="955"/>
      <c r="O2067" s="21"/>
    </row>
    <row r="2068" spans="2:15" ht="11.25" outlineLevel="1">
      <c r="B2068" s="75"/>
      <c r="C2068" s="48" t="s">
        <v>206</v>
      </c>
      <c r="D2068" s="54"/>
      <c r="E2068" s="55" t="s">
        <v>709</v>
      </c>
      <c r="F2068" s="599" t="s">
        <v>745</v>
      </c>
      <c r="G2068" s="945" t="s">
        <v>1229</v>
      </c>
      <c r="H2068" s="946"/>
      <c r="I2068" s="945" t="s">
        <v>1229</v>
      </c>
      <c r="J2068" s="951"/>
      <c r="O2068" s="21"/>
    </row>
    <row r="2069" spans="2:15" ht="11.25" outlineLevel="1">
      <c r="B2069" s="75"/>
      <c r="C2069" s="48" t="s">
        <v>207</v>
      </c>
      <c r="D2069" s="1"/>
      <c r="E2069" s="1" t="s">
        <v>712</v>
      </c>
      <c r="F2069" s="141" t="s">
        <v>747</v>
      </c>
      <c r="G2069" s="947"/>
      <c r="H2069" s="948"/>
      <c r="I2069" s="947"/>
      <c r="J2069" s="952"/>
      <c r="O2069" s="21"/>
    </row>
    <row r="2070" spans="2:15" ht="11.25" outlineLevel="1">
      <c r="B2070" s="75"/>
      <c r="C2070" s="48" t="s">
        <v>208</v>
      </c>
      <c r="D2070" s="54"/>
      <c r="E2070" s="55" t="s">
        <v>711</v>
      </c>
      <c r="F2070" s="599" t="s">
        <v>748</v>
      </c>
      <c r="G2070" s="949"/>
      <c r="H2070" s="950"/>
      <c r="I2070" s="949"/>
      <c r="J2070" s="953"/>
      <c r="O2070" s="21"/>
    </row>
    <row r="2071" spans="2:15" ht="11.25" outlineLevel="1">
      <c r="B2071" s="75"/>
      <c r="C2071" s="14" t="s">
        <v>1006</v>
      </c>
      <c r="D2071" s="9" t="s">
        <v>167</v>
      </c>
      <c r="E2071" s="9"/>
      <c r="F2071" s="588"/>
      <c r="G2071" s="350" t="s">
        <v>83</v>
      </c>
      <c r="H2071" s="350" t="s">
        <v>83</v>
      </c>
      <c r="I2071" s="895" t="s">
        <v>86</v>
      </c>
      <c r="J2071" s="896"/>
      <c r="O2071" s="21"/>
    </row>
    <row r="2072" spans="2:15" ht="11.25" outlineLevel="1">
      <c r="B2072" s="706"/>
      <c r="C2072" s="14"/>
      <c r="D2072" s="318"/>
      <c r="E2072" s="312" t="s">
        <v>1665</v>
      </c>
      <c r="F2072" s="589"/>
      <c r="G2072" s="350"/>
      <c r="H2072" s="350"/>
      <c r="I2072" s="546"/>
      <c r="J2072" s="547"/>
      <c r="O2072" s="21"/>
    </row>
    <row r="2073" spans="2:15" ht="11.25" outlineLevel="2">
      <c r="B2073" s="706"/>
      <c r="C2073" s="14"/>
      <c r="D2073" s="311"/>
      <c r="E2073" s="533" t="str">
        <f>TRIM(RIGHT(SUBSTITUTE(E2072," ",REPT(" ",100)),100))</f>
        <v>8.10.2.3.2(o)</v>
      </c>
      <c r="F2073" s="590">
        <f>+VLOOKUP(E2073,clause_count,2,FALSE)</f>
        <v>18</v>
      </c>
      <c r="G2073" s="350"/>
      <c r="H2073" s="350"/>
      <c r="I2073" s="546"/>
      <c r="J2073" s="547"/>
      <c r="O2073" s="21"/>
    </row>
    <row r="2074" spans="2:15" ht="12.75" outlineLevel="2">
      <c r="B2074" s="706"/>
      <c r="C2074" s="14"/>
      <c r="D2074" s="539">
        <v>1</v>
      </c>
      <c r="E2074" s="538" t="s">
        <v>2211</v>
      </c>
      <c r="F2074" s="577" t="str">
        <f>+VLOOKUP(E2074,AlterationTestLU[],2,)</f>
        <v>Door Reopening Device (2.13.5) (Item 1.1)</v>
      </c>
      <c r="G2074" s="350"/>
      <c r="H2074" s="350"/>
      <c r="I2074" s="546"/>
      <c r="J2074" s="547"/>
      <c r="O2074" s="21"/>
    </row>
    <row r="2075" spans="2:15" ht="12.75" outlineLevel="2">
      <c r="B2075" s="706"/>
      <c r="C2075" s="14"/>
      <c r="D2075" s="539">
        <v>2</v>
      </c>
      <c r="E2075" s="538" t="s">
        <v>2240</v>
      </c>
      <c r="F2075" s="577" t="str">
        <f>+VLOOKUP(E2075,AlterationTestLU[],2,)</f>
        <v>inspection operation with open door circuits (2.26.1.5)</v>
      </c>
      <c r="G2075" s="350"/>
      <c r="H2075" s="350"/>
      <c r="I2075" s="546"/>
      <c r="J2075" s="547"/>
      <c r="O2075" s="21"/>
    </row>
    <row r="2076" spans="2:15" ht="12.75" outlineLevel="2">
      <c r="B2076" s="706"/>
      <c r="C2076" s="14"/>
      <c r="D2076" s="539">
        <v>3</v>
      </c>
      <c r="E2076" s="538" t="s">
        <v>2255</v>
      </c>
      <c r="F2076" s="577" t="str">
        <f>+VLOOKUP(E2076,AlterationTestLU[],2,)</f>
        <v>Door Closing Force Test (2.13.4) (Item 1.8)</v>
      </c>
      <c r="G2076" s="350"/>
      <c r="H2076" s="350"/>
      <c r="I2076" s="546"/>
      <c r="J2076" s="547"/>
      <c r="O2076" s="21"/>
    </row>
    <row r="2077" spans="2:15" ht="25.5" outlineLevel="2">
      <c r="B2077" s="706"/>
      <c r="C2077" s="14"/>
      <c r="D2077" s="539">
        <v>4</v>
      </c>
      <c r="E2077" s="538" t="s">
        <v>2256</v>
      </c>
      <c r="F2077" s="577" t="str">
        <f>+VLOOKUP(E2077,AlterationTestLU[],2,)</f>
        <v>Power Closing Doors Gates (2.13.3) (Item 1.9): Test Closing Time Per Door Marking Plate (2.13.4.2.4)</v>
      </c>
      <c r="G2077" s="350"/>
      <c r="H2077" s="350"/>
      <c r="I2077" s="546"/>
      <c r="J2077" s="547"/>
      <c r="O2077" s="21"/>
    </row>
    <row r="2078" spans="2:15" ht="51" outlineLevel="2">
      <c r="B2078" s="706"/>
      <c r="C2078" s="14"/>
      <c r="D2078" s="539">
        <v>5</v>
      </c>
      <c r="E2078" s="538" t="s">
        <v>2257</v>
      </c>
      <c r="F2078" s="577" t="str">
        <f>+VLOOKUP(E2078,AlterationTestLU[],2,)</f>
        <v>(j) Power Opening of Doors or Gates (Item 1.10)
(j)(1) Power Opening of Doors (2.13.2). 
(j)(2) Leveling Zone (2.26.1.6.3) and Leveling Speed (2.26.1.6.6). 
(j)(3) 	Inner Landing Zone (2.26.1.6.7). For static control elevators</v>
      </c>
      <c r="G2078" s="350"/>
      <c r="H2078" s="350"/>
      <c r="I2078" s="546"/>
      <c r="J2078" s="547"/>
      <c r="O2078" s="21"/>
    </row>
    <row r="2079" spans="2:15" ht="12.75" outlineLevel="2">
      <c r="B2079" s="706"/>
      <c r="C2079" s="14"/>
      <c r="D2079" s="539">
        <v>6</v>
      </c>
      <c r="E2079" s="538" t="s">
        <v>2795</v>
      </c>
      <c r="F2079" s="577" t="str">
        <f>+VLOOKUP(E2079,AlterationTestLU[],2,)</f>
        <v>Means to Restrict Car Door Opening (2.14.5.7) (Item 1.18)</v>
      </c>
      <c r="G2079" s="350"/>
      <c r="H2079" s="350"/>
      <c r="I2079" s="546"/>
      <c r="J2079" s="547"/>
      <c r="O2079" s="21"/>
    </row>
    <row r="2080" spans="2:15" ht="12.75" outlineLevel="2">
      <c r="B2080" s="706"/>
      <c r="C2080" s="14"/>
      <c r="D2080" s="539">
        <v>7</v>
      </c>
      <c r="E2080" s="538" t="s">
        <v>2796</v>
      </c>
      <c r="F2080" s="577" t="str">
        <f>+VLOOKUP(E2080,AlterationTestLU[],2,)</f>
        <v>Door Monitoring Systems (2.26.5)</v>
      </c>
      <c r="G2080" s="350"/>
      <c r="H2080" s="350"/>
      <c r="I2080" s="546"/>
      <c r="J2080" s="547"/>
      <c r="O2080" s="21"/>
    </row>
    <row r="2081" spans="2:15" ht="12.75" outlineLevel="2">
      <c r="B2081" s="706"/>
      <c r="C2081" s="14"/>
      <c r="D2081" s="539">
        <v>8</v>
      </c>
      <c r="E2081" s="538" t="s">
        <v>2430</v>
      </c>
      <c r="F2081" s="577" t="str">
        <f>+VLOOKUP(E2081,AlterationTestLU[],2,)</f>
        <v>inspection operation with open door circuits (2.26.1.5)</v>
      </c>
      <c r="G2081" s="350"/>
      <c r="H2081" s="350"/>
      <c r="I2081" s="546"/>
      <c r="J2081" s="547"/>
      <c r="O2081" s="21"/>
    </row>
    <row r="2082" spans="2:15" ht="12.75" outlineLevel="2">
      <c r="B2082" s="706"/>
      <c r="C2082" s="14"/>
      <c r="D2082" s="539">
        <v>9</v>
      </c>
      <c r="E2082" s="538" t="s">
        <v>2535</v>
      </c>
      <c r="F2082" s="577" t="str">
        <f>+VLOOKUP(E2082,AlterationTestLU[],2,)</f>
        <v>inspection operation with open door circuits (2.26.1.5)</v>
      </c>
      <c r="G2082" s="350"/>
      <c r="H2082" s="350"/>
      <c r="I2082" s="546"/>
      <c r="J2082" s="547"/>
      <c r="O2082" s="21"/>
    </row>
    <row r="2083" spans="2:15" ht="12.75" outlineLevel="2">
      <c r="B2083" s="706"/>
      <c r="C2083" s="14"/>
      <c r="D2083" s="539">
        <v>10</v>
      </c>
      <c r="E2083" s="538" t="s">
        <v>2550</v>
      </c>
      <c r="F2083" s="577" t="str">
        <f>+VLOOKUP(E2083,AlterationTestLU[],2,)</f>
        <v>Identification [2.29.1.2(g) and 2.29.2] (Item 3.9)</v>
      </c>
      <c r="G2083" s="350"/>
      <c r="H2083" s="350"/>
      <c r="I2083" s="546"/>
      <c r="J2083" s="547"/>
      <c r="O2083" s="21"/>
    </row>
    <row r="2084" spans="2:15" ht="127.5" outlineLevel="2">
      <c r="B2084" s="706"/>
      <c r="C2084" s="14"/>
      <c r="D2084" s="539">
        <v>11</v>
      </c>
      <c r="E2084" s="538" t="s">
        <v>2558</v>
      </c>
      <c r="F2084" s="577" t="str">
        <f>+VLOOKUP(E2084,AlterationTestLU[],2,)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2084" s="350"/>
      <c r="H2084" s="350"/>
      <c r="I2084" s="546"/>
      <c r="J2084" s="547"/>
      <c r="O2084" s="21"/>
    </row>
    <row r="2085" spans="2:15" ht="38.25" outlineLevel="2">
      <c r="B2085" s="706"/>
      <c r="C2085" s="14"/>
      <c r="D2085" s="539">
        <v>12</v>
      </c>
      <c r="E2085" s="538" t="s">
        <v>2615</v>
      </c>
      <c r="F2085" s="577" t="str">
        <f>+VLOOKUP(E2085,AlterationTestLU[],2,)</f>
        <v>(b) Hoistway Doors (Section 2.11) (Item 4.2)
(b)(1) test of closed biparting doors (2.11.12.4.3 and 2.11.12.4.7)
(b)(2) hoistway door (Section 2.11) [see also 8.10.2.2.3(w)]</v>
      </c>
      <c r="G2085" s="350"/>
      <c r="H2085" s="350"/>
      <c r="I2085" s="546"/>
      <c r="J2085" s="547"/>
      <c r="O2085" s="21"/>
    </row>
    <row r="2086" spans="2:15" ht="12.75" outlineLevel="2">
      <c r="B2086" s="706"/>
      <c r="C2086" s="14"/>
      <c r="D2086" s="539">
        <v>13</v>
      </c>
      <c r="E2086" s="538" t="s">
        <v>2618</v>
      </c>
      <c r="F2086" s="577" t="str">
        <f>+VLOOKUP(E2086,AlterationTestLU[],2,)</f>
        <v>Vision Panels (2.11.7) (Item 4.3)</v>
      </c>
      <c r="G2086" s="350"/>
      <c r="H2086" s="350"/>
      <c r="I2086" s="546"/>
      <c r="J2086" s="547"/>
      <c r="O2086" s="21"/>
    </row>
    <row r="2087" spans="2:15" ht="25.5" outlineLevel="2">
      <c r="B2087" s="706"/>
      <c r="C2087" s="14"/>
      <c r="D2087" s="539">
        <v>14</v>
      </c>
      <c r="E2087" s="538" t="s">
        <v>2619</v>
      </c>
      <c r="F2087" s="577" t="str">
        <f>+VLOOKUP(E2087,AlterationTestLU[],2,)</f>
        <v>Hoistway Door Locking Devices (2.12.2.3, 2.12.2.5, 2.12.3.3, 2.12.3.5, 2.12.4.3, 2.26.2.14, and 2.26.4.3) [see also 8.10.2.2.3(w)] (Item 4.4)</v>
      </c>
      <c r="G2087" s="350"/>
      <c r="H2087" s="350"/>
      <c r="I2087" s="546"/>
      <c r="J2087" s="547"/>
      <c r="O2087" s="21"/>
    </row>
    <row r="2088" spans="2:15" ht="38.25" outlineLevel="2">
      <c r="B2088" s="706"/>
      <c r="C2088" s="14"/>
      <c r="D2088" s="539">
        <v>15</v>
      </c>
      <c r="E2088" s="538" t="s">
        <v>2620</v>
      </c>
      <c r="F2088" s="577" t="str">
        <f>+VLOOKUP(E2088,AlterationTestLU[],2,)</f>
        <v>(e) Access to Hoistway (Item 4.5)
(e)(1) access for maintenance (2.12.6 and 2.12.7)
(e)(2) access for emergency (2.12.6)</v>
      </c>
      <c r="G2088" s="350"/>
      <c r="H2088" s="350"/>
      <c r="I2088" s="546"/>
      <c r="J2088" s="547"/>
      <c r="O2088" s="21"/>
    </row>
    <row r="2089" spans="2:15" ht="25.5" outlineLevel="2">
      <c r="B2089" s="706"/>
      <c r="C2089" s="14"/>
      <c r="D2089" s="539">
        <v>16</v>
      </c>
      <c r="E2089" s="538" t="s">
        <v>2623</v>
      </c>
      <c r="F2089" s="577" t="str">
        <f>+VLOOKUP(E2089,AlterationTestLU[],2,)</f>
        <v>Power Closing of Hoistway Doors (2.13.1, 2.13.3, and 2.13.4) [See also 8.10.2.2.1(i)] (Item 4.6)</v>
      </c>
      <c r="G2089" s="350"/>
      <c r="H2089" s="350"/>
      <c r="I2089" s="546"/>
      <c r="J2089" s="547"/>
      <c r="O2089" s="21"/>
    </row>
    <row r="2090" spans="2:15" ht="12.75" outlineLevel="2">
      <c r="B2090" s="706"/>
      <c r="C2090" s="14"/>
      <c r="D2090" s="539">
        <v>17</v>
      </c>
      <c r="E2090" s="538" t="s">
        <v>2624</v>
      </c>
      <c r="F2090" s="577" t="str">
        <f>+VLOOKUP(E2090,AlterationTestLU[],2,)</f>
        <v>Sequence Operation (2.13.6 and 2.13.3.4) (Item 4.7)</v>
      </c>
      <c r="G2090" s="350"/>
      <c r="H2090" s="350"/>
      <c r="I2090" s="546"/>
      <c r="J2090" s="547"/>
      <c r="O2090" s="21"/>
    </row>
    <row r="2091" spans="2:15" ht="12.75" outlineLevel="2">
      <c r="B2091" s="706"/>
      <c r="C2091" s="14"/>
      <c r="D2091" s="539">
        <v>18</v>
      </c>
      <c r="E2091" s="538" t="s">
        <v>2629</v>
      </c>
      <c r="F2091" s="577" t="str">
        <f>+VLOOKUP(E2091,AlterationTestLU[],2,)</f>
        <v>Separate Counterweight Hoistway (2.3.3) (Item 4.11)</v>
      </c>
      <c r="G2091" s="350"/>
      <c r="H2091" s="350"/>
      <c r="I2091" s="546"/>
      <c r="J2091" s="547"/>
      <c r="O2091" s="21"/>
    </row>
    <row r="2092" spans="2:15" ht="11.25" outlineLevel="1">
      <c r="B2092" s="75"/>
      <c r="C2092" s="48"/>
      <c r="D2092" s="1"/>
      <c r="E2092" s="142" t="s">
        <v>290</v>
      </c>
      <c r="F2092" s="141" t="s">
        <v>689</v>
      </c>
      <c r="G2092" s="32"/>
      <c r="H2092" s="32"/>
      <c r="I2092" s="918" t="s">
        <v>83</v>
      </c>
      <c r="J2092" s="919"/>
      <c r="O2092" s="21"/>
    </row>
    <row r="2093" spans="2:15" ht="11.25" outlineLevel="1">
      <c r="B2093" s="75"/>
      <c r="C2093" s="48"/>
      <c r="D2093" s="1"/>
      <c r="E2093" s="1" t="s">
        <v>436</v>
      </c>
      <c r="F2093" s="141" t="s">
        <v>749</v>
      </c>
      <c r="G2093" s="32"/>
      <c r="H2093" s="32"/>
      <c r="I2093" s="954"/>
      <c r="J2093" s="955"/>
      <c r="O2093" s="21"/>
    </row>
    <row r="2094" spans="2:15" ht="11.25" outlineLevel="1">
      <c r="B2094" s="75"/>
      <c r="C2094" s="48"/>
      <c r="D2094" s="1"/>
      <c r="E2094" s="1" t="s">
        <v>1383</v>
      </c>
      <c r="F2094" s="141"/>
      <c r="G2094" s="32"/>
      <c r="H2094" s="32"/>
      <c r="I2094" s="556"/>
      <c r="J2094" s="557"/>
      <c r="O2094" s="21"/>
    </row>
    <row r="2095" spans="2:15" ht="11.25" outlineLevel="1">
      <c r="B2095" s="75"/>
      <c r="C2095" s="48" t="s">
        <v>198</v>
      </c>
      <c r="D2095" s="49"/>
      <c r="E2095" s="50" t="s">
        <v>690</v>
      </c>
      <c r="F2095" s="597" t="s">
        <v>730</v>
      </c>
      <c r="G2095" s="936" t="s">
        <v>84</v>
      </c>
      <c r="H2095" s="937"/>
      <c r="I2095" s="936" t="s">
        <v>84</v>
      </c>
      <c r="J2095" s="937"/>
      <c r="O2095" s="21"/>
    </row>
    <row r="2096" spans="2:15" ht="11.25" outlineLevel="1">
      <c r="B2096" s="75"/>
      <c r="C2096" s="48"/>
      <c r="D2096" s="47"/>
      <c r="E2096" s="1" t="s">
        <v>702</v>
      </c>
      <c r="F2096" s="141" t="s">
        <v>731</v>
      </c>
      <c r="G2096" s="32"/>
      <c r="H2096" s="32"/>
      <c r="I2096" s="556"/>
      <c r="J2096" s="557"/>
      <c r="O2096" s="21"/>
    </row>
    <row r="2097" spans="2:15" ht="11.25" outlineLevel="1">
      <c r="B2097" s="75"/>
      <c r="C2097" s="48"/>
      <c r="D2097" s="52"/>
      <c r="E2097" s="53" t="s">
        <v>713</v>
      </c>
      <c r="F2097" s="598" t="s">
        <v>733</v>
      </c>
      <c r="G2097" s="56"/>
      <c r="H2097" s="56"/>
      <c r="I2097" s="558"/>
      <c r="J2097" s="559"/>
      <c r="O2097" s="21"/>
    </row>
    <row r="2098" spans="2:15" ht="11.25" outlineLevel="1">
      <c r="B2098" s="75"/>
      <c r="C2098" s="48" t="s">
        <v>203</v>
      </c>
      <c r="D2098" s="1"/>
      <c r="E2098" s="1" t="s">
        <v>714</v>
      </c>
      <c r="F2098" s="141" t="s">
        <v>750</v>
      </c>
      <c r="G2098" s="936" t="s">
        <v>84</v>
      </c>
      <c r="H2098" s="937"/>
      <c r="I2098" s="936" t="s">
        <v>84</v>
      </c>
      <c r="J2098" s="937"/>
      <c r="O2098" s="21"/>
    </row>
    <row r="2099" spans="2:15" ht="11.25" outlineLevel="1">
      <c r="B2099" s="75"/>
      <c r="C2099" s="48"/>
      <c r="D2099" s="1"/>
      <c r="E2099" s="1" t="s">
        <v>715</v>
      </c>
      <c r="F2099" s="141" t="s">
        <v>751</v>
      </c>
      <c r="G2099" s="32"/>
      <c r="H2099" s="32"/>
      <c r="I2099" s="556"/>
      <c r="J2099" s="557"/>
      <c r="O2099" s="21"/>
    </row>
    <row r="2100" spans="2:15" ht="11.25" outlineLevel="1">
      <c r="B2100" s="75"/>
      <c r="C2100" s="48"/>
      <c r="D2100" s="1"/>
      <c r="E2100" s="142" t="s">
        <v>293</v>
      </c>
      <c r="F2100" s="141" t="s">
        <v>1008</v>
      </c>
      <c r="G2100" s="32"/>
      <c r="H2100" s="32"/>
      <c r="I2100" s="558"/>
      <c r="J2100" s="559"/>
      <c r="O2100" s="21"/>
    </row>
    <row r="2101" spans="2:15" ht="11.25" outlineLevel="1">
      <c r="B2101" s="75"/>
      <c r="C2101" s="48" t="s">
        <v>209</v>
      </c>
      <c r="D2101" s="49"/>
      <c r="E2101" s="50" t="s">
        <v>716</v>
      </c>
      <c r="F2101" s="597" t="s">
        <v>735</v>
      </c>
      <c r="G2101" s="936" t="s">
        <v>84</v>
      </c>
      <c r="H2101" s="937"/>
      <c r="I2101" s="938" t="s">
        <v>84</v>
      </c>
      <c r="J2101" s="939"/>
      <c r="O2101" s="21"/>
    </row>
    <row r="2102" spans="2:15" ht="11.25" outlineLevel="1">
      <c r="B2102" s="75"/>
      <c r="C2102" s="48"/>
      <c r="D2102" s="47"/>
      <c r="E2102" s="1" t="s">
        <v>715</v>
      </c>
      <c r="F2102" s="141" t="s">
        <v>751</v>
      </c>
      <c r="G2102" s="898"/>
      <c r="H2102" s="899"/>
      <c r="I2102" s="898"/>
      <c r="J2102" s="899"/>
      <c r="O2102" s="21"/>
    </row>
    <row r="2103" spans="2:15" ht="11.25" outlineLevel="1">
      <c r="B2103" s="75"/>
      <c r="C2103" s="48"/>
      <c r="D2103" s="47"/>
      <c r="E2103" s="1" t="s">
        <v>717</v>
      </c>
      <c r="F2103" s="141" t="s">
        <v>752</v>
      </c>
      <c r="G2103" s="353"/>
      <c r="H2103" s="32"/>
      <c r="I2103" s="898"/>
      <c r="J2103" s="899"/>
      <c r="O2103" s="21"/>
    </row>
    <row r="2104" spans="2:15" ht="11.25" outlineLevel="1">
      <c r="B2104" s="75"/>
      <c r="C2104" s="48"/>
      <c r="D2104" s="52"/>
      <c r="E2104" s="142" t="s">
        <v>293</v>
      </c>
      <c r="F2104" s="141" t="s">
        <v>1008</v>
      </c>
      <c r="G2104" s="57"/>
      <c r="H2104" s="56"/>
      <c r="I2104" s="57"/>
      <c r="J2104" s="58"/>
      <c r="O2104" s="21"/>
    </row>
    <row r="2105" spans="2:15" ht="11.25" outlineLevel="1">
      <c r="B2105" s="75"/>
      <c r="C2105" s="48" t="s">
        <v>210</v>
      </c>
      <c r="D2105" s="54"/>
      <c r="E2105" s="55" t="s">
        <v>715</v>
      </c>
      <c r="F2105" s="599" t="s">
        <v>751</v>
      </c>
      <c r="G2105" s="940" t="s">
        <v>1229</v>
      </c>
      <c r="H2105" s="941"/>
      <c r="I2105" s="940" t="s">
        <v>1229</v>
      </c>
      <c r="J2105" s="942"/>
      <c r="O2105" s="21"/>
    </row>
    <row r="2106" spans="2:15" ht="11.25" outlineLevel="1">
      <c r="B2106" s="75"/>
      <c r="C2106" s="14" t="s">
        <v>1007</v>
      </c>
      <c r="D2106" s="9" t="s">
        <v>1666</v>
      </c>
      <c r="E2106" s="9"/>
      <c r="F2106" s="588"/>
      <c r="G2106" s="546" t="s">
        <v>83</v>
      </c>
      <c r="H2106" s="350" t="s">
        <v>83</v>
      </c>
      <c r="I2106" s="845"/>
      <c r="J2106" s="846"/>
      <c r="O2106" s="21"/>
    </row>
    <row r="2107" spans="2:15" ht="11.25" outlineLevel="1">
      <c r="B2107" s="75"/>
      <c r="C2107" s="11"/>
      <c r="D2107" s="1"/>
      <c r="E2107" s="1"/>
      <c r="F2107" s="141" t="s">
        <v>152</v>
      </c>
      <c r="G2107" s="353"/>
      <c r="H2107" s="32"/>
      <c r="I2107" s="845"/>
      <c r="J2107" s="846"/>
      <c r="O2107" s="21"/>
    </row>
    <row r="2108" spans="2:15" ht="11.25" outlineLevel="1">
      <c r="B2108" s="75"/>
      <c r="C2108" s="11"/>
      <c r="D2108" s="1"/>
      <c r="E2108" s="142" t="s">
        <v>559</v>
      </c>
      <c r="F2108" s="141" t="s">
        <v>1667</v>
      </c>
      <c r="G2108" s="353"/>
      <c r="H2108" s="32"/>
      <c r="I2108" s="845"/>
      <c r="J2108" s="846"/>
      <c r="O2108" s="21"/>
    </row>
    <row r="2109" spans="2:15" ht="11.25" outlineLevel="1">
      <c r="B2109" s="523"/>
      <c r="C2109" s="273" t="s">
        <v>2166</v>
      </c>
      <c r="D2109" s="933" t="s">
        <v>168</v>
      </c>
      <c r="E2109" s="934"/>
      <c r="F2109" s="935"/>
      <c r="G2109" s="895" t="s">
        <v>84</v>
      </c>
      <c r="H2109" s="896"/>
      <c r="I2109" s="59"/>
      <c r="J2109" s="452"/>
      <c r="O2109" s="21"/>
    </row>
    <row r="2110" spans="2:15" ht="11.25" outlineLevel="1">
      <c r="B2110" s="75"/>
      <c r="C2110" s="228"/>
      <c r="D2110" s="1"/>
      <c r="E2110" s="1"/>
      <c r="F2110" s="141" t="s">
        <v>211</v>
      </c>
      <c r="G2110" s="353"/>
      <c r="H2110" s="450"/>
      <c r="I2110" s="59"/>
      <c r="J2110" s="452"/>
      <c r="O2110" s="21"/>
    </row>
    <row r="2111" spans="2:15" ht="11.25" outlineLevel="1">
      <c r="B2111" s="75"/>
      <c r="C2111" s="228"/>
      <c r="D2111" s="1"/>
      <c r="E2111" s="1"/>
      <c r="F2111" s="141" t="s">
        <v>590</v>
      </c>
      <c r="G2111" s="353"/>
      <c r="H2111" s="450"/>
      <c r="I2111" s="59"/>
      <c r="J2111" s="452"/>
      <c r="O2111" s="21"/>
    </row>
    <row r="2112" spans="2:15" ht="11.25" outlineLevel="1">
      <c r="B2112" s="75"/>
      <c r="C2112" s="228"/>
      <c r="D2112" s="1"/>
      <c r="E2112" s="1"/>
      <c r="F2112" s="141" t="s">
        <v>213</v>
      </c>
      <c r="G2112" s="353"/>
      <c r="H2112" s="450"/>
      <c r="I2112" s="59"/>
      <c r="J2112" s="452"/>
      <c r="O2112" s="21"/>
    </row>
    <row r="2113" spans="2:15" ht="12.75" outlineLevel="1">
      <c r="B2113" s="75"/>
      <c r="C2113" s="228"/>
      <c r="D2113" s="1"/>
      <c r="E2113" s="1" t="s">
        <v>591</v>
      </c>
      <c r="F2113" s="347" t="s">
        <v>214</v>
      </c>
      <c r="G2113" s="353"/>
      <c r="H2113" s="450"/>
      <c r="I2113" s="59"/>
      <c r="J2113" s="452"/>
      <c r="O2113" s="21"/>
    </row>
    <row r="2114" spans="2:15" ht="22.5" outlineLevel="1">
      <c r="B2114" s="75"/>
      <c r="C2114" s="228"/>
      <c r="D2114" s="1"/>
      <c r="E2114" s="1" t="s">
        <v>279</v>
      </c>
      <c r="F2114" s="600" t="s">
        <v>1384</v>
      </c>
      <c r="G2114" s="353"/>
      <c r="H2114" s="450"/>
      <c r="I2114" s="59"/>
      <c r="J2114" s="452"/>
      <c r="O2114" s="21"/>
    </row>
    <row r="2115" spans="2:15" ht="11.25" outlineLevel="1">
      <c r="B2115" s="523"/>
      <c r="C2115" s="273" t="s">
        <v>1698</v>
      </c>
      <c r="D2115" s="167" t="s">
        <v>175</v>
      </c>
      <c r="E2115" s="168"/>
      <c r="F2115" s="601"/>
      <c r="G2115" s="456" t="s">
        <v>84</v>
      </c>
      <c r="H2115" s="457" t="s">
        <v>85</v>
      </c>
      <c r="I2115" s="456" t="s">
        <v>1229</v>
      </c>
      <c r="J2115" s="457" t="s">
        <v>84</v>
      </c>
      <c r="O2115" s="21"/>
    </row>
    <row r="2116" spans="2:15" ht="11.25" outlineLevel="1">
      <c r="B2116" s="75"/>
      <c r="C2116" s="243"/>
      <c r="D2116" s="188"/>
      <c r="E2116" s="69" t="s">
        <v>701</v>
      </c>
      <c r="F2116" s="602" t="s">
        <v>741</v>
      </c>
      <c r="G2116" s="62"/>
      <c r="H2116" s="64"/>
      <c r="I2116" s="62"/>
      <c r="J2116" s="63"/>
      <c r="O2116" s="21"/>
    </row>
    <row r="2117" spans="2:15" ht="12.75" outlineLevel="1">
      <c r="B2117" s="75"/>
      <c r="C2117" s="11"/>
      <c r="D2117" s="1"/>
      <c r="E2117" s="1"/>
      <c r="F2117" s="347"/>
      <c r="G2117" s="354"/>
      <c r="H2117" s="355"/>
      <c r="I2117" s="62"/>
      <c r="J2117" s="63"/>
      <c r="O2117" s="21"/>
    </row>
    <row r="2118" spans="2:15" ht="11.25">
      <c r="B2118" s="75"/>
      <c r="C2118" s="94" t="s">
        <v>1139</v>
      </c>
      <c r="D2118" s="95" t="s">
        <v>310</v>
      </c>
      <c r="E2118" s="95"/>
      <c r="F2118" s="630"/>
      <c r="G2118" s="884" t="s">
        <v>309</v>
      </c>
      <c r="H2118" s="885"/>
      <c r="I2118" s="885"/>
      <c r="J2118" s="886"/>
      <c r="O2118" s="21"/>
    </row>
    <row r="2119" spans="2:15" ht="11.25" outlineLevel="1">
      <c r="B2119" s="75"/>
      <c r="C2119" s="27" t="s">
        <v>1009</v>
      </c>
      <c r="D2119" s="2" t="s">
        <v>273</v>
      </c>
      <c r="E2119" s="2"/>
      <c r="F2119" s="587"/>
      <c r="G2119" s="924" t="s">
        <v>150</v>
      </c>
      <c r="H2119" s="925"/>
      <c r="I2119" s="925"/>
      <c r="J2119" s="926"/>
      <c r="O2119" s="21"/>
    </row>
    <row r="2120" spans="2:15" ht="11.25" outlineLevel="1">
      <c r="B2120" s="706"/>
      <c r="C2120" s="321"/>
      <c r="D2120" s="315"/>
      <c r="E2120" s="316" t="s">
        <v>1878</v>
      </c>
      <c r="F2120" s="592"/>
      <c r="G2120" s="324"/>
      <c r="H2120" s="350"/>
      <c r="I2120" s="60"/>
      <c r="J2120" s="325"/>
      <c r="O2120" s="21"/>
    </row>
    <row r="2121" spans="2:15" ht="11.25" outlineLevel="2">
      <c r="B2121" s="706"/>
      <c r="C2121" s="320"/>
      <c r="D2121" s="311"/>
      <c r="E2121" s="533" t="str">
        <f>TRIM(RIGHT(SUBSTITUTE(E2120," ",REPT(" ",100)),100))</f>
        <v>8.10.3.3.2(aa)</v>
      </c>
      <c r="F2121" s="590">
        <f>+VLOOKUP(E2121,clause_count,2,FALSE)</f>
        <v>2</v>
      </c>
      <c r="G2121" s="324"/>
      <c r="H2121" s="350"/>
      <c r="I2121" s="456"/>
      <c r="J2121" s="534"/>
      <c r="O2121" s="21"/>
    </row>
    <row r="2122" spans="2:15" ht="12.75" outlineLevel="2">
      <c r="B2122" s="706"/>
      <c r="C2122" s="320"/>
      <c r="D2122" s="539">
        <v>1</v>
      </c>
      <c r="E2122" s="538" t="s">
        <v>3024</v>
      </c>
      <c r="F2122" s="577" t="str">
        <f>+VLOOKUP(E2122,AlterationTestLU[],2,)</f>
        <v>Hoistway Door Locking Devices [Section 3.12 and 8.10.2.2.4(d)] (Item 4.4)</v>
      </c>
      <c r="G2122" s="324"/>
      <c r="H2122" s="350"/>
      <c r="I2122" s="456"/>
      <c r="J2122" s="534"/>
      <c r="O2122" s="21"/>
    </row>
    <row r="2123" spans="2:15" ht="12.75" outlineLevel="2">
      <c r="B2123" s="706"/>
      <c r="C2123" s="320"/>
      <c r="D2123" s="539">
        <v>2</v>
      </c>
      <c r="E2123" s="538" t="s">
        <v>3025</v>
      </c>
      <c r="F2123" s="577" t="str">
        <f>+VLOOKUP(E2123,AlterationTestLU[],2,)</f>
        <v>Access to Hoistway [Section 3.12 and 8.10.2.2.4(e)] (Item 4.5)</v>
      </c>
      <c r="G2123" s="324"/>
      <c r="H2123" s="350"/>
      <c r="I2123" s="456"/>
      <c r="J2123" s="534"/>
      <c r="O2123" s="21"/>
    </row>
    <row r="2124" spans="2:15" ht="11.25" outlineLevel="1">
      <c r="B2124" s="75"/>
      <c r="C2124" s="14" t="s">
        <v>1010</v>
      </c>
      <c r="D2124" s="9" t="s">
        <v>1011</v>
      </c>
      <c r="E2124" s="9"/>
      <c r="F2124" s="588"/>
      <c r="G2124" s="61" t="s">
        <v>82</v>
      </c>
      <c r="H2124" s="350" t="s">
        <v>83</v>
      </c>
      <c r="I2124" s="456" t="s">
        <v>1229</v>
      </c>
      <c r="J2124" s="457" t="s">
        <v>84</v>
      </c>
      <c r="O2124" s="21"/>
    </row>
    <row r="2125" spans="2:15" ht="11.25" outlineLevel="1">
      <c r="B2125" s="75"/>
      <c r="C2125" s="11"/>
      <c r="D2125" s="1"/>
      <c r="E2125" s="1" t="s">
        <v>274</v>
      </c>
      <c r="F2125" s="141" t="s">
        <v>70</v>
      </c>
      <c r="G2125" s="353"/>
      <c r="H2125" s="32"/>
      <c r="I2125" s="898"/>
      <c r="J2125" s="899"/>
      <c r="O2125" s="21"/>
    </row>
    <row r="2126" spans="2:15" ht="11.25" outlineLevel="1">
      <c r="B2126" s="75"/>
      <c r="C2126" s="11"/>
      <c r="D2126" s="1"/>
      <c r="E2126" s="1" t="s">
        <v>275</v>
      </c>
      <c r="F2126" s="141" t="s">
        <v>1011</v>
      </c>
      <c r="G2126" s="353"/>
      <c r="H2126" s="32"/>
      <c r="I2126" s="898"/>
      <c r="J2126" s="899"/>
      <c r="O2126" s="21"/>
    </row>
    <row r="2127" spans="2:15" ht="11.25" outlineLevel="1">
      <c r="B2127" s="75"/>
      <c r="C2127" s="11"/>
      <c r="D2127" s="1"/>
      <c r="E2127" s="1" t="s">
        <v>276</v>
      </c>
      <c r="F2127" s="141" t="s">
        <v>277</v>
      </c>
      <c r="G2127" s="353"/>
      <c r="H2127" s="32"/>
      <c r="I2127" s="898"/>
      <c r="J2127" s="899"/>
      <c r="O2127" s="21"/>
    </row>
    <row r="2128" spans="2:15" ht="11.25" outlineLevel="1" collapsed="1">
      <c r="B2128" s="75"/>
      <c r="C2128" s="11"/>
      <c r="D2128" s="1"/>
      <c r="E2128" s="1" t="s">
        <v>278</v>
      </c>
      <c r="F2128" s="141" t="s">
        <v>169</v>
      </c>
      <c r="G2128" s="353"/>
      <c r="H2128" s="32"/>
      <c r="I2128" s="943" t="s">
        <v>1219</v>
      </c>
      <c r="J2128" s="944"/>
      <c r="O2128" s="21"/>
    </row>
    <row r="2129" spans="2:15" ht="11.25" outlineLevel="1">
      <c r="B2129" s="75"/>
      <c r="C2129" s="11"/>
      <c r="D2129" s="1"/>
      <c r="E2129" s="1" t="s">
        <v>279</v>
      </c>
      <c r="F2129" s="141" t="s">
        <v>170</v>
      </c>
      <c r="G2129" s="353"/>
      <c r="H2129" s="32"/>
      <c r="I2129" s="943" t="s">
        <v>1219</v>
      </c>
      <c r="J2129" s="944"/>
      <c r="O2129" s="21"/>
    </row>
    <row r="2130" spans="2:15" ht="11.25" outlineLevel="1">
      <c r="B2130" s="75"/>
      <c r="C2130" s="11"/>
      <c r="D2130" s="1"/>
      <c r="E2130" s="1" t="s">
        <v>1663</v>
      </c>
      <c r="F2130" s="141" t="s">
        <v>1664</v>
      </c>
      <c r="G2130" s="353"/>
      <c r="H2130" s="32"/>
      <c r="I2130" s="449"/>
      <c r="J2130" s="450"/>
      <c r="O2130" s="21"/>
    </row>
    <row r="2131" spans="2:15" ht="11.25" outlineLevel="1">
      <c r="B2131" s="75"/>
      <c r="C2131" s="11"/>
      <c r="D2131" s="1"/>
      <c r="E2131" s="326" t="s">
        <v>1668</v>
      </c>
      <c r="F2131" s="603" t="s">
        <v>1669</v>
      </c>
      <c r="G2131" s="353"/>
      <c r="H2131" s="32"/>
      <c r="I2131" s="449"/>
      <c r="J2131" s="450"/>
      <c r="O2131" s="21"/>
    </row>
    <row r="2132" spans="2:15" ht="11.25" outlineLevel="1">
      <c r="B2132" s="75"/>
      <c r="C2132" s="11"/>
      <c r="D2132" s="1"/>
      <c r="E2132" s="1"/>
      <c r="F2132" s="141"/>
      <c r="G2132" s="353"/>
      <c r="H2132" s="32"/>
      <c r="I2132" s="898"/>
      <c r="J2132" s="899"/>
      <c r="O2132" s="21"/>
    </row>
    <row r="2133" spans="2:15" ht="11.25" outlineLevel="1">
      <c r="B2133" s="75"/>
      <c r="C2133" s="14" t="s">
        <v>1012</v>
      </c>
      <c r="D2133" s="9" t="s">
        <v>789</v>
      </c>
      <c r="E2133" s="9"/>
      <c r="F2133" s="588"/>
      <c r="G2133" s="61" t="s">
        <v>82</v>
      </c>
      <c r="H2133" s="350" t="s">
        <v>83</v>
      </c>
      <c r="I2133" s="456" t="s">
        <v>1229</v>
      </c>
      <c r="J2133" s="457" t="s">
        <v>84</v>
      </c>
      <c r="O2133" s="21"/>
    </row>
    <row r="2134" spans="2:15" ht="11.25" outlineLevel="1">
      <c r="B2134" s="75"/>
      <c r="C2134" s="11"/>
      <c r="D2134" s="1"/>
      <c r="E2134" s="1" t="s">
        <v>274</v>
      </c>
      <c r="F2134" s="141" t="s">
        <v>70</v>
      </c>
      <c r="G2134" s="353"/>
      <c r="H2134" s="32"/>
      <c r="I2134" s="898"/>
      <c r="J2134" s="899"/>
      <c r="O2134" s="21"/>
    </row>
    <row r="2135" spans="2:15" ht="11.25" outlineLevel="1">
      <c r="B2135" s="75"/>
      <c r="C2135" s="11"/>
      <c r="D2135" s="1"/>
      <c r="E2135" s="1" t="s">
        <v>284</v>
      </c>
      <c r="F2135" s="141" t="s">
        <v>73</v>
      </c>
      <c r="G2135" s="353"/>
      <c r="H2135" s="32"/>
      <c r="I2135" s="898"/>
      <c r="J2135" s="899"/>
      <c r="O2135" s="21"/>
    </row>
    <row r="2136" spans="2:15" ht="11.25" outlineLevel="1">
      <c r="B2136" s="75"/>
      <c r="C2136" s="11"/>
      <c r="D2136" s="1"/>
      <c r="E2136" s="1" t="s">
        <v>276</v>
      </c>
      <c r="F2136" s="141" t="s">
        <v>277</v>
      </c>
      <c r="G2136" s="353"/>
      <c r="H2136" s="32"/>
      <c r="I2136" s="898"/>
      <c r="J2136" s="899"/>
      <c r="O2136" s="21"/>
    </row>
    <row r="2137" spans="2:15" ht="11.25" outlineLevel="1">
      <c r="B2137" s="75"/>
      <c r="C2137" s="11"/>
      <c r="D2137" s="1"/>
      <c r="E2137" s="1" t="s">
        <v>278</v>
      </c>
      <c r="F2137" s="141" t="s">
        <v>280</v>
      </c>
      <c r="G2137" s="353"/>
      <c r="H2137" s="32"/>
      <c r="I2137" s="898"/>
      <c r="J2137" s="899"/>
      <c r="O2137" s="21"/>
    </row>
    <row r="2138" spans="2:15" ht="11.25" outlineLevel="1">
      <c r="B2138" s="75"/>
      <c r="C2138" s="11"/>
      <c r="D2138" s="1"/>
      <c r="E2138" s="326" t="s">
        <v>285</v>
      </c>
      <c r="F2138" s="603" t="s">
        <v>1671</v>
      </c>
      <c r="G2138" s="353"/>
      <c r="H2138" s="32"/>
      <c r="I2138" s="449"/>
      <c r="J2138" s="450"/>
      <c r="O2138" s="21"/>
    </row>
    <row r="2139" spans="2:15" ht="11.25" outlineLevel="1">
      <c r="B2139" s="75"/>
      <c r="C2139" s="11"/>
      <c r="D2139" s="1"/>
      <c r="E2139" s="1"/>
      <c r="F2139" s="141"/>
      <c r="G2139" s="353"/>
      <c r="H2139" s="32"/>
      <c r="I2139" s="898"/>
      <c r="J2139" s="899"/>
      <c r="O2139" s="21"/>
    </row>
    <row r="2140" spans="2:15" ht="11.25" outlineLevel="1">
      <c r="B2140" s="75"/>
      <c r="C2140" s="14" t="s">
        <v>1013</v>
      </c>
      <c r="D2140" s="9" t="s">
        <v>1014</v>
      </c>
      <c r="E2140" s="9"/>
      <c r="F2140" s="588"/>
      <c r="G2140" s="546" t="s">
        <v>85</v>
      </c>
      <c r="H2140" s="350" t="s">
        <v>85</v>
      </c>
      <c r="I2140" s="845"/>
      <c r="J2140" s="846"/>
      <c r="O2140" s="21"/>
    </row>
    <row r="2141" spans="2:15" ht="11.25" outlineLevel="1" collapsed="1">
      <c r="B2141" s="75"/>
      <c r="C2141" s="219"/>
      <c r="D2141" s="218"/>
      <c r="E2141" s="218" t="s">
        <v>1391</v>
      </c>
      <c r="F2141" s="604" t="s">
        <v>1392</v>
      </c>
      <c r="G2141" s="449"/>
      <c r="H2141" s="220"/>
      <c r="I2141" s="221"/>
      <c r="J2141" s="222"/>
      <c r="O2141" s="21"/>
    </row>
    <row r="2142" spans="2:15" ht="11.25" outlineLevel="1" collapsed="1">
      <c r="B2142" s="75"/>
      <c r="C2142" s="14" t="s">
        <v>648</v>
      </c>
      <c r="D2142" s="9" t="s">
        <v>153</v>
      </c>
      <c r="E2142" s="9"/>
      <c r="F2142" s="588"/>
      <c r="G2142" s="546"/>
      <c r="H2142" s="350"/>
      <c r="I2142" s="451"/>
      <c r="J2142" s="452"/>
      <c r="O2142" s="21"/>
    </row>
    <row r="2143" spans="2:15" ht="11.25" outlineLevel="1">
      <c r="B2143" s="75"/>
      <c r="C2143" s="33" t="s">
        <v>171</v>
      </c>
      <c r="D2143" s="9" t="s">
        <v>172</v>
      </c>
      <c r="E2143" s="9"/>
      <c r="F2143" s="588"/>
      <c r="G2143" s="61" t="s">
        <v>82</v>
      </c>
      <c r="H2143" s="350" t="s">
        <v>84</v>
      </c>
      <c r="I2143" s="929" t="s">
        <v>1229</v>
      </c>
      <c r="J2143" s="930"/>
      <c r="O2143" s="21"/>
    </row>
    <row r="2144" spans="2:15" ht="11.25" outlineLevel="1">
      <c r="B2144" s="75"/>
      <c r="C2144" s="11"/>
      <c r="D2144" s="1"/>
      <c r="E2144" s="1" t="s">
        <v>278</v>
      </c>
      <c r="F2144" s="141" t="s">
        <v>280</v>
      </c>
      <c r="G2144" s="353"/>
      <c r="H2144" s="450"/>
      <c r="I2144" s="353"/>
      <c r="J2144" s="450"/>
      <c r="O2144" s="21"/>
    </row>
    <row r="2145" spans="2:15" ht="11.25" outlineLevel="1">
      <c r="B2145" s="75"/>
      <c r="C2145" s="11"/>
      <c r="D2145" s="1"/>
      <c r="E2145" s="326" t="s">
        <v>1668</v>
      </c>
      <c r="F2145" s="603" t="s">
        <v>1669</v>
      </c>
      <c r="G2145" s="353"/>
      <c r="H2145" s="450"/>
      <c r="I2145" s="353"/>
      <c r="J2145" s="450"/>
      <c r="O2145" s="21"/>
    </row>
    <row r="2146" spans="2:15" ht="11.25" outlineLevel="1">
      <c r="B2146" s="75"/>
      <c r="C2146" s="11"/>
      <c r="D2146" s="1"/>
      <c r="E2146" s="1"/>
      <c r="F2146" s="141"/>
      <c r="G2146" s="353"/>
      <c r="H2146" s="450"/>
      <c r="I2146" s="353"/>
      <c r="J2146" s="450"/>
      <c r="O2146" s="21"/>
    </row>
    <row r="2147" spans="2:15" ht="11.25" outlineLevel="1">
      <c r="B2147" s="75"/>
      <c r="C2147" s="33" t="s">
        <v>173</v>
      </c>
      <c r="D2147" s="9" t="s">
        <v>174</v>
      </c>
      <c r="E2147" s="9"/>
      <c r="F2147" s="588"/>
      <c r="G2147" s="61" t="s">
        <v>82</v>
      </c>
      <c r="H2147" s="350" t="s">
        <v>85</v>
      </c>
      <c r="I2147" s="929" t="s">
        <v>1229</v>
      </c>
      <c r="J2147" s="930"/>
      <c r="O2147" s="21"/>
    </row>
    <row r="2148" spans="2:15" ht="11.25" outlineLevel="1">
      <c r="B2148" s="75"/>
      <c r="C2148" s="11"/>
      <c r="D2148" s="1"/>
      <c r="E2148" s="1" t="s">
        <v>279</v>
      </c>
      <c r="F2148" s="141" t="s">
        <v>281</v>
      </c>
      <c r="G2148" s="353"/>
      <c r="H2148" s="450"/>
      <c r="I2148" s="353"/>
      <c r="J2148" s="450"/>
      <c r="O2148" s="21"/>
    </row>
    <row r="2149" spans="2:15" ht="11.25" outlineLevel="1">
      <c r="B2149" s="75"/>
      <c r="C2149" s="11"/>
      <c r="D2149" s="1"/>
      <c r="E2149" s="326" t="s">
        <v>285</v>
      </c>
      <c r="F2149" s="603" t="s">
        <v>1671</v>
      </c>
      <c r="G2149" s="353"/>
      <c r="H2149" s="450"/>
      <c r="I2149" s="353"/>
      <c r="J2149" s="450"/>
      <c r="O2149" s="21"/>
    </row>
    <row r="2150" spans="2:15" ht="11.25" outlineLevel="1">
      <c r="B2150" s="75"/>
      <c r="C2150" s="11"/>
      <c r="D2150" s="1"/>
      <c r="E2150" s="1" t="s">
        <v>286</v>
      </c>
      <c r="F2150" s="141" t="s">
        <v>775</v>
      </c>
      <c r="G2150" s="353"/>
      <c r="H2150" s="450"/>
      <c r="I2150" s="353"/>
      <c r="J2150" s="450"/>
      <c r="O2150" s="21"/>
    </row>
    <row r="2151" spans="2:15" ht="11.25" outlineLevel="1">
      <c r="B2151" s="75"/>
      <c r="C2151" s="11"/>
      <c r="D2151" s="1"/>
      <c r="E2151" s="1"/>
      <c r="F2151" s="141"/>
      <c r="G2151" s="353"/>
      <c r="H2151" s="32"/>
      <c r="I2151" s="353"/>
      <c r="J2151" s="450"/>
      <c r="O2151" s="21"/>
    </row>
    <row r="2152" spans="2:15" ht="12.75" outlineLevel="1">
      <c r="B2152" s="75"/>
      <c r="C2152" s="14" t="s">
        <v>1015</v>
      </c>
      <c r="D2152" s="9" t="s">
        <v>1393</v>
      </c>
      <c r="E2152" s="9"/>
      <c r="F2152" s="588"/>
      <c r="G2152" s="546" t="s">
        <v>84</v>
      </c>
      <c r="H2152" s="226" t="s">
        <v>86</v>
      </c>
      <c r="I2152" s="456" t="s">
        <v>1229</v>
      </c>
      <c r="J2152" s="457" t="s">
        <v>84</v>
      </c>
      <c r="O2152" s="21"/>
    </row>
    <row r="2153" spans="2:15" ht="11.25" outlineLevel="1">
      <c r="B2153" s="75"/>
      <c r="C2153" s="11"/>
      <c r="D2153" s="1"/>
      <c r="E2153" s="1" t="s">
        <v>1663</v>
      </c>
      <c r="F2153" s="141" t="s">
        <v>2099</v>
      </c>
      <c r="G2153" s="62"/>
      <c r="H2153" s="450"/>
      <c r="I2153" s="353"/>
      <c r="J2153" s="63"/>
      <c r="O2153" s="21"/>
    </row>
    <row r="2154" spans="2:15" ht="11.25" outlineLevel="1">
      <c r="B2154" s="75"/>
      <c r="C2154" s="11"/>
      <c r="D2154" s="1"/>
      <c r="E2154" s="462" t="s">
        <v>2096</v>
      </c>
      <c r="F2154" s="605" t="s">
        <v>2102</v>
      </c>
      <c r="G2154" s="64"/>
      <c r="H2154" s="552" t="s">
        <v>85</v>
      </c>
      <c r="I2154" s="353"/>
      <c r="J2154" s="63"/>
      <c r="O2154" s="21"/>
    </row>
    <row r="2155" spans="2:15" ht="11.25" outlineLevel="1">
      <c r="B2155" s="75"/>
      <c r="C2155" s="11"/>
      <c r="D2155" s="1"/>
      <c r="E2155" s="462"/>
      <c r="F2155" s="605" t="s">
        <v>2100</v>
      </c>
      <c r="G2155" s="64"/>
      <c r="H2155" s="552"/>
      <c r="I2155" s="353"/>
      <c r="J2155" s="63"/>
      <c r="O2155" s="21"/>
    </row>
    <row r="2156" spans="2:15" ht="11.25" outlineLevel="1">
      <c r="B2156" s="75"/>
      <c r="C2156" s="11"/>
      <c r="D2156" s="1"/>
      <c r="E2156" s="462" t="s">
        <v>2097</v>
      </c>
      <c r="F2156" s="605" t="s">
        <v>2101</v>
      </c>
      <c r="G2156" s="64"/>
      <c r="H2156" s="552" t="s">
        <v>85</v>
      </c>
      <c r="I2156" s="353"/>
      <c r="J2156" s="63"/>
      <c r="O2156" s="21"/>
    </row>
    <row r="2157" spans="2:15" ht="11.25" outlineLevel="1">
      <c r="B2157" s="75"/>
      <c r="C2157" s="11"/>
      <c r="D2157" s="1"/>
      <c r="E2157" s="462"/>
      <c r="F2157" s="605" t="s">
        <v>2100</v>
      </c>
      <c r="G2157" s="64"/>
      <c r="H2157" s="552"/>
      <c r="I2157" s="353"/>
      <c r="J2157" s="63"/>
      <c r="O2157" s="21"/>
    </row>
    <row r="2158" spans="2:15" ht="12.75" outlineLevel="1">
      <c r="B2158" s="75"/>
      <c r="C2158" s="11"/>
      <c r="D2158" s="1"/>
      <c r="E2158" s="462" t="s">
        <v>2097</v>
      </c>
      <c r="F2158" s="602" t="s">
        <v>2103</v>
      </c>
      <c r="G2158" s="64"/>
      <c r="H2158" s="450" t="s">
        <v>84</v>
      </c>
      <c r="I2158" s="353"/>
      <c r="J2158" s="63"/>
      <c r="O2158" s="21"/>
    </row>
    <row r="2159" spans="2:15" ht="11.25" outlineLevel="1">
      <c r="B2159" s="75"/>
      <c r="C2159" s="11"/>
      <c r="D2159" s="1"/>
      <c r="E2159" s="1"/>
      <c r="F2159" s="141"/>
      <c r="G2159" s="64"/>
      <c r="H2159" s="32"/>
      <c r="I2159" s="353"/>
      <c r="J2159" s="63"/>
      <c r="O2159" s="21"/>
    </row>
    <row r="2160" spans="2:15" ht="11.25" outlineLevel="1">
      <c r="B2160" s="75"/>
      <c r="C2160" s="11"/>
      <c r="D2160" s="1"/>
      <c r="E2160" s="1"/>
      <c r="F2160" s="141"/>
      <c r="G2160" s="32"/>
      <c r="H2160" s="32"/>
      <c r="I2160" s="353"/>
      <c r="J2160" s="63"/>
      <c r="O2160" s="21"/>
    </row>
    <row r="2161" spans="2:15" ht="11.25">
      <c r="B2161" s="75"/>
      <c r="C2161" s="94" t="s">
        <v>1140</v>
      </c>
      <c r="D2161" s="95" t="s">
        <v>1468</v>
      </c>
      <c r="E2161" s="95"/>
      <c r="F2161" s="630"/>
      <c r="G2161" s="96" t="s">
        <v>85</v>
      </c>
      <c r="H2161" s="549" t="s">
        <v>85</v>
      </c>
      <c r="I2161" s="548"/>
      <c r="J2161" s="549"/>
      <c r="O2161" s="21"/>
    </row>
    <row r="2162" spans="2:15" ht="11.25" outlineLevel="1">
      <c r="B2162" s="706"/>
      <c r="C2162" s="321"/>
      <c r="D2162" s="315"/>
      <c r="E2162" s="316" t="s">
        <v>3825</v>
      </c>
      <c r="F2162" s="592"/>
      <c r="G2162" s="328"/>
      <c r="H2162" s="46"/>
      <c r="I2162" s="451"/>
      <c r="J2162" s="452"/>
      <c r="O2162" s="21"/>
    </row>
    <row r="2163" spans="2:15" ht="11.25" outlineLevel="2">
      <c r="B2163" s="706"/>
      <c r="C2163" s="320"/>
      <c r="D2163" s="311"/>
      <c r="E2163" s="533" t="str">
        <f>TRIM(RIGHT(SUBSTITUTE(E2162," ",REPT(" ",100)),100))</f>
        <v>8.10.3.3.2(a)</v>
      </c>
      <c r="F2163" s="590">
        <f>+VLOOKUP(E2163,clause_count,2,FALSE)</f>
        <v>12</v>
      </c>
      <c r="G2163" s="535"/>
      <c r="H2163" s="350"/>
      <c r="I2163" s="451"/>
      <c r="J2163" s="452"/>
      <c r="O2163" s="21"/>
    </row>
    <row r="2164" spans="2:15" ht="12.75" outlineLevel="2">
      <c r="B2164" s="706"/>
      <c r="C2164" s="781"/>
      <c r="D2164" s="539">
        <v>1</v>
      </c>
      <c r="E2164" s="538" t="s">
        <v>2868</v>
      </c>
      <c r="F2164" s="577" t="str">
        <f>+VLOOKUP(E2164,AlterationTestLU[#All],2,FALSE)</f>
        <v>Door Reopening Device [8.10.2.2.1(a)] (Item 1.1)</v>
      </c>
      <c r="G2164" s="535"/>
      <c r="H2164" s="350"/>
      <c r="I2164" s="451"/>
      <c r="J2164" s="452"/>
      <c r="O2164" s="21"/>
    </row>
    <row r="2165" spans="2:15" ht="12.75" outlineLevel="2">
      <c r="B2165" s="706"/>
      <c r="C2165" s="781"/>
      <c r="D2165" s="539">
        <f t="shared" ref="D2165:D2175" si="2">+D2164+1</f>
        <v>2</v>
      </c>
      <c r="E2165" s="538" t="s">
        <v>2875</v>
      </c>
      <c r="F2165" s="577" t="str">
        <f>+VLOOKUP(E2165,AlterationTestLU[#All],2,FALSE)</f>
        <v>Door Closing Force [Sections 3.13 and 3.14 and 8.10.2.2.1(h)] (Item 1.8)</v>
      </c>
      <c r="G2165" s="535"/>
      <c r="H2165" s="350"/>
      <c r="I2165" s="451"/>
      <c r="J2165" s="452"/>
      <c r="O2165" s="21"/>
    </row>
    <row r="2166" spans="2:15" ht="12.75" outlineLevel="2">
      <c r="B2166" s="706"/>
      <c r="C2166" s="781"/>
      <c r="D2166" s="539">
        <f t="shared" si="2"/>
        <v>3</v>
      </c>
      <c r="E2166" s="538" t="s">
        <v>2876</v>
      </c>
      <c r="F2166" s="577" t="str">
        <f>+VLOOKUP(E2166,AlterationTestLU[#All],2,FALSE)</f>
        <v>Power Closing of Doors or Gates [Section 3.13 and 8.10.2.2.1(i)] (Item 1.9)</v>
      </c>
      <c r="G2166" s="535"/>
      <c r="H2166" s="350"/>
      <c r="I2166" s="451"/>
      <c r="J2166" s="452"/>
      <c r="O2166" s="21"/>
    </row>
    <row r="2167" spans="2:15" ht="25.5" outlineLevel="2">
      <c r="B2167" s="706"/>
      <c r="C2167" s="781"/>
      <c r="D2167" s="539">
        <f t="shared" si="2"/>
        <v>4</v>
      </c>
      <c r="E2167" s="538" t="s">
        <v>2877</v>
      </c>
      <c r="F2167" s="577" t="str">
        <f>+VLOOKUP(E2167,AlterationTestLU[#All],2,FALSE)</f>
        <v>Power Opening of Doors or Gates [Section 3.13, 3.26.3, and 8.10.2.2.1(j)] (Item 1.10)</v>
      </c>
      <c r="G2167" s="535"/>
      <c r="H2167" s="350"/>
      <c r="I2167" s="451"/>
      <c r="J2167" s="452"/>
      <c r="O2167" s="21"/>
    </row>
    <row r="2168" spans="2:15" ht="12.75" outlineLevel="2">
      <c r="B2168" s="706"/>
      <c r="C2168" s="781"/>
      <c r="D2168" s="539">
        <f t="shared" si="2"/>
        <v>5</v>
      </c>
      <c r="E2168" s="538" t="s">
        <v>2889</v>
      </c>
      <c r="F2168" s="577" t="str">
        <f>+VLOOKUP(E2168,AlterationTestLU[#All],2,FALSE)</f>
        <v xml:space="preserve">Door Monitoring Systems [3.26.1 and 8.10.2.2.1(t)] </v>
      </c>
      <c r="G2168" s="535"/>
      <c r="H2168" s="350"/>
      <c r="I2168" s="451"/>
      <c r="J2168" s="452"/>
      <c r="O2168" s="21"/>
    </row>
    <row r="2169" spans="2:15" ht="12.75" outlineLevel="2">
      <c r="B2169" s="706"/>
      <c r="C2169" s="781"/>
      <c r="D2169" s="539">
        <f t="shared" si="2"/>
        <v>6</v>
      </c>
      <c r="E2169" s="538" t="s">
        <v>2969</v>
      </c>
      <c r="F2169" s="577" t="str">
        <f>+VLOOKUP(E2169,AlterationTestLU[#All],2,FALSE)</f>
        <v>operation with open door circuits (2.26.1.5)</v>
      </c>
      <c r="G2169" s="535"/>
      <c r="H2169" s="350"/>
      <c r="I2169" s="451"/>
      <c r="J2169" s="452"/>
      <c r="O2169" s="21"/>
    </row>
    <row r="2170" spans="2:15" ht="25.5" outlineLevel="2">
      <c r="B2170" s="706"/>
      <c r="C2170" s="781"/>
      <c r="D2170" s="539">
        <f t="shared" si="2"/>
        <v>7</v>
      </c>
      <c r="E2170" s="538" t="s">
        <v>2990</v>
      </c>
      <c r="F2170" s="577" t="str">
        <f>+VLOOKUP(E2170,AlterationTestLU[#All],2,FALSE)</f>
        <v>Door and Gate Equipment. Use the procedure in 8.10.2.2.3(w). (Sections 3.11 through 3.13) (Item 3.17)</v>
      </c>
      <c r="G2170" s="535"/>
      <c r="H2170" s="350"/>
      <c r="I2170" s="451"/>
      <c r="J2170" s="452"/>
      <c r="O2170" s="21"/>
    </row>
    <row r="2171" spans="2:15" ht="12.75" outlineLevel="2">
      <c r="B2171" s="706"/>
      <c r="C2171" s="781"/>
      <c r="D2171" s="539">
        <f t="shared" si="2"/>
        <v>8</v>
      </c>
      <c r="E2171" s="538" t="s">
        <v>3022</v>
      </c>
      <c r="F2171" s="577" t="str">
        <f>+VLOOKUP(E2171,AlterationTestLU[#All],2,FALSE)</f>
        <v>Hoistway Doors [Section 3.11 and 8.10.2.2.4(b)] (Item 4.2)</v>
      </c>
      <c r="G2171" s="535"/>
      <c r="H2171" s="350"/>
      <c r="I2171" s="451"/>
      <c r="J2171" s="452"/>
      <c r="O2171" s="21"/>
    </row>
    <row r="2172" spans="2:15" ht="12.75" outlineLevel="2">
      <c r="B2172" s="706"/>
      <c r="C2172" s="781"/>
      <c r="D2172" s="539">
        <f t="shared" si="2"/>
        <v>9</v>
      </c>
      <c r="E2172" s="538" t="s">
        <v>3024</v>
      </c>
      <c r="F2172" s="577" t="str">
        <f>+VLOOKUP(E2172,AlterationTestLU[#All],2,FALSE)</f>
        <v>Hoistway Door Locking Devices [Section 3.12 and 8.10.2.2.4(d)] (Item 4.4)</v>
      </c>
      <c r="G2172" s="535"/>
      <c r="H2172" s="350"/>
      <c r="I2172" s="451"/>
      <c r="J2172" s="452"/>
      <c r="O2172" s="21"/>
    </row>
    <row r="2173" spans="2:15" ht="12.75" outlineLevel="2">
      <c r="B2173" s="706"/>
      <c r="C2173" s="781"/>
      <c r="D2173" s="539">
        <f t="shared" si="2"/>
        <v>10</v>
      </c>
      <c r="E2173" s="538" t="s">
        <v>3025</v>
      </c>
      <c r="F2173" s="577" t="str">
        <f>+VLOOKUP(E2173,AlterationTestLU[#All],2,FALSE)</f>
        <v>Access to Hoistway [Section 3.12 and 8.10.2.2.4(e)] (Item 4.5)</v>
      </c>
      <c r="G2173" s="535"/>
      <c r="H2173" s="350"/>
      <c r="I2173" s="451"/>
      <c r="J2173" s="452"/>
      <c r="O2173" s="21"/>
    </row>
    <row r="2174" spans="2:15" ht="12.75" outlineLevel="2">
      <c r="B2174" s="706"/>
      <c r="C2174" s="781"/>
      <c r="D2174" s="539">
        <f t="shared" si="2"/>
        <v>11</v>
      </c>
      <c r="E2174" s="538" t="s">
        <v>3026</v>
      </c>
      <c r="F2174" s="577" t="str">
        <f>+VLOOKUP(E2174,AlterationTestLU[#All],2,FALSE)</f>
        <v>Power Closing of Hoistway Doors [Section 3.13 and 8.10.2.2.4(f)] (Item 4.6)</v>
      </c>
      <c r="G2174" s="535"/>
      <c r="H2174" s="350"/>
      <c r="I2174" s="451"/>
      <c r="J2174" s="452"/>
      <c r="O2174" s="21"/>
    </row>
    <row r="2175" spans="2:15" ht="12.75" outlineLevel="2">
      <c r="B2175" s="706"/>
      <c r="C2175" s="781"/>
      <c r="D2175" s="539">
        <f t="shared" si="2"/>
        <v>12</v>
      </c>
      <c r="E2175" s="538" t="s">
        <v>3027</v>
      </c>
      <c r="F2175" s="577" t="str">
        <f>+VLOOKUP(E2175,AlterationTestLU[#All],2,FALSE)</f>
        <v>Sequence Operation [Section 3.13 and 8.10.2.2.4(g)] (Item 4.7)</v>
      </c>
      <c r="G2175" s="535"/>
      <c r="H2175" s="350"/>
      <c r="I2175" s="451"/>
      <c r="J2175" s="452"/>
      <c r="O2175" s="21"/>
    </row>
    <row r="2176" spans="2:15" ht="11.25" outlineLevel="1">
      <c r="B2176" s="75"/>
      <c r="C2176" s="11"/>
      <c r="D2176" s="1"/>
      <c r="E2176" s="142" t="s">
        <v>290</v>
      </c>
      <c r="F2176" s="141" t="s">
        <v>689</v>
      </c>
      <c r="G2176" s="32"/>
      <c r="H2176" s="32"/>
      <c r="I2176" s="845"/>
      <c r="J2176" s="846"/>
      <c r="O2176" s="21"/>
    </row>
    <row r="2177" spans="2:15" ht="11.25" outlineLevel="1">
      <c r="B2177" s="75"/>
      <c r="C2177" s="11"/>
      <c r="D2177" s="1"/>
      <c r="E2177" s="142" t="s">
        <v>291</v>
      </c>
      <c r="F2177" s="141" t="s">
        <v>1004</v>
      </c>
      <c r="G2177" s="32"/>
      <c r="H2177" s="32"/>
      <c r="I2177" s="845"/>
      <c r="J2177" s="846"/>
      <c r="O2177" s="21"/>
    </row>
    <row r="2178" spans="2:15" ht="11.25" outlineLevel="1">
      <c r="B2178" s="75"/>
      <c r="C2178" s="11"/>
      <c r="D2178" s="1"/>
      <c r="E2178" s="142" t="s">
        <v>292</v>
      </c>
      <c r="F2178" s="141" t="s">
        <v>954</v>
      </c>
      <c r="G2178" s="32"/>
      <c r="H2178" s="32"/>
      <c r="I2178" s="845"/>
      <c r="J2178" s="846"/>
      <c r="O2178" s="21"/>
    </row>
    <row r="2179" spans="2:15" ht="11.25" outlineLevel="1">
      <c r="B2179" s="75"/>
      <c r="C2179" s="11"/>
      <c r="D2179" s="1"/>
      <c r="E2179" s="142" t="s">
        <v>293</v>
      </c>
      <c r="F2179" s="141" t="s">
        <v>1008</v>
      </c>
      <c r="G2179" s="32"/>
      <c r="H2179" s="32"/>
      <c r="I2179" s="845"/>
      <c r="J2179" s="846"/>
      <c r="O2179" s="21"/>
    </row>
    <row r="2180" spans="2:15" ht="11.25" outlineLevel="1">
      <c r="B2180" s="75"/>
      <c r="C2180" s="11"/>
      <c r="D2180" s="1"/>
      <c r="E2180" s="142" t="s">
        <v>444</v>
      </c>
      <c r="F2180" s="141" t="s">
        <v>1138</v>
      </c>
      <c r="G2180" s="32"/>
      <c r="H2180" s="32"/>
      <c r="I2180" s="451"/>
      <c r="J2180" s="452"/>
      <c r="O2180" s="21"/>
    </row>
    <row r="2181" spans="2:15" ht="11.25" outlineLevel="1">
      <c r="B2181" s="75"/>
      <c r="C2181" s="11"/>
      <c r="D2181" s="74" t="s">
        <v>1218</v>
      </c>
      <c r="E2181" s="1" t="s">
        <v>351</v>
      </c>
      <c r="F2181" s="141" t="s">
        <v>1217</v>
      </c>
      <c r="G2181" s="32"/>
      <c r="H2181" s="32"/>
      <c r="I2181" s="451"/>
      <c r="J2181" s="452"/>
      <c r="O2181" s="21"/>
    </row>
    <row r="2182" spans="2:15" ht="11.25" outlineLevel="1">
      <c r="B2182" s="75"/>
      <c r="C2182" s="11"/>
      <c r="D2182" s="74"/>
      <c r="E2182" s="1" t="s">
        <v>1672</v>
      </c>
      <c r="F2182" s="141"/>
      <c r="G2182" s="32"/>
      <c r="H2182" s="32"/>
      <c r="I2182" s="451"/>
      <c r="J2182" s="452"/>
      <c r="O2182" s="21"/>
    </row>
    <row r="2183" spans="2:15" ht="11.25" outlineLevel="1">
      <c r="B2183" s="75"/>
      <c r="C2183" s="11"/>
      <c r="D2183" s="74"/>
      <c r="E2183" s="142" t="s">
        <v>1578</v>
      </c>
      <c r="F2183" s="141" t="s">
        <v>1683</v>
      </c>
      <c r="G2183" s="32"/>
      <c r="H2183" s="32"/>
      <c r="I2183" s="451"/>
      <c r="J2183" s="452"/>
      <c r="O2183" s="21"/>
    </row>
    <row r="2184" spans="2:15" ht="11.25" outlineLevel="1">
      <c r="B2184" s="75"/>
      <c r="C2184" s="11"/>
      <c r="D2184" s="74"/>
      <c r="E2184" s="142" t="s">
        <v>388</v>
      </c>
      <c r="F2184" s="141" t="s">
        <v>1673</v>
      </c>
      <c r="G2184" s="32"/>
      <c r="H2184" s="32"/>
      <c r="I2184" s="451"/>
      <c r="J2184" s="452"/>
      <c r="O2184" s="21"/>
    </row>
    <row r="2185" spans="2:15" ht="11.25" outlineLevel="1">
      <c r="B2185" s="75"/>
      <c r="C2185" s="11"/>
      <c r="D2185" s="74"/>
      <c r="E2185" s="1"/>
      <c r="F2185" s="141"/>
      <c r="G2185" s="32"/>
      <c r="H2185" s="32"/>
      <c r="I2185" s="451"/>
      <c r="J2185" s="452"/>
      <c r="O2185" s="21"/>
    </row>
    <row r="2186" spans="2:15" ht="11.25" outlineLevel="1">
      <c r="B2186" s="523"/>
      <c r="C2186" s="274" t="s">
        <v>2139</v>
      </c>
      <c r="D2186" s="169" t="s">
        <v>177</v>
      </c>
      <c r="E2186" s="170"/>
      <c r="F2186" s="606"/>
      <c r="G2186" s="66" t="s">
        <v>82</v>
      </c>
      <c r="H2186" s="66" t="s">
        <v>82</v>
      </c>
      <c r="I2186" s="67" t="s">
        <v>1229</v>
      </c>
      <c r="J2186" s="68" t="s">
        <v>84</v>
      </c>
      <c r="K2186" s="753"/>
      <c r="O2186" s="21"/>
    </row>
    <row r="2187" spans="2:15" ht="11.25" outlineLevel="1">
      <c r="B2187" s="75"/>
      <c r="C2187" s="34"/>
      <c r="D2187" s="244"/>
      <c r="E2187" s="35" t="s">
        <v>2068</v>
      </c>
      <c r="F2187" s="607" t="s">
        <v>1217</v>
      </c>
      <c r="G2187" s="37"/>
      <c r="H2187" s="37"/>
      <c r="I2187" s="931"/>
      <c r="J2187" s="932"/>
      <c r="O2187" s="21"/>
    </row>
    <row r="2188" spans="2:15" ht="22.5" outlineLevel="1">
      <c r="B2188" s="75"/>
      <c r="C2188" s="11"/>
      <c r="D2188" s="216"/>
      <c r="E2188" s="462" t="s">
        <v>2067</v>
      </c>
      <c r="F2188" s="444" t="s">
        <v>2070</v>
      </c>
      <c r="G2188" s="353"/>
      <c r="H2188" s="32"/>
      <c r="I2188" s="449"/>
      <c r="J2188" s="450"/>
      <c r="K2188" s="753">
        <v>45259</v>
      </c>
      <c r="O2188" s="21"/>
    </row>
    <row r="2189" spans="2:15" ht="11.25" outlineLevel="1">
      <c r="B2189" s="75"/>
      <c r="C2189" s="11"/>
      <c r="D2189" s="216"/>
      <c r="E2189" s="462" t="s">
        <v>2067</v>
      </c>
      <c r="F2189" s="444" t="s">
        <v>2071</v>
      </c>
      <c r="G2189" s="353"/>
      <c r="H2189" s="32"/>
      <c r="I2189" s="449"/>
      <c r="J2189" s="450"/>
      <c r="K2189" s="753">
        <v>45259</v>
      </c>
      <c r="O2189" s="21"/>
    </row>
    <row r="2190" spans="2:15" ht="11.25" outlineLevel="1">
      <c r="B2190" s="75"/>
      <c r="C2190" s="11"/>
      <c r="D2190" s="216"/>
      <c r="E2190" s="462" t="s">
        <v>2067</v>
      </c>
      <c r="F2190" s="444" t="s">
        <v>2072</v>
      </c>
      <c r="G2190" s="353"/>
      <c r="H2190" s="32"/>
      <c r="I2190" s="449"/>
      <c r="J2190" s="450"/>
      <c r="K2190" s="753">
        <v>45259</v>
      </c>
      <c r="O2190" s="21"/>
    </row>
    <row r="2191" spans="2:15" ht="11.25" outlineLevel="1">
      <c r="B2191" s="523"/>
      <c r="C2191" s="11"/>
      <c r="D2191" s="277"/>
      <c r="E2191" s="229" t="s">
        <v>2140</v>
      </c>
      <c r="F2191" s="608"/>
      <c r="G2191" s="353"/>
      <c r="H2191" s="32"/>
      <c r="I2191" s="449"/>
      <c r="J2191" s="450"/>
      <c r="O2191" s="21"/>
    </row>
    <row r="2192" spans="2:15" ht="11.25" outlineLevel="1">
      <c r="B2192" s="75"/>
      <c r="C2192" s="11"/>
      <c r="D2192" s="1"/>
      <c r="E2192" s="1"/>
      <c r="F2192" s="141"/>
      <c r="G2192" s="32"/>
      <c r="H2192" s="32"/>
      <c r="I2192" s="353"/>
      <c r="J2192" s="450"/>
      <c r="O2192" s="21"/>
    </row>
    <row r="2193" spans="2:15" ht="11.25">
      <c r="B2193" s="75"/>
      <c r="C2193" s="94" t="s">
        <v>1141</v>
      </c>
      <c r="D2193" s="95" t="s">
        <v>1879</v>
      </c>
      <c r="E2193" s="95"/>
      <c r="F2193" s="630"/>
      <c r="G2193" s="884"/>
      <c r="H2193" s="885"/>
      <c r="I2193" s="885"/>
      <c r="J2193" s="886"/>
      <c r="O2193" s="21"/>
    </row>
    <row r="2194" spans="2:15" ht="11.25" outlineLevel="1">
      <c r="B2194" s="75"/>
      <c r="C2194" s="94" t="s">
        <v>1880</v>
      </c>
      <c r="D2194" s="95" t="s">
        <v>1523</v>
      </c>
      <c r="E2194" s="95"/>
      <c r="F2194" s="630"/>
      <c r="G2194" s="884" t="s">
        <v>1342</v>
      </c>
      <c r="H2194" s="885"/>
      <c r="I2194" s="885"/>
      <c r="J2194" s="886"/>
      <c r="O2194" s="21"/>
    </row>
    <row r="2195" spans="2:15" ht="11.25" outlineLevel="1">
      <c r="B2195" s="75"/>
      <c r="C2195" s="772"/>
      <c r="D2195" s="315"/>
      <c r="E2195" s="316" t="s">
        <v>3826</v>
      </c>
      <c r="F2195" s="592"/>
      <c r="G2195" s="351"/>
      <c r="H2195" s="46"/>
      <c r="I2195" s="46"/>
      <c r="J2195" s="352"/>
      <c r="O2195" s="21"/>
    </row>
    <row r="2196" spans="2:15" ht="11.25" outlineLevel="2">
      <c r="B2196" s="75"/>
      <c r="C2196" s="773"/>
      <c r="D2196" s="311"/>
      <c r="E2196" s="533" t="str">
        <f>TRIM(RIGHT(SUBSTITUTE(E2195," ",REPT(" ",100)),100))</f>
        <v>8.10.3.3.2(bb)</v>
      </c>
      <c r="F2196" s="590">
        <f>+VLOOKUP(E2196,clause_count,2,FALSE)</f>
        <v>2</v>
      </c>
      <c r="G2196" s="546"/>
      <c r="H2196" s="350"/>
      <c r="I2196" s="350"/>
      <c r="J2196" s="547"/>
      <c r="O2196" s="21"/>
    </row>
    <row r="2197" spans="2:15" ht="12.75" outlineLevel="2">
      <c r="B2197" s="75"/>
      <c r="C2197" s="773"/>
      <c r="D2197" s="539">
        <v>1</v>
      </c>
      <c r="E2197" s="538" t="s">
        <v>2876</v>
      </c>
      <c r="F2197" s="577" t="str">
        <f>+VLOOKUP(E2197,AlterationTestLU[#All],2,FALSE)</f>
        <v>Power Closing of Doors or Gates [Section 3.13 and 8.10.2.2.1(i)] (Item 1.9)</v>
      </c>
      <c r="G2197" s="546"/>
      <c r="H2197" s="350"/>
      <c r="I2197" s="350"/>
      <c r="J2197" s="547"/>
      <c r="O2197" s="21"/>
    </row>
    <row r="2198" spans="2:15" ht="12.75" outlineLevel="2">
      <c r="B2198" s="75"/>
      <c r="C2198" s="785"/>
      <c r="D2198" s="539">
        <f>+D2197+1</f>
        <v>2</v>
      </c>
      <c r="E2198" s="538" t="s">
        <v>3026</v>
      </c>
      <c r="F2198" s="577" t="str">
        <f>+VLOOKUP(E2198,AlterationTestLU[#All],2,FALSE)</f>
        <v>Power Closing of Hoistway Doors [Section 3.13 and 8.10.2.2.4(f)] (Item 4.6)</v>
      </c>
      <c r="G2198" s="782"/>
      <c r="H2198" s="783"/>
      <c r="I2198" s="783"/>
      <c r="J2198" s="784"/>
      <c r="O2198" s="21"/>
    </row>
    <row r="2199" spans="2:15" ht="11.25" outlineLevel="1">
      <c r="B2199" s="75"/>
      <c r="C2199" s="27" t="s">
        <v>1017</v>
      </c>
      <c r="D2199" s="2" t="s">
        <v>2069</v>
      </c>
      <c r="E2199" s="2"/>
      <c r="F2199" s="587"/>
      <c r="G2199" s="453" t="s">
        <v>84</v>
      </c>
      <c r="H2199" s="453" t="s">
        <v>84</v>
      </c>
      <c r="I2199" s="463"/>
      <c r="J2199" s="356" t="s">
        <v>84</v>
      </c>
      <c r="O2199" s="21"/>
    </row>
    <row r="2200" spans="2:15" ht="12.75" outlineLevel="1">
      <c r="B2200" s="706"/>
      <c r="C2200" s="79"/>
      <c r="D2200" s="315"/>
      <c r="E2200" s="316" t="s">
        <v>1675</v>
      </c>
      <c r="F2200" s="592"/>
      <c r="G2200" s="46"/>
      <c r="H2200" s="83"/>
      <c r="I2200" s="464"/>
      <c r="J2200" s="469"/>
      <c r="O2200" s="21"/>
    </row>
    <row r="2201" spans="2:15" ht="12.75" outlineLevel="2">
      <c r="B2201" s="706"/>
      <c r="C2201" s="14"/>
      <c r="D2201" s="311"/>
      <c r="E2201" s="533" t="str">
        <f>TRIM(RIGHT(SUBSTITUTE(E2200," ",REPT(" ",100)),100))</f>
        <v>8.10.2.3.2(ee)</v>
      </c>
      <c r="F2201" s="590">
        <f>+VLOOKUP(E2201,clause_count,2,FALSE)</f>
        <v>2</v>
      </c>
      <c r="G2201" s="350"/>
      <c r="H2201" s="73"/>
      <c r="I2201" s="536"/>
      <c r="J2201" s="537"/>
      <c r="O2201" s="21"/>
    </row>
    <row r="2202" spans="2:15" ht="25.5" outlineLevel="2">
      <c r="B2202" s="706"/>
      <c r="C2202" s="14"/>
      <c r="D2202" s="539">
        <v>1</v>
      </c>
      <c r="E2202" s="538" t="s">
        <v>2256</v>
      </c>
      <c r="F2202" s="577" t="str">
        <f>+VLOOKUP(E2202,AlterationTestLU[],2,)</f>
        <v>Power Closing Doors Gates (2.13.3) (Item 1.9): Test Closing Time Per Door Marking Plate (2.13.4.2.4)</v>
      </c>
      <c r="G2202" s="350"/>
      <c r="H2202" s="73"/>
      <c r="I2202" s="536"/>
      <c r="J2202" s="537"/>
      <c r="O2202" s="21"/>
    </row>
    <row r="2203" spans="2:15" ht="25.5" outlineLevel="2">
      <c r="B2203" s="706"/>
      <c r="C2203" s="14"/>
      <c r="D2203" s="539">
        <v>2</v>
      </c>
      <c r="E2203" s="538" t="s">
        <v>2623</v>
      </c>
      <c r="F2203" s="577" t="str">
        <f>+VLOOKUP(E2203,AlterationTestLU[],2,)</f>
        <v>Power Closing of Hoistway Doors (2.13.1, 2.13.3, and 2.13.4) [See also 8.10.2.2.1(i)] (Item 4.6)</v>
      </c>
      <c r="G2203" s="350"/>
      <c r="H2203" s="73"/>
      <c r="I2203" s="536"/>
      <c r="J2203" s="537"/>
      <c r="O2203" s="21"/>
    </row>
    <row r="2204" spans="2:15" ht="12.75" outlineLevel="1">
      <c r="B2204" s="75"/>
      <c r="C2204" s="11"/>
      <c r="D2204" s="1"/>
      <c r="E2204" s="1" t="s">
        <v>294</v>
      </c>
      <c r="F2204" s="347" t="s">
        <v>74</v>
      </c>
      <c r="G2204" s="32"/>
      <c r="H2204" s="32"/>
      <c r="I2204" s="465"/>
      <c r="J2204" s="470"/>
      <c r="O2204" s="21"/>
    </row>
    <row r="2205" spans="2:15" ht="11.25" outlineLevel="1">
      <c r="B2205" s="75"/>
      <c r="C2205" s="11"/>
      <c r="D2205" s="1"/>
      <c r="E2205" s="1" t="s">
        <v>295</v>
      </c>
      <c r="F2205" s="141" t="s">
        <v>75</v>
      </c>
      <c r="G2205" s="32"/>
      <c r="H2205" s="32"/>
      <c r="I2205" s="466"/>
      <c r="J2205" s="450"/>
      <c r="O2205" s="21"/>
    </row>
    <row r="2206" spans="2:15" ht="11.25" outlineLevel="1">
      <c r="B2206" s="75"/>
      <c r="C2206" s="11"/>
      <c r="D2206" s="1"/>
      <c r="E2206" s="462"/>
      <c r="F2206" s="444" t="s">
        <v>2064</v>
      </c>
      <c r="G2206" s="32"/>
      <c r="H2206" s="32"/>
      <c r="I2206" s="466"/>
      <c r="J2206" s="450"/>
      <c r="O2206" s="21"/>
    </row>
    <row r="2207" spans="2:15" ht="11.25" outlineLevel="1">
      <c r="B2207" s="75"/>
      <c r="C2207" s="11"/>
      <c r="D2207" s="1"/>
      <c r="E2207" s="462"/>
      <c r="F2207" s="444" t="s">
        <v>2066</v>
      </c>
      <c r="G2207" s="32"/>
      <c r="H2207" s="32"/>
      <c r="I2207" s="466"/>
      <c r="J2207" s="450"/>
      <c r="O2207" s="21"/>
    </row>
    <row r="2208" spans="2:15" ht="11.25" outlineLevel="1">
      <c r="B2208" s="75"/>
      <c r="C2208" s="11"/>
      <c r="D2208" s="1"/>
      <c r="E2208" s="1"/>
      <c r="F2208" s="141" t="s">
        <v>87</v>
      </c>
      <c r="G2208" s="32"/>
      <c r="H2208" s="32"/>
      <c r="I2208" s="466"/>
      <c r="J2208" s="450"/>
      <c r="O2208" s="21"/>
    </row>
    <row r="2209" spans="2:15" ht="11.25" outlineLevel="1">
      <c r="B2209" s="75"/>
      <c r="C2209" s="11"/>
      <c r="D2209" s="2" t="s">
        <v>2074</v>
      </c>
      <c r="E2209" s="2"/>
      <c r="F2209" s="587"/>
      <c r="G2209" s="467"/>
      <c r="H2209" s="467"/>
      <c r="I2209" s="30" t="s">
        <v>1229</v>
      </c>
      <c r="J2209" s="471" t="s">
        <v>1229</v>
      </c>
      <c r="O2209" s="21"/>
    </row>
    <row r="2210" spans="2:15" ht="11.25" outlineLevel="1">
      <c r="B2210" s="75"/>
      <c r="C2210" s="11"/>
      <c r="D2210" s="1"/>
      <c r="E2210" s="229"/>
      <c r="F2210" s="444" t="s">
        <v>2087</v>
      </c>
      <c r="G2210" s="32"/>
      <c r="H2210" s="32"/>
      <c r="I2210" s="473" t="s">
        <v>1556</v>
      </c>
      <c r="J2210" s="474"/>
      <c r="O2210" s="21"/>
    </row>
    <row r="2211" spans="2:15" ht="11.25" outlineLevel="1">
      <c r="B2211" s="75"/>
      <c r="C2211" s="11"/>
      <c r="D2211" s="1"/>
      <c r="E2211" s="229"/>
      <c r="F2211" s="141"/>
      <c r="G2211" s="32"/>
      <c r="H2211" s="32"/>
      <c r="I2211" s="475" t="s">
        <v>1558</v>
      </c>
      <c r="J2211" s="474"/>
      <c r="O2211" s="21"/>
    </row>
    <row r="2212" spans="2:15" ht="11.25" outlineLevel="1">
      <c r="B2212" s="75"/>
      <c r="C2212" s="11"/>
      <c r="D2212" s="2" t="s">
        <v>2088</v>
      </c>
      <c r="E2212" s="2"/>
      <c r="F2212" s="587"/>
      <c r="G2212" s="467"/>
      <c r="H2212" s="467"/>
      <c r="I2212" s="472" t="s">
        <v>82</v>
      </c>
      <c r="J2212" s="356" t="s">
        <v>84</v>
      </c>
      <c r="O2212" s="21"/>
    </row>
    <row r="2213" spans="2:15" ht="12.75" outlineLevel="1">
      <c r="B2213" s="75"/>
      <c r="C2213" s="11"/>
      <c r="D2213" s="1"/>
      <c r="E2213" s="1" t="s">
        <v>294</v>
      </c>
      <c r="F2213" s="347" t="s">
        <v>74</v>
      </c>
      <c r="G2213" s="466"/>
      <c r="H2213" s="468"/>
      <c r="I2213" s="449"/>
      <c r="J2213" s="450"/>
      <c r="O2213" s="21"/>
    </row>
    <row r="2214" spans="2:15" ht="11.25" outlineLevel="1">
      <c r="B2214" s="75"/>
      <c r="C2214" s="11"/>
      <c r="D2214" s="1"/>
      <c r="E2214" s="1" t="s">
        <v>295</v>
      </c>
      <c r="F2214" s="141" t="s">
        <v>75</v>
      </c>
      <c r="G2214" s="466"/>
      <c r="H2214" s="468"/>
      <c r="I2214" s="353"/>
      <c r="J2214" s="450"/>
      <c r="O2214" s="21"/>
    </row>
    <row r="2215" spans="2:15" ht="11.25" outlineLevel="1">
      <c r="B2215" s="75"/>
      <c r="C2215" s="11"/>
      <c r="D2215" s="1"/>
      <c r="E2215" s="462"/>
      <c r="F2215" s="605" t="s">
        <v>2064</v>
      </c>
      <c r="G2215" s="466"/>
      <c r="H2215" s="468"/>
      <c r="I2215" s="353"/>
      <c r="J2215" s="450"/>
      <c r="O2215" s="21"/>
    </row>
    <row r="2216" spans="2:15" ht="11.25" outlineLevel="1">
      <c r="B2216" s="75"/>
      <c r="C2216" s="11"/>
      <c r="D2216" s="1"/>
      <c r="E2216" s="1"/>
      <c r="F2216" s="141" t="s">
        <v>87</v>
      </c>
      <c r="G2216" s="466"/>
      <c r="H2216" s="468"/>
      <c r="I2216" s="353"/>
      <c r="J2216" s="450"/>
      <c r="O2216" s="21"/>
    </row>
    <row r="2217" spans="2:15" ht="11.25" outlineLevel="1">
      <c r="B2217" s="75"/>
      <c r="C2217" s="11"/>
      <c r="D2217" s="1"/>
      <c r="E2217" s="229"/>
      <c r="F2217" s="141"/>
      <c r="G2217" s="353"/>
      <c r="H2217" s="32"/>
      <c r="I2217" s="353"/>
      <c r="J2217" s="450"/>
      <c r="O2217" s="21"/>
    </row>
    <row r="2218" spans="2:15" ht="11.25" outlineLevel="1">
      <c r="B2218" s="75"/>
      <c r="C2218" s="94" t="s">
        <v>1881</v>
      </c>
      <c r="D2218" s="95" t="s">
        <v>1142</v>
      </c>
      <c r="E2218" s="95"/>
      <c r="F2218" s="630"/>
      <c r="G2218" s="884" t="s">
        <v>1343</v>
      </c>
      <c r="H2218" s="885"/>
      <c r="I2218" s="885"/>
      <c r="J2218" s="886"/>
      <c r="O2218" s="21"/>
    </row>
    <row r="2219" spans="2:15" ht="11.25" outlineLevel="1">
      <c r="B2219" s="75"/>
      <c r="C2219" s="27" t="s">
        <v>1018</v>
      </c>
      <c r="D2219" s="2" t="s">
        <v>1019</v>
      </c>
      <c r="E2219" s="2"/>
      <c r="F2219" s="587"/>
      <c r="G2219" s="924" t="s">
        <v>150</v>
      </c>
      <c r="H2219" s="925"/>
      <c r="I2219" s="925"/>
      <c r="J2219" s="926"/>
      <c r="O2219" s="21"/>
    </row>
    <row r="2220" spans="2:15" ht="11.25" outlineLevel="1">
      <c r="B2220" s="706"/>
      <c r="C2220" s="79"/>
      <c r="D2220" s="315"/>
      <c r="E2220" s="316" t="s">
        <v>1882</v>
      </c>
      <c r="F2220" s="592"/>
      <c r="G2220" s="46"/>
      <c r="H2220" s="83"/>
      <c r="I2220" s="927"/>
      <c r="J2220" s="928"/>
      <c r="O2220" s="21"/>
    </row>
    <row r="2221" spans="2:15" ht="11.25" outlineLevel="2">
      <c r="B2221" s="706"/>
      <c r="C2221" s="14"/>
      <c r="D2221" s="311"/>
      <c r="E2221" s="533" t="str">
        <f>TRIM(RIGHT(SUBSTITUTE(E2220," ",REPT(" ",100)),100))</f>
        <v>8.10.3.3.2(cc)</v>
      </c>
      <c r="F2221" s="590">
        <f>+VLOOKUP(E2221,clause_count,2,FALSE)</f>
        <v>1</v>
      </c>
      <c r="G2221" s="350"/>
      <c r="H2221" s="73"/>
      <c r="I2221" s="451"/>
      <c r="J2221" s="452"/>
      <c r="O2221" s="21"/>
    </row>
    <row r="2222" spans="2:15" ht="76.5" outlineLevel="2">
      <c r="B2222" s="706"/>
      <c r="C2222" s="14"/>
      <c r="D2222" s="539">
        <v>1</v>
      </c>
      <c r="E2222" s="538" t="s">
        <v>2781</v>
      </c>
      <c r="F2222" s="577" t="str">
        <f>+VLOOKUP(E2222,AlterationTestLU[],2,)</f>
        <v>(l) 	Car Enclosure (Item 1.12)
(l)(1) 	enclosure and lining materials (2.14.2.1 and 2.14.3.1)
(l)(2) 	equipment prohibited inside car (2.14.1.9)
(l)(3) 	classes of loading (2.16.2.2)
(l)(4) 	passengers on freight elevators (2.16.4)
(l)(5) 	identification in cars (2.29.1)</v>
      </c>
      <c r="G2222" s="350"/>
      <c r="H2222" s="73"/>
      <c r="I2222" s="451"/>
      <c r="J2222" s="452"/>
      <c r="O2222" s="21"/>
    </row>
    <row r="2223" spans="2:15" ht="11.25" outlineLevel="1">
      <c r="B2223" s="75"/>
      <c r="C2223" s="14" t="s">
        <v>296</v>
      </c>
      <c r="D2223" s="9" t="s">
        <v>558</v>
      </c>
      <c r="E2223" s="9"/>
      <c r="F2223" s="588"/>
      <c r="G2223" s="350" t="s">
        <v>83</v>
      </c>
      <c r="H2223" s="350" t="s">
        <v>82</v>
      </c>
      <c r="I2223" s="845"/>
      <c r="J2223" s="846"/>
      <c r="O2223" s="21"/>
    </row>
    <row r="2224" spans="2:15" ht="11.25" outlineLevel="1">
      <c r="B2224" s="75"/>
      <c r="C2224" s="11"/>
      <c r="D2224" s="223"/>
      <c r="E2224" s="218" t="s">
        <v>1677</v>
      </c>
      <c r="F2224" s="141" t="s">
        <v>76</v>
      </c>
      <c r="G2224" s="32"/>
      <c r="H2224" s="32"/>
      <c r="I2224" s="845"/>
      <c r="J2224" s="846"/>
      <c r="O2224" s="21"/>
    </row>
    <row r="2225" spans="2:15" ht="11.25" outlineLevel="1">
      <c r="B2225" s="75"/>
      <c r="C2225" s="11"/>
      <c r="D2225" s="1"/>
      <c r="E2225" s="1" t="s">
        <v>297</v>
      </c>
      <c r="F2225" s="141" t="s">
        <v>336</v>
      </c>
      <c r="G2225" s="32"/>
      <c r="H2225" s="32"/>
      <c r="I2225" s="845"/>
      <c r="J2225" s="846"/>
      <c r="O2225" s="21"/>
    </row>
    <row r="2226" spans="2:15" ht="11.25" outlineLevel="1">
      <c r="B2226" s="75"/>
      <c r="C2226" s="11"/>
      <c r="D2226" s="1"/>
      <c r="E2226" s="69">
        <v>2.17</v>
      </c>
      <c r="F2226" s="141" t="s">
        <v>398</v>
      </c>
      <c r="G2226" s="32"/>
      <c r="H2226" s="32"/>
      <c r="I2226" s="451"/>
      <c r="J2226" s="452"/>
      <c r="O2226" s="21"/>
    </row>
    <row r="2227" spans="2:15" ht="11.25" outlineLevel="1">
      <c r="B2227" s="75"/>
      <c r="C2227" s="11"/>
      <c r="D2227" s="1"/>
      <c r="E2227" s="142" t="s">
        <v>300</v>
      </c>
      <c r="F2227" s="141" t="s">
        <v>1023</v>
      </c>
      <c r="G2227" s="32"/>
      <c r="H2227" s="32"/>
      <c r="I2227" s="845"/>
      <c r="J2227" s="846"/>
      <c r="O2227" s="21"/>
    </row>
    <row r="2228" spans="2:15" ht="11.25" outlineLevel="1">
      <c r="B2228" s="75"/>
      <c r="C2228" s="14" t="s">
        <v>649</v>
      </c>
      <c r="D2228" s="9" t="s">
        <v>154</v>
      </c>
      <c r="E2228" s="9"/>
      <c r="F2228" s="588"/>
      <c r="G2228" s="350" t="s">
        <v>85</v>
      </c>
      <c r="H2228" s="350" t="s">
        <v>85</v>
      </c>
      <c r="I2228" s="451"/>
      <c r="J2228" s="452"/>
      <c r="O2228" s="21"/>
    </row>
    <row r="2229" spans="2:15" ht="11.25" outlineLevel="1">
      <c r="B2229" s="75"/>
      <c r="C2229" s="33" t="s">
        <v>301</v>
      </c>
      <c r="D2229" s="9" t="s">
        <v>1201</v>
      </c>
      <c r="E2229" s="9"/>
      <c r="F2229" s="588"/>
      <c r="G2229" s="350" t="s">
        <v>85</v>
      </c>
      <c r="H2229" s="350" t="s">
        <v>85</v>
      </c>
      <c r="I2229" s="845"/>
      <c r="J2229" s="846"/>
      <c r="O2229" s="21"/>
    </row>
    <row r="2230" spans="2:15" ht="11.25" outlineLevel="1">
      <c r="B2230" s="75"/>
      <c r="C2230" s="11"/>
      <c r="D2230" s="191"/>
      <c r="E2230" s="1" t="s">
        <v>321</v>
      </c>
      <c r="F2230" s="141" t="s">
        <v>322</v>
      </c>
      <c r="G2230" s="32"/>
      <c r="H2230" s="32"/>
      <c r="I2230" s="845"/>
      <c r="J2230" s="846"/>
      <c r="O2230" s="21"/>
    </row>
    <row r="2231" spans="2:15" ht="11.25" outlineLevel="1">
      <c r="B2231" s="75"/>
      <c r="C2231" s="33" t="s">
        <v>302</v>
      </c>
      <c r="D2231" s="9" t="s">
        <v>1396</v>
      </c>
      <c r="E2231" s="9"/>
      <c r="F2231" s="588"/>
      <c r="G2231" s="350" t="s">
        <v>84</v>
      </c>
      <c r="H2231" s="350" t="s">
        <v>84</v>
      </c>
      <c r="I2231" s="845"/>
      <c r="J2231" s="846"/>
      <c r="O2231" s="21"/>
    </row>
    <row r="2232" spans="2:15" ht="11.25" outlineLevel="1">
      <c r="B2232" s="75"/>
      <c r="C2232" s="11"/>
      <c r="D2232" s="191"/>
      <c r="E2232" s="1" t="s">
        <v>323</v>
      </c>
      <c r="F2232" s="141" t="s">
        <v>755</v>
      </c>
      <c r="G2232" s="32"/>
      <c r="H2232" s="32"/>
      <c r="I2232" s="845"/>
      <c r="J2232" s="846"/>
      <c r="O2232" s="21"/>
    </row>
    <row r="2233" spans="2:15" ht="11.25" outlineLevel="1">
      <c r="B2233" s="75"/>
      <c r="C2233" s="33" t="s">
        <v>303</v>
      </c>
      <c r="D2233" s="9" t="s">
        <v>304</v>
      </c>
      <c r="E2233" s="9"/>
      <c r="F2233" s="588"/>
      <c r="G2233" s="350" t="s">
        <v>84</v>
      </c>
      <c r="H2233" s="350" t="s">
        <v>84</v>
      </c>
      <c r="I2233" s="178"/>
      <c r="J2233" s="179"/>
      <c r="O2233" s="21"/>
    </row>
    <row r="2234" spans="2:15" ht="11.25" outlineLevel="1">
      <c r="B2234" s="75"/>
      <c r="C2234" s="11"/>
      <c r="D2234" s="1"/>
      <c r="E2234" s="1" t="s">
        <v>324</v>
      </c>
      <c r="F2234" s="141" t="s">
        <v>756</v>
      </c>
      <c r="G2234" s="32"/>
      <c r="H2234" s="32"/>
      <c r="I2234" s="918"/>
      <c r="J2234" s="919"/>
      <c r="O2234" s="21"/>
    </row>
    <row r="2235" spans="2:15" ht="11.25" outlineLevel="1">
      <c r="B2235" s="75"/>
      <c r="C2235" s="11"/>
      <c r="D2235" s="1"/>
      <c r="E2235" s="1" t="s">
        <v>155</v>
      </c>
      <c r="F2235" s="141" t="s">
        <v>156</v>
      </c>
      <c r="G2235" s="32"/>
      <c r="H2235" s="32"/>
      <c r="I2235" s="556"/>
      <c r="J2235" s="557"/>
      <c r="O2235" s="21"/>
    </row>
    <row r="2236" spans="2:15" ht="11.25" outlineLevel="1">
      <c r="B2236" s="75"/>
      <c r="C2236" s="11"/>
      <c r="D2236" s="1"/>
      <c r="E2236" s="1" t="s">
        <v>157</v>
      </c>
      <c r="F2236" s="141" t="s">
        <v>159</v>
      </c>
      <c r="G2236" s="32"/>
      <c r="H2236" s="32"/>
      <c r="I2236" s="556" t="s">
        <v>1229</v>
      </c>
      <c r="J2236" s="557"/>
      <c r="O2236" s="21"/>
    </row>
    <row r="2237" spans="2:15" ht="11.25" outlineLevel="1">
      <c r="B2237" s="75"/>
      <c r="C2237" s="11"/>
      <c r="D2237" s="223"/>
      <c r="E2237" s="218" t="s">
        <v>158</v>
      </c>
      <c r="F2237" s="141" t="s">
        <v>160</v>
      </c>
      <c r="G2237" s="32"/>
      <c r="H2237" s="32"/>
      <c r="I2237" s="177"/>
      <c r="J2237" s="557"/>
      <c r="O2237" s="21"/>
    </row>
    <row r="2238" spans="2:15" ht="11.25" outlineLevel="1">
      <c r="B2238" s="75"/>
      <c r="C2238" s="33" t="s">
        <v>305</v>
      </c>
      <c r="D2238" s="9" t="s">
        <v>115</v>
      </c>
      <c r="E2238" s="9"/>
      <c r="F2238" s="588"/>
      <c r="G2238" s="350" t="s">
        <v>84</v>
      </c>
      <c r="H2238" s="350" t="s">
        <v>84</v>
      </c>
      <c r="I2238" s="916" t="s">
        <v>1229</v>
      </c>
      <c r="J2238" s="917"/>
      <c r="O2238" s="21"/>
    </row>
    <row r="2239" spans="2:15" ht="11.25" outlineLevel="1">
      <c r="B2239" s="75"/>
      <c r="C2239" s="11"/>
      <c r="D2239" s="1"/>
      <c r="E2239" s="1" t="s">
        <v>325</v>
      </c>
      <c r="F2239" s="141" t="s">
        <v>757</v>
      </c>
      <c r="G2239" s="32"/>
      <c r="H2239" s="32"/>
      <c r="I2239" s="556"/>
      <c r="J2239" s="557"/>
      <c r="O2239" s="21"/>
    </row>
    <row r="2240" spans="2:15" ht="11.25" outlineLevel="1">
      <c r="B2240" s="75"/>
      <c r="C2240" s="11"/>
      <c r="D2240" s="1"/>
      <c r="E2240" s="70" t="s">
        <v>1231</v>
      </c>
      <c r="F2240" s="141" t="s">
        <v>29</v>
      </c>
      <c r="G2240" s="32"/>
      <c r="H2240" s="32"/>
      <c r="I2240" s="556"/>
      <c r="J2240" s="557"/>
      <c r="O2240" s="21"/>
    </row>
    <row r="2241" spans="2:15" ht="11.25" outlineLevel="1">
      <c r="B2241" s="75"/>
      <c r="C2241" s="11"/>
      <c r="D2241" s="1"/>
      <c r="E2241" s="70" t="s">
        <v>1232</v>
      </c>
      <c r="F2241" s="141" t="s">
        <v>1233</v>
      </c>
      <c r="G2241" s="32"/>
      <c r="H2241" s="32"/>
      <c r="I2241" s="556"/>
      <c r="J2241" s="557"/>
      <c r="O2241" s="21"/>
    </row>
    <row r="2242" spans="2:15" ht="11.25" outlineLevel="1">
      <c r="B2242" s="75"/>
      <c r="C2242" s="11"/>
      <c r="D2242" s="1"/>
      <c r="E2242" s="70" t="s">
        <v>1234</v>
      </c>
      <c r="F2242" s="141" t="s">
        <v>1266</v>
      </c>
      <c r="G2242" s="32"/>
      <c r="H2242" s="32"/>
      <c r="I2242" s="556"/>
      <c r="J2242" s="557"/>
      <c r="O2242" s="21"/>
    </row>
    <row r="2243" spans="2:15" ht="11.25" outlineLevel="1">
      <c r="B2243" s="75"/>
      <c r="C2243" s="11"/>
      <c r="D2243" s="1"/>
      <c r="E2243" s="70" t="s">
        <v>1235</v>
      </c>
      <c r="F2243" s="141" t="s">
        <v>1678</v>
      </c>
      <c r="G2243" s="32"/>
      <c r="H2243" s="32"/>
      <c r="I2243" s="556"/>
      <c r="J2243" s="557"/>
      <c r="O2243" s="21"/>
    </row>
    <row r="2244" spans="2:15" ht="11.25" outlineLevel="1">
      <c r="B2244" s="75"/>
      <c r="C2244" s="11"/>
      <c r="D2244" s="1"/>
      <c r="E2244" s="70"/>
      <c r="F2244" s="141" t="s">
        <v>1679</v>
      </c>
      <c r="G2244" s="32"/>
      <c r="H2244" s="32"/>
      <c r="I2244" s="556"/>
      <c r="J2244" s="557"/>
      <c r="O2244" s="21"/>
    </row>
    <row r="2245" spans="2:15" ht="11.25" outlineLevel="1">
      <c r="B2245" s="75"/>
      <c r="C2245" s="11"/>
      <c r="D2245" s="1"/>
      <c r="E2245" s="70"/>
      <c r="F2245" s="141" t="s">
        <v>161</v>
      </c>
      <c r="G2245" s="32"/>
      <c r="H2245" s="32"/>
      <c r="I2245" s="556"/>
      <c r="J2245" s="557"/>
      <c r="O2245" s="21"/>
    </row>
    <row r="2246" spans="2:15" ht="11.25" outlineLevel="1">
      <c r="B2246" s="75"/>
      <c r="C2246" s="11"/>
      <c r="D2246" s="1"/>
      <c r="E2246" s="70"/>
      <c r="F2246" s="141" t="s">
        <v>162</v>
      </c>
      <c r="G2246" s="32"/>
      <c r="H2246" s="32"/>
      <c r="I2246" s="556"/>
      <c r="J2246" s="557"/>
      <c r="O2246" s="21"/>
    </row>
    <row r="2247" spans="2:15" ht="11.25" outlineLevel="1">
      <c r="B2247" s="75"/>
      <c r="C2247" s="11"/>
      <c r="D2247" s="1"/>
      <c r="E2247" s="70"/>
      <c r="F2247" s="444" t="s">
        <v>1680</v>
      </c>
      <c r="G2247" s="920" t="s">
        <v>1681</v>
      </c>
      <c r="H2247" s="921"/>
      <c r="I2247" s="556"/>
      <c r="J2247" s="557"/>
      <c r="O2247" s="21"/>
    </row>
    <row r="2248" spans="2:15" ht="11.25" outlineLevel="1">
      <c r="B2248" s="75"/>
      <c r="C2248" s="11"/>
      <c r="D2248" s="1"/>
      <c r="E2248" s="70" t="s">
        <v>1236</v>
      </c>
      <c r="F2248" s="141" t="s">
        <v>1237</v>
      </c>
      <c r="G2248" s="32"/>
      <c r="H2248" s="32"/>
      <c r="I2248" s="556"/>
      <c r="J2248" s="557"/>
      <c r="O2248" s="21"/>
    </row>
    <row r="2249" spans="2:15" ht="11.25" outlineLevel="1">
      <c r="B2249" s="75"/>
      <c r="C2249" s="11"/>
      <c r="D2249" s="1"/>
      <c r="E2249" s="70" t="s">
        <v>1569</v>
      </c>
      <c r="F2249" s="141" t="s">
        <v>163</v>
      </c>
      <c r="G2249" s="32"/>
      <c r="H2249" s="32"/>
      <c r="I2249" s="556"/>
      <c r="J2249" s="557"/>
      <c r="O2249" s="21"/>
    </row>
    <row r="2250" spans="2:15" ht="11.25" outlineLevel="1">
      <c r="B2250" s="523"/>
      <c r="C2250" s="11"/>
      <c r="D2250" s="1"/>
      <c r="E2250" s="229" t="s">
        <v>2140</v>
      </c>
      <c r="F2250" s="141"/>
      <c r="G2250" s="32"/>
      <c r="H2250" s="32"/>
      <c r="I2250" s="556"/>
      <c r="J2250" s="557"/>
      <c r="O2250" s="21"/>
    </row>
    <row r="2251" spans="2:15" ht="11.25" outlineLevel="1">
      <c r="B2251" s="75"/>
      <c r="C2251" s="11"/>
      <c r="D2251" s="1"/>
      <c r="E2251" s="229"/>
      <c r="F2251" s="141"/>
      <c r="G2251" s="32"/>
      <c r="H2251" s="32"/>
      <c r="I2251" s="556"/>
      <c r="J2251" s="557"/>
      <c r="O2251" s="21"/>
    </row>
    <row r="2252" spans="2:15" ht="11.25" outlineLevel="1">
      <c r="B2252" s="523"/>
      <c r="C2252" s="273" t="s">
        <v>2141</v>
      </c>
      <c r="D2252" s="172" t="s">
        <v>790</v>
      </c>
      <c r="E2252" s="173"/>
      <c r="F2252" s="593"/>
      <c r="G2252" s="350" t="s">
        <v>84</v>
      </c>
      <c r="H2252" s="350" t="s">
        <v>84</v>
      </c>
      <c r="I2252" s="546" t="s">
        <v>1229</v>
      </c>
      <c r="J2252" s="547" t="s">
        <v>84</v>
      </c>
      <c r="O2252" s="21"/>
    </row>
    <row r="2253" spans="2:15" ht="11.25" outlineLevel="1">
      <c r="B2253" s="75"/>
      <c r="C2253" s="228"/>
      <c r="D2253" s="71"/>
      <c r="E2253" s="69"/>
      <c r="F2253" s="141" t="s">
        <v>726</v>
      </c>
      <c r="G2253" s="32"/>
      <c r="H2253" s="32"/>
      <c r="I2253" s="353"/>
      <c r="J2253" s="450"/>
      <c r="O2253" s="21"/>
    </row>
    <row r="2254" spans="2:15" ht="11.25" outlineLevel="1">
      <c r="B2254" s="75"/>
      <c r="C2254" s="228"/>
      <c r="D2254" s="71"/>
      <c r="E2254" s="69"/>
      <c r="F2254" s="141" t="s">
        <v>1260</v>
      </c>
      <c r="G2254" s="32"/>
      <c r="H2254" s="32"/>
      <c r="I2254" s="353"/>
      <c r="J2254" s="450"/>
      <c r="O2254" s="21"/>
    </row>
    <row r="2255" spans="2:15" ht="11.25" outlineLevel="1">
      <c r="B2255" s="75"/>
      <c r="C2255" s="228"/>
      <c r="D2255" s="71"/>
      <c r="E2255" s="69"/>
      <c r="F2255" s="141" t="s">
        <v>1397</v>
      </c>
      <c r="G2255" s="32"/>
      <c r="H2255" s="32"/>
      <c r="I2255" s="353"/>
      <c r="J2255" s="450"/>
      <c r="O2255" s="21"/>
    </row>
    <row r="2256" spans="2:15" ht="11.25" outlineLevel="1">
      <c r="B2256" s="523"/>
      <c r="C2256" s="11"/>
      <c r="D2256" s="277"/>
      <c r="E2256" s="229" t="s">
        <v>2140</v>
      </c>
      <c r="F2256" s="608"/>
      <c r="G2256" s="353"/>
      <c r="H2256" s="32"/>
      <c r="I2256" s="353"/>
      <c r="J2256" s="450"/>
      <c r="O2256" s="21"/>
    </row>
    <row r="2257" spans="2:15" ht="11.25" outlineLevel="1">
      <c r="B2257" s="75"/>
      <c r="C2257" s="11"/>
      <c r="D2257" s="277"/>
      <c r="E2257" s="229"/>
      <c r="F2257" s="608"/>
      <c r="G2257" s="353"/>
      <c r="H2257" s="32"/>
      <c r="I2257" s="353"/>
      <c r="J2257" s="450"/>
      <c r="O2257" s="21"/>
    </row>
    <row r="2258" spans="2:15" ht="11.25" outlineLevel="1">
      <c r="B2258" s="523"/>
      <c r="C2258" s="273" t="s">
        <v>2167</v>
      </c>
      <c r="D2258" s="172" t="s">
        <v>178</v>
      </c>
      <c r="E2258" s="173"/>
      <c r="F2258" s="609"/>
      <c r="G2258" s="350" t="s">
        <v>84</v>
      </c>
      <c r="H2258" s="350" t="s">
        <v>84</v>
      </c>
      <c r="I2258" s="546" t="s">
        <v>1229</v>
      </c>
      <c r="J2258" s="547" t="s">
        <v>84</v>
      </c>
      <c r="O2258" s="21"/>
    </row>
    <row r="2259" spans="2:15" ht="11.25" outlineLevel="1">
      <c r="B2259" s="75"/>
      <c r="C2259" s="228"/>
      <c r="D2259" s="71"/>
      <c r="E2259" s="69" t="s">
        <v>1398</v>
      </c>
      <c r="F2259" s="141" t="s">
        <v>1265</v>
      </c>
      <c r="G2259" s="32"/>
      <c r="H2259" s="32"/>
      <c r="I2259" s="353"/>
      <c r="J2259" s="450"/>
      <c r="O2259" s="21"/>
    </row>
    <row r="2260" spans="2:15" ht="11.25" outlineLevel="1">
      <c r="B2260" s="75"/>
      <c r="C2260" s="228"/>
      <c r="D2260" s="71"/>
      <c r="E2260" s="69" t="s">
        <v>1263</v>
      </c>
      <c r="F2260" s="141" t="s">
        <v>1264</v>
      </c>
      <c r="G2260" s="32"/>
      <c r="H2260" s="32"/>
      <c r="I2260" s="353"/>
      <c r="J2260" s="450"/>
      <c r="O2260" s="21"/>
    </row>
    <row r="2261" spans="2:15" ht="11.25" outlineLevel="1">
      <c r="B2261" s="75"/>
      <c r="C2261" s="228"/>
      <c r="D2261" s="71"/>
      <c r="E2261" s="69" t="s">
        <v>1261</v>
      </c>
      <c r="F2261" s="141" t="s">
        <v>1262</v>
      </c>
      <c r="G2261" s="32"/>
      <c r="H2261" s="32"/>
      <c r="I2261" s="353"/>
      <c r="J2261" s="450"/>
      <c r="O2261" s="21"/>
    </row>
    <row r="2262" spans="2:15" ht="11.25" outlineLevel="1">
      <c r="B2262" s="523"/>
      <c r="C2262" s="11"/>
      <c r="D2262" s="279"/>
      <c r="E2262" s="229" t="s">
        <v>2140</v>
      </c>
      <c r="F2262" s="610"/>
      <c r="G2262" s="353"/>
      <c r="H2262" s="32"/>
      <c r="I2262" s="353"/>
      <c r="J2262" s="450"/>
      <c r="O2262" s="21"/>
    </row>
    <row r="2263" spans="2:15" ht="11.25" outlineLevel="1">
      <c r="B2263" s="75"/>
      <c r="C2263" s="11"/>
      <c r="D2263" s="279"/>
      <c r="E2263" s="229"/>
      <c r="F2263" s="610"/>
      <c r="G2263" s="353"/>
      <c r="H2263" s="32"/>
      <c r="I2263" s="353"/>
      <c r="J2263" s="450"/>
      <c r="O2263" s="21"/>
    </row>
    <row r="2264" spans="2:15" ht="11.25" outlineLevel="1">
      <c r="B2264" s="523"/>
      <c r="C2264" s="224" t="s">
        <v>2168</v>
      </c>
      <c r="D2264" s="330" t="s">
        <v>1682</v>
      </c>
      <c r="E2264" s="331"/>
      <c r="F2264" s="609"/>
      <c r="G2264" s="226" t="s">
        <v>84</v>
      </c>
      <c r="H2264" s="226" t="s">
        <v>84</v>
      </c>
      <c r="I2264" s="521" t="s">
        <v>1229</v>
      </c>
      <c r="J2264" s="522" t="s">
        <v>84</v>
      </c>
      <c r="O2264" s="21"/>
    </row>
    <row r="2265" spans="2:15" ht="11.25" outlineLevel="1">
      <c r="B2265" s="75"/>
      <c r="C2265" s="11"/>
      <c r="D2265" s="279"/>
      <c r="E2265" s="142" t="s">
        <v>1578</v>
      </c>
      <c r="F2265" s="444" t="s">
        <v>1683</v>
      </c>
      <c r="G2265" s="353"/>
      <c r="H2265" s="32"/>
      <c r="I2265" s="353"/>
      <c r="J2265" s="450"/>
      <c r="O2265" s="21"/>
    </row>
    <row r="2266" spans="2:15" ht="11.25" outlineLevel="1">
      <c r="B2266" s="75"/>
      <c r="C2266" s="11"/>
      <c r="D2266" s="279"/>
      <c r="E2266" s="229"/>
      <c r="F2266" s="610" t="s">
        <v>1684</v>
      </c>
      <c r="G2266" s="353"/>
      <c r="H2266" s="32"/>
      <c r="I2266" s="353"/>
      <c r="J2266" s="450"/>
      <c r="O2266" s="21"/>
    </row>
    <row r="2267" spans="2:15" ht="11.25" outlineLevel="1">
      <c r="B2267" s="75"/>
      <c r="C2267" s="11"/>
      <c r="D2267" s="279"/>
      <c r="E2267" s="229"/>
      <c r="F2267" s="610" t="s">
        <v>2098</v>
      </c>
      <c r="G2267" s="353"/>
      <c r="H2267" s="32"/>
      <c r="I2267" s="353"/>
      <c r="J2267" s="450"/>
      <c r="O2267" s="21"/>
    </row>
    <row r="2268" spans="2:15" ht="11.25" outlineLevel="1">
      <c r="B2268" s="75"/>
      <c r="C2268" s="11"/>
      <c r="D2268" s="279"/>
      <c r="E2268" s="229"/>
      <c r="F2268" s="610" t="s">
        <v>2104</v>
      </c>
      <c r="G2268" s="353"/>
      <c r="H2268" s="32"/>
      <c r="I2268" s="353"/>
      <c r="J2268" s="450"/>
      <c r="O2268" s="21"/>
    </row>
    <row r="2269" spans="2:15" ht="11.25" outlineLevel="1">
      <c r="B2269" s="75"/>
      <c r="C2269" s="11"/>
      <c r="D2269" s="279"/>
      <c r="E2269" s="229"/>
      <c r="F2269" s="610"/>
      <c r="G2269" s="353"/>
      <c r="H2269" s="32"/>
      <c r="I2269" s="353"/>
      <c r="J2269" s="450"/>
      <c r="O2269" s="21"/>
    </row>
    <row r="2270" spans="2:15" ht="11.25" outlineLevel="1">
      <c r="B2270" s="75"/>
      <c r="C2270" s="33" t="s">
        <v>306</v>
      </c>
      <c r="D2270" s="9" t="s">
        <v>116</v>
      </c>
      <c r="E2270" s="9"/>
      <c r="F2270" s="588"/>
      <c r="G2270" s="350" t="s">
        <v>83</v>
      </c>
      <c r="H2270" s="350" t="s">
        <v>82</v>
      </c>
      <c r="I2270" s="451"/>
      <c r="J2270" s="72"/>
      <c r="O2270" s="21"/>
    </row>
    <row r="2271" spans="2:15" ht="11.25" outlineLevel="1">
      <c r="B2271" s="75"/>
      <c r="C2271" s="33" t="s">
        <v>318</v>
      </c>
      <c r="D2271" s="9" t="s">
        <v>124</v>
      </c>
      <c r="E2271" s="9"/>
      <c r="F2271" s="588"/>
      <c r="G2271" s="350" t="s">
        <v>84</v>
      </c>
      <c r="H2271" s="522" t="s">
        <v>86</v>
      </c>
      <c r="I2271" s="546" t="s">
        <v>1229</v>
      </c>
      <c r="J2271" s="522" t="s">
        <v>86</v>
      </c>
      <c r="O2271" s="21"/>
    </row>
    <row r="2272" spans="2:15" ht="11.25" outlineLevel="1">
      <c r="B2272" s="75"/>
      <c r="C2272" s="11"/>
      <c r="D2272" s="1"/>
      <c r="E2272" s="1" t="s">
        <v>326</v>
      </c>
      <c r="F2272" s="141" t="s">
        <v>996</v>
      </c>
      <c r="G2272" s="32"/>
      <c r="H2272" s="552" t="s">
        <v>84</v>
      </c>
      <c r="I2272" s="353"/>
      <c r="J2272" s="552" t="s">
        <v>84</v>
      </c>
      <c r="O2272" s="21"/>
    </row>
    <row r="2273" spans="2:15" ht="11.25" outlineLevel="1">
      <c r="B2273" s="523"/>
      <c r="C2273" s="224" t="s">
        <v>2144</v>
      </c>
      <c r="D2273" s="330" t="s">
        <v>2121</v>
      </c>
      <c r="E2273" s="331"/>
      <c r="F2273" s="609"/>
      <c r="G2273" s="922" t="s">
        <v>85</v>
      </c>
      <c r="H2273" s="923"/>
      <c r="I2273" s="357"/>
      <c r="J2273" s="554" t="s">
        <v>85</v>
      </c>
      <c r="O2273" s="21"/>
    </row>
    <row r="2274" spans="2:15" ht="11.25" outlineLevel="1">
      <c r="B2274" s="75"/>
      <c r="C2274" s="11"/>
      <c r="D2274" s="217"/>
      <c r="E2274" s="216" t="s">
        <v>326</v>
      </c>
      <c r="F2274" s="444" t="s">
        <v>1699</v>
      </c>
      <c r="G2274" s="32"/>
      <c r="H2274" s="227"/>
      <c r="I2274" s="353"/>
      <c r="J2274" s="552"/>
      <c r="O2274" s="21"/>
    </row>
    <row r="2275" spans="2:15" ht="11.25" outlineLevel="1">
      <c r="B2275" s="75"/>
      <c r="C2275" s="11"/>
      <c r="D2275" s="217"/>
      <c r="E2275" s="216"/>
      <c r="F2275" s="444" t="s">
        <v>1686</v>
      </c>
      <c r="G2275" s="32"/>
      <c r="H2275" s="227"/>
      <c r="I2275" s="353"/>
      <c r="J2275" s="552"/>
      <c r="O2275" s="21"/>
    </row>
    <row r="2276" spans="2:15" ht="11.25" outlineLevel="1">
      <c r="B2276" s="75"/>
      <c r="C2276" s="11"/>
      <c r="D2276" s="217"/>
      <c r="E2276" s="216"/>
      <c r="F2276" s="605" t="s">
        <v>1685</v>
      </c>
      <c r="G2276" s="32"/>
      <c r="H2276" s="227"/>
      <c r="I2276" s="353"/>
      <c r="J2276" s="552"/>
      <c r="O2276" s="21"/>
    </row>
    <row r="2277" spans="2:15" ht="11.25" outlineLevel="1">
      <c r="B2277" s="75"/>
      <c r="C2277" s="11"/>
      <c r="D2277" s="1"/>
      <c r="E2277" s="1"/>
      <c r="F2277" s="141"/>
      <c r="G2277" s="32"/>
      <c r="H2277" s="32"/>
      <c r="I2277" s="353"/>
      <c r="J2277" s="450"/>
      <c r="O2277" s="21"/>
    </row>
    <row r="2278" spans="2:15" ht="11.25" outlineLevel="1">
      <c r="B2278" s="75"/>
      <c r="C2278" s="33" t="s">
        <v>319</v>
      </c>
      <c r="D2278" s="9" t="s">
        <v>164</v>
      </c>
      <c r="E2278" s="9"/>
      <c r="F2278" s="588"/>
      <c r="G2278" s="350" t="s">
        <v>84</v>
      </c>
      <c r="H2278" s="350" t="s">
        <v>84</v>
      </c>
      <c r="I2278" s="895" t="s">
        <v>1229</v>
      </c>
      <c r="J2278" s="896"/>
      <c r="O2278" s="21"/>
    </row>
    <row r="2279" spans="2:15" ht="11.25" outlineLevel="1">
      <c r="B2279" s="75"/>
      <c r="C2279" s="11"/>
      <c r="D2279" s="1"/>
      <c r="E2279" s="1" t="s">
        <v>327</v>
      </c>
      <c r="F2279" s="141" t="s">
        <v>758</v>
      </c>
      <c r="G2279" s="32"/>
      <c r="H2279" s="32"/>
      <c r="I2279" s="353"/>
      <c r="J2279" s="450"/>
      <c r="O2279" s="21"/>
    </row>
    <row r="2280" spans="2:15" ht="11.25" outlineLevel="1">
      <c r="B2280" s="75"/>
      <c r="C2280" s="33" t="s">
        <v>320</v>
      </c>
      <c r="D2280" s="9" t="s">
        <v>129</v>
      </c>
      <c r="E2280" s="9"/>
      <c r="F2280" s="588"/>
      <c r="G2280" s="350" t="s">
        <v>83</v>
      </c>
      <c r="H2280" s="350" t="s">
        <v>83</v>
      </c>
      <c r="I2280" s="521" t="s">
        <v>1229</v>
      </c>
      <c r="J2280" s="522" t="s">
        <v>84</v>
      </c>
      <c r="O2280" s="21"/>
    </row>
    <row r="2281" spans="2:15" ht="11.25" outlineLevel="1">
      <c r="B2281" s="75"/>
      <c r="C2281" s="11"/>
      <c r="D2281" s="1"/>
      <c r="E2281" s="1" t="s">
        <v>328</v>
      </c>
      <c r="F2281" s="141" t="s">
        <v>77</v>
      </c>
      <c r="G2281" s="32"/>
      <c r="H2281" s="32"/>
      <c r="I2281" s="353"/>
      <c r="J2281" s="450"/>
      <c r="O2281" s="21"/>
    </row>
    <row r="2282" spans="2:15" ht="11.25" outlineLevel="1">
      <c r="B2282" s="523"/>
      <c r="C2282" s="224" t="s">
        <v>2145</v>
      </c>
      <c r="D2282" s="330" t="s">
        <v>1687</v>
      </c>
      <c r="E2282" s="331"/>
      <c r="F2282" s="609"/>
      <c r="G2282" s="226" t="s">
        <v>84</v>
      </c>
      <c r="H2282" s="226" t="s">
        <v>84</v>
      </c>
      <c r="I2282" s="521" t="s">
        <v>1229</v>
      </c>
      <c r="J2282" s="522" t="s">
        <v>84</v>
      </c>
      <c r="O2282" s="21"/>
    </row>
    <row r="2283" spans="2:15" ht="11.25" outlineLevel="1">
      <c r="B2283" s="75"/>
      <c r="C2283" s="11"/>
      <c r="D2283" s="1"/>
      <c r="E2283" s="1"/>
      <c r="F2283" s="444" t="s">
        <v>1688</v>
      </c>
      <c r="G2283" s="32"/>
      <c r="H2283" s="32"/>
      <c r="I2283" s="353"/>
      <c r="J2283" s="450"/>
      <c r="O2283" s="21"/>
    </row>
    <row r="2284" spans="2:15" ht="11.25" outlineLevel="1">
      <c r="B2284" s="75"/>
      <c r="C2284" s="11"/>
      <c r="D2284" s="1"/>
      <c r="E2284" s="1"/>
      <c r="F2284" s="444" t="s">
        <v>1689</v>
      </c>
      <c r="G2284" s="32"/>
      <c r="H2284" s="32"/>
      <c r="I2284" s="353"/>
      <c r="J2284" s="450"/>
      <c r="O2284" s="21"/>
    </row>
    <row r="2285" spans="2:15" ht="11.25" outlineLevel="1">
      <c r="B2285" s="75"/>
      <c r="C2285" s="11"/>
      <c r="D2285" s="1"/>
      <c r="E2285" s="1"/>
      <c r="F2285" s="444" t="s">
        <v>1690</v>
      </c>
      <c r="G2285" s="32"/>
      <c r="H2285" s="32"/>
      <c r="I2285" s="353"/>
      <c r="J2285" s="450"/>
      <c r="O2285" s="21"/>
    </row>
    <row r="2286" spans="2:15" ht="11.25" outlineLevel="1">
      <c r="B2286" s="75"/>
      <c r="C2286" s="11"/>
      <c r="D2286" s="1"/>
      <c r="E2286" s="1"/>
      <c r="F2286" s="141"/>
      <c r="G2286" s="32"/>
      <c r="H2286" s="32"/>
      <c r="I2286" s="353"/>
      <c r="J2286" s="450"/>
      <c r="O2286" s="21"/>
    </row>
    <row r="2287" spans="2:15" ht="11.25" outlineLevel="1">
      <c r="B2287" s="75"/>
      <c r="C2287" s="33" t="s">
        <v>1399</v>
      </c>
      <c r="D2287" s="9" t="s">
        <v>1400</v>
      </c>
      <c r="E2287" s="9"/>
      <c r="F2287" s="588"/>
      <c r="G2287" s="350" t="s">
        <v>83</v>
      </c>
      <c r="H2287" s="547" t="s">
        <v>83</v>
      </c>
      <c r="I2287" s="59"/>
      <c r="J2287" s="452"/>
      <c r="O2287" s="21"/>
    </row>
    <row r="2288" spans="2:15" ht="11.25" outlineLevel="1">
      <c r="B2288" s="75"/>
      <c r="C2288" s="11"/>
      <c r="D2288" s="1"/>
      <c r="E2288" s="1" t="s">
        <v>368</v>
      </c>
      <c r="F2288" s="141" t="s">
        <v>1401</v>
      </c>
      <c r="G2288" s="227"/>
      <c r="H2288" s="552"/>
      <c r="I2288" s="59"/>
      <c r="J2288" s="452"/>
      <c r="O2288" s="21"/>
    </row>
    <row r="2289" spans="2:15" ht="11.25" outlineLevel="1">
      <c r="B2289" s="75"/>
      <c r="C2289" s="11"/>
      <c r="D2289" s="1"/>
      <c r="E2289" s="1" t="s">
        <v>1691</v>
      </c>
      <c r="F2289" s="141" t="s">
        <v>1402</v>
      </c>
      <c r="G2289" s="227"/>
      <c r="H2289" s="552"/>
      <c r="I2289" s="59"/>
      <c r="J2289" s="452"/>
      <c r="O2289" s="21"/>
    </row>
    <row r="2290" spans="2:15" ht="11.25" outlineLevel="1">
      <c r="B2290" s="75"/>
      <c r="C2290" s="11"/>
      <c r="D2290" s="1"/>
      <c r="E2290" s="1" t="s">
        <v>370</v>
      </c>
      <c r="F2290" s="141" t="s">
        <v>1403</v>
      </c>
      <c r="G2290" s="227"/>
      <c r="H2290" s="552"/>
      <c r="I2290" s="59"/>
      <c r="J2290" s="452"/>
      <c r="O2290" s="21"/>
    </row>
    <row r="2291" spans="2:15" ht="11.25" outlineLevel="1">
      <c r="B2291" s="75"/>
      <c r="C2291" s="11"/>
      <c r="D2291" s="1"/>
      <c r="E2291" s="1"/>
      <c r="F2291" s="141"/>
      <c r="G2291" s="551"/>
      <c r="H2291" s="552"/>
      <c r="I2291" s="59"/>
      <c r="J2291" s="452"/>
      <c r="O2291" s="21"/>
    </row>
    <row r="2292" spans="2:15" ht="11.25" outlineLevel="1">
      <c r="B2292" s="75"/>
      <c r="C2292" s="14" t="s">
        <v>329</v>
      </c>
      <c r="D2292" s="9" t="s">
        <v>1406</v>
      </c>
      <c r="E2292" s="9"/>
      <c r="F2292" s="588"/>
      <c r="G2292" s="895" t="s">
        <v>84</v>
      </c>
      <c r="H2292" s="896"/>
      <c r="I2292" s="546" t="s">
        <v>1229</v>
      </c>
      <c r="J2292" s="547"/>
      <c r="O2292" s="21"/>
    </row>
    <row r="2293" spans="2:15" ht="11.25" outlineLevel="1">
      <c r="B2293" s="75"/>
      <c r="C2293" s="11"/>
      <c r="D2293" s="223"/>
      <c r="E2293" s="218" t="s">
        <v>1692</v>
      </c>
      <c r="F2293" s="141" t="s">
        <v>1695</v>
      </c>
      <c r="G2293" s="32"/>
      <c r="H2293" s="32"/>
      <c r="I2293" s="353"/>
      <c r="J2293" s="450"/>
      <c r="O2293" s="21"/>
    </row>
    <row r="2294" spans="2:15" ht="11.25" outlineLevel="1">
      <c r="B2294" s="75"/>
      <c r="C2294" s="11"/>
      <c r="D2294" s="223"/>
      <c r="E2294" s="218" t="s">
        <v>1693</v>
      </c>
      <c r="F2294" s="141" t="s">
        <v>1696</v>
      </c>
      <c r="G2294" s="32"/>
      <c r="H2294" s="32"/>
      <c r="I2294" s="353"/>
      <c r="J2294" s="450"/>
      <c r="O2294" s="21"/>
    </row>
    <row r="2295" spans="2:15" ht="11.25" outlineLevel="1">
      <c r="B2295" s="75"/>
      <c r="C2295" s="11"/>
      <c r="D2295" s="223"/>
      <c r="E2295" s="218" t="s">
        <v>1694</v>
      </c>
      <c r="F2295" s="141" t="s">
        <v>1697</v>
      </c>
      <c r="G2295" s="32"/>
      <c r="H2295" s="32"/>
      <c r="I2295" s="353"/>
      <c r="J2295" s="450"/>
      <c r="O2295" s="21"/>
    </row>
    <row r="2296" spans="2:15" ht="11.25" outlineLevel="1">
      <c r="B2296" s="75"/>
      <c r="C2296" s="11"/>
      <c r="D2296" s="223"/>
      <c r="E2296" s="218"/>
      <c r="F2296" s="141"/>
      <c r="G2296" s="32"/>
      <c r="H2296" s="32"/>
      <c r="I2296" s="353"/>
      <c r="J2296" s="450"/>
      <c r="O2296" s="21"/>
    </row>
    <row r="2297" spans="2:15" ht="11.25" outlineLevel="1">
      <c r="B2297" s="523"/>
      <c r="C2297" s="224" t="s">
        <v>2146</v>
      </c>
      <c r="D2297" s="330" t="s">
        <v>1701</v>
      </c>
      <c r="E2297" s="331"/>
      <c r="F2297" s="609"/>
      <c r="G2297" s="916" t="s">
        <v>84</v>
      </c>
      <c r="H2297" s="917"/>
      <c r="I2297" s="353"/>
      <c r="J2297" s="450"/>
      <c r="O2297" s="21"/>
    </row>
    <row r="2298" spans="2:15" ht="11.25" outlineLevel="1">
      <c r="B2298" s="75"/>
      <c r="C2298" s="11"/>
      <c r="D2298" s="223"/>
      <c r="E2298" s="332" t="s">
        <v>1692</v>
      </c>
      <c r="F2298" s="444" t="s">
        <v>1700</v>
      </c>
      <c r="G2298" s="32"/>
      <c r="H2298" s="32"/>
      <c r="I2298" s="353"/>
      <c r="J2298" s="450"/>
      <c r="O2298" s="21"/>
    </row>
    <row r="2299" spans="2:15" ht="11.25" outlineLevel="1">
      <c r="B2299" s="75"/>
      <c r="C2299" s="11"/>
      <c r="D2299" s="223"/>
      <c r="E2299" s="218"/>
      <c r="F2299" s="141"/>
      <c r="G2299" s="32"/>
      <c r="H2299" s="32"/>
      <c r="I2299" s="353"/>
      <c r="J2299" s="450"/>
      <c r="O2299" s="21"/>
    </row>
    <row r="2300" spans="2:15" ht="11.25" outlineLevel="1">
      <c r="B2300" s="75"/>
      <c r="C2300" s="185" t="s">
        <v>287</v>
      </c>
      <c r="D2300" s="164" t="s">
        <v>179</v>
      </c>
      <c r="E2300" s="165"/>
      <c r="F2300" s="593"/>
      <c r="G2300" s="350" t="s">
        <v>556</v>
      </c>
      <c r="H2300" s="73" t="s">
        <v>82</v>
      </c>
      <c r="I2300" s="875"/>
      <c r="J2300" s="876"/>
      <c r="O2300" s="21"/>
    </row>
    <row r="2301" spans="2:15" ht="11.25" outlineLevel="1">
      <c r="B2301" s="75"/>
      <c r="C2301" s="11"/>
      <c r="D2301" s="74"/>
      <c r="E2301" s="301"/>
      <c r="F2301" s="608"/>
      <c r="G2301" s="353"/>
      <c r="H2301" s="450"/>
      <c r="I2301" s="451"/>
      <c r="J2301" s="452"/>
      <c r="O2301" s="21"/>
    </row>
    <row r="2302" spans="2:15" ht="11.25" outlineLevel="1">
      <c r="B2302" s="75"/>
      <c r="C2302" s="14" t="s">
        <v>1702</v>
      </c>
      <c r="D2302" s="9" t="s">
        <v>1703</v>
      </c>
      <c r="E2302" s="9"/>
      <c r="F2302" s="588"/>
      <c r="G2302" s="350" t="s">
        <v>84</v>
      </c>
      <c r="H2302" s="547" t="s">
        <v>85</v>
      </c>
      <c r="I2302" s="73" t="s">
        <v>82</v>
      </c>
      <c r="J2302" s="547" t="s">
        <v>85</v>
      </c>
      <c r="O2302" s="21"/>
    </row>
    <row r="2303" spans="2:15" ht="11.25" outlineLevel="1">
      <c r="B2303" s="706"/>
      <c r="C2303" s="14"/>
      <c r="D2303" s="311"/>
      <c r="E2303" s="312" t="s">
        <v>1718</v>
      </c>
      <c r="F2303" s="589"/>
      <c r="G2303" s="350"/>
      <c r="H2303" s="550"/>
      <c r="I2303" s="845"/>
      <c r="J2303" s="846"/>
      <c r="O2303" s="21"/>
    </row>
    <row r="2304" spans="2:15" ht="11.25" outlineLevel="2">
      <c r="B2304" s="706"/>
      <c r="C2304" s="14"/>
      <c r="D2304" s="311"/>
      <c r="E2304" s="533" t="str">
        <f>TRIM(RIGHT(SUBSTITUTE(E2303," ",REPT(" ",100)),100))</f>
        <v>8.10.2.3.2(rr)</v>
      </c>
      <c r="F2304" s="590">
        <f>+VLOOKUP(E2304,clause_count,2,FALSE)</f>
        <v>2</v>
      </c>
      <c r="G2304" s="350"/>
      <c r="H2304" s="550"/>
      <c r="I2304" s="59"/>
      <c r="J2304" s="452"/>
      <c r="O2304" s="21"/>
    </row>
    <row r="2305" spans="2:15" ht="12.75" outlineLevel="2">
      <c r="B2305" s="706"/>
      <c r="C2305" s="14"/>
      <c r="D2305" s="539">
        <v>1</v>
      </c>
      <c r="E2305" s="538" t="s">
        <v>2534</v>
      </c>
      <c r="F2305" s="577" t="str">
        <f>+VLOOKUP(E2305,AlterationTestLU[],2,)</f>
        <v>equipment on car top (2.14.1.7)</v>
      </c>
      <c r="G2305" s="350"/>
      <c r="H2305" s="550"/>
      <c r="I2305" s="59"/>
      <c r="J2305" s="452"/>
      <c r="O2305" s="21"/>
    </row>
    <row r="2306" spans="2:15" ht="51" outlineLevel="2">
      <c r="B2306" s="706"/>
      <c r="C2306" s="14"/>
      <c r="D2306" s="539">
        <v>2</v>
      </c>
      <c r="E2306" s="538" t="s">
        <v>2536</v>
      </c>
      <c r="F2306" s="577" t="str">
        <f>+VLOOKUP(E2306,AlterationTestLU[],2,)</f>
        <v>(d) Top-of-Car Clearance (Item 3.4)
(d)(1) top-of-car clearance (2.4.6 through 2.4.8)
(d)(2) low-clearance signage and marking of car top equipment (2.4.7.2)
(d)(3) guardrails (2.14.1.7.1)</v>
      </c>
      <c r="G2306" s="350"/>
      <c r="H2306" s="550"/>
      <c r="I2306" s="59"/>
      <c r="J2306" s="452"/>
      <c r="O2306" s="21"/>
    </row>
    <row r="2307" spans="2:15" ht="11.25" outlineLevel="1">
      <c r="B2307" s="75"/>
      <c r="C2307" s="11"/>
      <c r="D2307" s="333"/>
      <c r="E2307" s="334" t="s">
        <v>1704</v>
      </c>
      <c r="F2307" s="611" t="s">
        <v>1707</v>
      </c>
      <c r="G2307" s="350" t="s">
        <v>84</v>
      </c>
      <c r="H2307" s="547" t="s">
        <v>85</v>
      </c>
      <c r="I2307" s="73" t="s">
        <v>82</v>
      </c>
      <c r="J2307" s="547" t="s">
        <v>85</v>
      </c>
      <c r="O2307" s="21"/>
    </row>
    <row r="2308" spans="2:15" ht="11.25" outlineLevel="1">
      <c r="B2308" s="75"/>
      <c r="C2308" s="11"/>
      <c r="D2308" s="1"/>
      <c r="E2308" s="229" t="s">
        <v>1706</v>
      </c>
      <c r="F2308" s="141" t="s">
        <v>1708</v>
      </c>
      <c r="G2308" s="32"/>
      <c r="H2308" s="32"/>
      <c r="I2308" s="544"/>
      <c r="J2308" s="545"/>
      <c r="O2308" s="21"/>
    </row>
    <row r="2309" spans="2:15" ht="11.25" outlineLevel="1">
      <c r="B2309" s="75"/>
      <c r="C2309" s="11"/>
      <c r="D2309" s="1"/>
      <c r="E2309" s="229"/>
      <c r="F2309" s="141"/>
      <c r="G2309" s="32"/>
      <c r="H2309" s="32"/>
      <c r="I2309" s="544"/>
      <c r="J2309" s="545"/>
      <c r="O2309" s="21"/>
    </row>
    <row r="2310" spans="2:15" ht="11.25" outlineLevel="1">
      <c r="B2310" s="75"/>
      <c r="C2310" s="11"/>
      <c r="D2310" s="333"/>
      <c r="E2310" s="334" t="s">
        <v>1705</v>
      </c>
      <c r="F2310" s="611" t="s">
        <v>1709</v>
      </c>
      <c r="G2310" s="350" t="s">
        <v>84</v>
      </c>
      <c r="H2310" s="547" t="s">
        <v>85</v>
      </c>
      <c r="I2310" s="73" t="s">
        <v>82</v>
      </c>
      <c r="J2310" s="547" t="s">
        <v>85</v>
      </c>
      <c r="O2310" s="21"/>
    </row>
    <row r="2311" spans="2:15" ht="11.25" outlineLevel="1">
      <c r="B2311" s="75"/>
      <c r="C2311" s="11"/>
      <c r="D2311" s="74"/>
      <c r="E2311" s="229"/>
      <c r="F2311" s="141" t="s">
        <v>1710</v>
      </c>
      <c r="G2311" s="32"/>
      <c r="H2311" s="32"/>
      <c r="I2311" s="451"/>
      <c r="J2311" s="452"/>
      <c r="O2311" s="21"/>
    </row>
    <row r="2312" spans="2:15" ht="11.25" outlineLevel="1">
      <c r="B2312" s="75"/>
      <c r="C2312" s="11"/>
      <c r="D2312" s="74"/>
      <c r="E2312" s="229"/>
      <c r="F2312" s="141" t="s">
        <v>2075</v>
      </c>
      <c r="G2312" s="32"/>
      <c r="H2312" s="32"/>
      <c r="I2312" s="451"/>
      <c r="J2312" s="452"/>
      <c r="O2312" s="21"/>
    </row>
    <row r="2313" spans="2:15" ht="11.25" outlineLevel="1">
      <c r="B2313" s="75"/>
      <c r="C2313" s="11"/>
      <c r="D2313" s="74"/>
      <c r="E2313" s="229"/>
      <c r="F2313" s="141" t="s">
        <v>1711</v>
      </c>
      <c r="G2313" s="32"/>
      <c r="H2313" s="32"/>
      <c r="I2313" s="451"/>
      <c r="J2313" s="452"/>
      <c r="O2313" s="21"/>
    </row>
    <row r="2314" spans="2:15" ht="11.25" outlineLevel="1">
      <c r="B2314" s="75"/>
      <c r="C2314" s="11"/>
      <c r="D2314" s="74"/>
      <c r="E2314" s="229"/>
      <c r="F2314" s="141" t="s">
        <v>1712</v>
      </c>
      <c r="G2314" s="32"/>
      <c r="H2314" s="32"/>
      <c r="I2314" s="451"/>
      <c r="J2314" s="452"/>
      <c r="O2314" s="21"/>
    </row>
    <row r="2315" spans="2:15" ht="11.25" outlineLevel="1">
      <c r="B2315" s="75"/>
      <c r="C2315" s="11"/>
      <c r="D2315" s="74"/>
      <c r="E2315" s="229"/>
      <c r="F2315" s="141" t="s">
        <v>1713</v>
      </c>
      <c r="G2315" s="353"/>
      <c r="H2315" s="450"/>
      <c r="I2315" s="451"/>
      <c r="J2315" s="452"/>
      <c r="O2315" s="21"/>
    </row>
    <row r="2316" spans="2:15" ht="11.25" outlineLevel="1">
      <c r="B2316" s="75"/>
      <c r="C2316" s="11"/>
      <c r="D2316" s="74"/>
      <c r="E2316" s="229"/>
      <c r="F2316" s="608" t="s">
        <v>1714</v>
      </c>
      <c r="G2316" s="353"/>
      <c r="H2316" s="450"/>
      <c r="I2316" s="451"/>
      <c r="J2316" s="452"/>
      <c r="O2316" s="21"/>
    </row>
    <row r="2317" spans="2:15" ht="11.25" outlineLevel="1">
      <c r="B2317" s="75"/>
      <c r="C2317" s="11"/>
      <c r="D2317" s="74"/>
      <c r="E2317" s="301"/>
      <c r="F2317" s="608" t="s">
        <v>1715</v>
      </c>
      <c r="G2317" s="353"/>
      <c r="H2317" s="450"/>
      <c r="I2317" s="451"/>
      <c r="J2317" s="452"/>
      <c r="O2317" s="21"/>
    </row>
    <row r="2318" spans="2:15" ht="11.25" outlineLevel="1">
      <c r="B2318" s="75"/>
      <c r="C2318" s="11"/>
      <c r="D2318" s="74"/>
      <c r="E2318" s="301"/>
      <c r="F2318" s="608" t="s">
        <v>1716</v>
      </c>
      <c r="G2318" s="353"/>
      <c r="H2318" s="450"/>
      <c r="I2318" s="451"/>
      <c r="J2318" s="452"/>
      <c r="O2318" s="21"/>
    </row>
    <row r="2319" spans="2:15" ht="11.25" outlineLevel="1">
      <c r="B2319" s="75"/>
      <c r="C2319" s="11"/>
      <c r="D2319" s="74"/>
      <c r="E2319" s="301"/>
      <c r="F2319" s="608" t="s">
        <v>1717</v>
      </c>
      <c r="G2319" s="353"/>
      <c r="H2319" s="450"/>
      <c r="I2319" s="451"/>
      <c r="J2319" s="452"/>
      <c r="O2319" s="21"/>
    </row>
    <row r="2320" spans="2:15" ht="11.25" outlineLevel="1">
      <c r="B2320" s="75"/>
      <c r="C2320" s="11"/>
      <c r="D2320" s="74"/>
      <c r="E2320" s="301"/>
      <c r="F2320" s="608"/>
      <c r="G2320" s="353"/>
      <c r="H2320" s="450"/>
      <c r="I2320" s="451"/>
      <c r="J2320" s="452"/>
      <c r="O2320" s="21"/>
    </row>
    <row r="2321" spans="2:15" ht="11.25" outlineLevel="1">
      <c r="B2321" s="523"/>
      <c r="C2321" s="273" t="s">
        <v>2169</v>
      </c>
      <c r="D2321" s="172" t="s">
        <v>1719</v>
      </c>
      <c r="E2321" s="173"/>
      <c r="F2321" s="593"/>
      <c r="G2321" s="895" t="s">
        <v>1238</v>
      </c>
      <c r="H2321" s="896"/>
      <c r="I2321" s="451"/>
      <c r="J2321" s="452"/>
      <c r="O2321" s="21"/>
    </row>
    <row r="2322" spans="2:15" ht="11.25" outlineLevel="1">
      <c r="B2322" s="75"/>
      <c r="C2322" s="11"/>
      <c r="D2322" s="74"/>
      <c r="E2322" s="229"/>
      <c r="F2322" s="608"/>
      <c r="G2322" s="354"/>
      <c r="H2322" s="355"/>
      <c r="I2322" s="518"/>
      <c r="J2322" s="519"/>
      <c r="O2322" s="21"/>
    </row>
    <row r="2323" spans="2:15" ht="11.25">
      <c r="B2323" s="75"/>
      <c r="C2323" s="94" t="s">
        <v>1143</v>
      </c>
      <c r="D2323" s="95" t="s">
        <v>1021</v>
      </c>
      <c r="E2323" s="95"/>
      <c r="F2323" s="630"/>
      <c r="G2323" s="548" t="s">
        <v>83</v>
      </c>
      <c r="H2323" s="549" t="s">
        <v>82</v>
      </c>
      <c r="I2323" s="909" t="s">
        <v>83</v>
      </c>
      <c r="J2323" s="910"/>
      <c r="O2323" s="21"/>
    </row>
    <row r="2324" spans="2:15" ht="11.25" outlineLevel="1">
      <c r="B2324" s="706"/>
      <c r="C2324" s="14"/>
      <c r="D2324" s="311"/>
      <c r="E2324" s="312" t="s">
        <v>1883</v>
      </c>
      <c r="F2324" s="589"/>
      <c r="G2324" s="353"/>
      <c r="H2324" s="32"/>
      <c r="I2324" s="353"/>
      <c r="J2324" s="553"/>
      <c r="O2324" s="21"/>
    </row>
    <row r="2325" spans="2:15" ht="11.25" outlineLevel="2">
      <c r="B2325" s="706"/>
      <c r="C2325" s="14"/>
      <c r="D2325" s="311"/>
      <c r="E2325" s="533" t="str">
        <f>TRIM(RIGHT(SUBSTITUTE(E2324," ",REPT(" ",100)),100))</f>
        <v>8.10.3.3.2(dd)</v>
      </c>
      <c r="F2325" s="590">
        <f>+VLOOKUP(E2325,clause_count,2,FALSE)</f>
        <v>4</v>
      </c>
      <c r="G2325" s="353"/>
      <c r="H2325" s="32"/>
      <c r="I2325" s="353"/>
      <c r="J2325" s="450"/>
      <c r="O2325" s="21"/>
    </row>
    <row r="2326" spans="2:15" ht="127.5" outlineLevel="2">
      <c r="B2326" s="706"/>
      <c r="C2326" s="14"/>
      <c r="D2326" s="539">
        <v>1</v>
      </c>
      <c r="E2326" s="538" t="s">
        <v>2920</v>
      </c>
      <c r="F2326" s="577" t="str">
        <f>+VLOOKUP(E2326,AlterationTestLU[],2,)</f>
        <v>(s)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v>
      </c>
      <c r="G2326" s="353"/>
      <c r="H2326" s="32"/>
      <c r="I2326" s="353"/>
      <c r="J2326" s="450"/>
      <c r="O2326" s="21"/>
    </row>
    <row r="2327" spans="2:15" ht="12.75" outlineLevel="2">
      <c r="B2327" s="706"/>
      <c r="C2327" s="14"/>
      <c r="D2327" s="539">
        <v>2</v>
      </c>
      <c r="E2327" s="538" t="s">
        <v>3021</v>
      </c>
      <c r="F2327" s="577" t="str">
        <f>+VLOOKUP(E2327,AlterationTestLU[],2,)</f>
        <v>Car Platform Guard [Section 3.15 and 8.10.2.2.4(a)] (Item 4.1)</v>
      </c>
      <c r="G2327" s="353"/>
      <c r="H2327" s="32"/>
      <c r="I2327" s="353"/>
      <c r="J2327" s="450"/>
      <c r="O2327" s="21"/>
    </row>
    <row r="2328" spans="2:15" ht="12.75" outlineLevel="2">
      <c r="B2328" s="706"/>
      <c r="C2328" s="14"/>
      <c r="D2328" s="539">
        <v>3</v>
      </c>
      <c r="E2328" s="538" t="s">
        <v>3059</v>
      </c>
      <c r="F2328" s="577" t="str">
        <f>+VLOOKUP(E2328,AlterationTestLU[],2,)</f>
        <v>Car Frame and Platform (Section 3.15) (Item 5.7)</v>
      </c>
      <c r="G2328" s="353"/>
      <c r="H2328" s="32"/>
      <c r="I2328" s="353"/>
      <c r="J2328" s="450"/>
      <c r="O2328" s="21"/>
    </row>
    <row r="2329" spans="2:15" ht="12.75" outlineLevel="2">
      <c r="B2329" s="706"/>
      <c r="C2329" s="14"/>
      <c r="D2329" s="539">
        <v>4</v>
      </c>
      <c r="E2329" s="538" t="s">
        <v>3065</v>
      </c>
      <c r="F2329" s="577" t="str">
        <f>+VLOOKUP(E2329,AlterationTestLU[],2,)</f>
        <v>Car Safety (Section 3.17) (Item 5.8)</v>
      </c>
      <c r="G2329" s="353"/>
      <c r="H2329" s="32"/>
      <c r="I2329" s="353"/>
      <c r="J2329" s="450"/>
      <c r="O2329" s="21"/>
    </row>
    <row r="2330" spans="2:15" ht="11.25" outlineLevel="1">
      <c r="B2330" s="75"/>
      <c r="C2330" s="11"/>
      <c r="D2330" s="1"/>
      <c r="E2330" s="1" t="s">
        <v>445</v>
      </c>
      <c r="F2330" s="141" t="s">
        <v>336</v>
      </c>
      <c r="G2330" s="353"/>
      <c r="H2330" s="32"/>
      <c r="I2330" s="353"/>
      <c r="J2330" s="355"/>
      <c r="O2330" s="21"/>
    </row>
    <row r="2331" spans="2:15" ht="11.25">
      <c r="B2331" s="75"/>
      <c r="C2331" s="94" t="s">
        <v>1144</v>
      </c>
      <c r="D2331" s="95" t="s">
        <v>1145</v>
      </c>
      <c r="E2331" s="95"/>
      <c r="F2331" s="630" t="s">
        <v>957</v>
      </c>
      <c r="G2331" s="904" t="s">
        <v>150</v>
      </c>
      <c r="H2331" s="905"/>
      <c r="I2331" s="905"/>
      <c r="J2331" s="906"/>
      <c r="O2331" s="21"/>
    </row>
    <row r="2332" spans="2:15" ht="11.25" outlineLevel="1">
      <c r="B2332" s="75"/>
      <c r="C2332" s="97" t="s">
        <v>399</v>
      </c>
      <c r="D2332" s="98" t="s">
        <v>813</v>
      </c>
      <c r="E2332" s="98"/>
      <c r="F2332" s="631"/>
      <c r="G2332" s="348" t="s">
        <v>82</v>
      </c>
      <c r="H2332" s="349" t="s">
        <v>83</v>
      </c>
      <c r="I2332" s="99" t="s">
        <v>1229</v>
      </c>
      <c r="J2332" s="100" t="s">
        <v>85</v>
      </c>
      <c r="O2332" s="21"/>
    </row>
    <row r="2333" spans="2:15" ht="11.25" outlineLevel="1">
      <c r="B2333" s="706"/>
      <c r="C2333" s="14"/>
      <c r="D2333" s="311"/>
      <c r="E2333" s="312" t="s">
        <v>1884</v>
      </c>
      <c r="F2333" s="589"/>
      <c r="G2333" s="353"/>
      <c r="H2333" s="32"/>
      <c r="I2333" s="898"/>
      <c r="J2333" s="899"/>
      <c r="O2333" s="21"/>
    </row>
    <row r="2334" spans="2:15" ht="11.25" outlineLevel="2">
      <c r="B2334" s="706"/>
      <c r="C2334" s="14"/>
      <c r="D2334" s="311"/>
      <c r="E2334" s="533" t="str">
        <f>TRIM(RIGHT(SUBSTITUTE(E2333," ",REPT(" ",100)),100))</f>
        <v>8.10.3.3.2(e)</v>
      </c>
      <c r="F2334" s="590">
        <f>+VLOOKUP(E2334,clause_count,2,FALSE)</f>
        <v>8</v>
      </c>
      <c r="G2334" s="353"/>
      <c r="H2334" s="32"/>
      <c r="I2334" s="449"/>
      <c r="J2334" s="450"/>
      <c r="O2334" s="21"/>
    </row>
    <row r="2335" spans="2:15" ht="38.25" outlineLevel="2">
      <c r="B2335" s="706"/>
      <c r="C2335" s="14"/>
      <c r="D2335" s="539">
        <v>1</v>
      </c>
      <c r="E2335" s="538" t="s">
        <v>3000</v>
      </c>
      <c r="F2335" s="577" t="str">
        <f>+VLOOKUP(E2335,AlterationTestLU[],2,)</f>
        <v>Governor, Safety, Ropes, CWTs (Item 3.20). Use 8.10.2.2.2(hh) , 8.10.2.2.2(ii), 8.10.2.2.3(m), 8.10.2.2.3(n), and 8.10.2.2.3(z) through 8.10.2.2.2.3(cc); car and counterweight safeties (3.17.1 and 3.17.2).</v>
      </c>
      <c r="G2335" s="353"/>
      <c r="H2335" s="32"/>
      <c r="I2335" s="449"/>
      <c r="J2335" s="450"/>
      <c r="O2335" s="21"/>
    </row>
    <row r="2336" spans="2:15" ht="25.5" outlineLevel="2">
      <c r="B2336" s="706"/>
      <c r="C2336" s="14"/>
      <c r="D2336" s="539">
        <v>2</v>
      </c>
      <c r="E2336" s="538" t="s">
        <v>2814</v>
      </c>
      <c r="F2336" s="577" t="str">
        <f>+VLOOKUP(E2336,AlterationTestLU[],2,)</f>
        <v>8.10.2.2.2(hh), 8.10.2.2.2(ii), 8.10.2.2.3(n), 8.10.2.2.3(y), 8.10.2.2.3(aa), and 8.10.2.2.5(j).</v>
      </c>
      <c r="G2336" s="353"/>
      <c r="H2336" s="32"/>
      <c r="I2336" s="449"/>
      <c r="J2336" s="450"/>
      <c r="O2336" s="21"/>
    </row>
    <row r="2337" spans="2:15" ht="114.75" outlineLevel="2">
      <c r="B2337" s="706"/>
      <c r="C2337" s="14"/>
      <c r="D2337" s="539">
        <v>3</v>
      </c>
      <c r="E2337" s="538" t="s">
        <v>2432</v>
      </c>
      <c r="F2337" s="577" t="str">
        <f>+VLOOKUP(E2337,AlterationTestLU[],2,)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2337" s="353"/>
      <c r="H2337" s="32"/>
      <c r="I2337" s="449"/>
      <c r="J2337" s="450"/>
      <c r="O2337" s="21"/>
    </row>
    <row r="2338" spans="2:15" ht="382.5" outlineLevel="2">
      <c r="B2338" s="706"/>
      <c r="C2338" s="14"/>
      <c r="D2338" s="539">
        <v>4</v>
      </c>
      <c r="E2338" s="538" t="s">
        <v>2438</v>
      </c>
      <c r="F2338" s="577" t="str">
        <f>+VLOOKUP(E2338,AlterationTestLU[],2,)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2338" s="353"/>
      <c r="H2338" s="32"/>
      <c r="I2338" s="449"/>
      <c r="J2338" s="450"/>
      <c r="O2338" s="16" t="s">
        <v>2438</v>
      </c>
    </row>
    <row r="2339" spans="2:15" ht="25.5" outlineLevel="2">
      <c r="B2339" s="706"/>
      <c r="C2339" s="14"/>
      <c r="D2339" s="539">
        <v>5</v>
      </c>
      <c r="E2339" s="538" t="s">
        <v>2549</v>
      </c>
      <c r="F2339" s="577" t="str">
        <f>+VLOOKUP(E2339,AlterationTestLU[],2,)</f>
        <v>Counterweight Safeties (Item 3.29). Visually inspect counterweight safeties, including marking plate  2.17.4).</v>
      </c>
      <c r="G2339" s="353"/>
      <c r="H2339" s="32"/>
      <c r="I2339" s="449"/>
      <c r="J2339" s="450"/>
      <c r="O2339" s="21"/>
    </row>
    <row r="2340" spans="2:15" ht="89.25" outlineLevel="2">
      <c r="B2340" s="706"/>
      <c r="C2340" s="14"/>
      <c r="D2340" s="539">
        <v>6</v>
      </c>
      <c r="E2340" s="538" t="s">
        <v>2567</v>
      </c>
      <c r="F2340" s="577" t="str">
        <f>+VLOOKUP(E2340,AlterationTestLU[],2,)</f>
        <v>(y) Guide Rails and Equipment (Section 2.23) (Item 3.19)
(y)(1) rail section (2.23.3)
(y)(2) bracket spacing (2.23.4)
(y)(3) surfaces and lubrication (2.23.6 and 2.17.16)
(y)(4) joints and fish plates (2.23.7)
(y)(5) bracket supports (2.23.9)
(y)(6) fastenings (2.23.10)</v>
      </c>
      <c r="G2340" s="353"/>
      <c r="H2340" s="32"/>
      <c r="I2340" s="449"/>
      <c r="J2340" s="450"/>
      <c r="O2340" s="21"/>
    </row>
    <row r="2341" spans="2:15" ht="12.75" outlineLevel="2">
      <c r="B2341" s="706"/>
      <c r="C2341" s="14"/>
      <c r="D2341" s="539">
        <v>7</v>
      </c>
      <c r="E2341" s="538" t="s">
        <v>2575</v>
      </c>
      <c r="F2341" s="577" t="str">
        <f>+VLOOKUP(E2341,AlterationTestLU[],2,)</f>
        <v>Governor Releasing Carrier (2.17.15) (Item 3.21)</v>
      </c>
      <c r="G2341" s="353"/>
      <c r="H2341" s="32"/>
      <c r="I2341" s="449"/>
      <c r="J2341" s="450"/>
      <c r="O2341" s="21"/>
    </row>
    <row r="2342" spans="2:15" ht="63.75" outlineLevel="2">
      <c r="B2342" s="706"/>
      <c r="C2342" s="14"/>
      <c r="D2342" s="539">
        <v>8</v>
      </c>
      <c r="E2342" s="538" t="s">
        <v>2715</v>
      </c>
      <c r="F2342" s="577" t="str">
        <f>+VLOOKUP(E2342,AlterationTestLU[],2,)</f>
        <v>(j) Car Safeties and Guiding Members (Item 5.8)
(j)(1) rope movement (2.17.11)
(j)(2) marking plate (2.17.14)
(j)(3) car guiding members (2.15.2)
(j)(4) running clearances (2.17.10)</v>
      </c>
      <c r="G2342" s="353"/>
      <c r="H2342" s="32"/>
      <c r="I2342" s="449"/>
      <c r="J2342" s="450"/>
      <c r="O2342" s="21"/>
    </row>
    <row r="2343" spans="2:15" ht="11.25" outlineLevel="1">
      <c r="B2343" s="75"/>
      <c r="C2343" s="11"/>
      <c r="D2343" s="1"/>
      <c r="E2343" s="1" t="s">
        <v>446</v>
      </c>
      <c r="F2343" s="141" t="s">
        <v>813</v>
      </c>
      <c r="G2343" s="353"/>
      <c r="H2343" s="32"/>
      <c r="I2343" s="898"/>
      <c r="J2343" s="899"/>
      <c r="O2343" s="21"/>
    </row>
    <row r="2344" spans="2:15" ht="11.25" outlineLevel="1">
      <c r="B2344" s="75"/>
      <c r="C2344" s="11"/>
      <c r="D2344" s="1"/>
      <c r="E2344" s="1" t="s">
        <v>447</v>
      </c>
      <c r="F2344" s="141" t="s">
        <v>821</v>
      </c>
      <c r="G2344" s="353"/>
      <c r="H2344" s="32"/>
      <c r="I2344" s="898"/>
      <c r="J2344" s="899"/>
      <c r="O2344" s="21"/>
    </row>
    <row r="2345" spans="2:15" ht="11.25" outlineLevel="1">
      <c r="B2345" s="75"/>
      <c r="C2345" s="11"/>
      <c r="D2345" s="1"/>
      <c r="E2345" s="1" t="s">
        <v>448</v>
      </c>
      <c r="F2345" s="141" t="s">
        <v>849</v>
      </c>
      <c r="G2345" s="353"/>
      <c r="H2345" s="32"/>
      <c r="I2345" s="898"/>
      <c r="J2345" s="899"/>
      <c r="O2345" s="21"/>
    </row>
    <row r="2346" spans="2:15" ht="11.25" outlineLevel="1">
      <c r="B2346" s="75"/>
      <c r="C2346" s="97" t="s">
        <v>400</v>
      </c>
      <c r="D2346" s="98" t="s">
        <v>814</v>
      </c>
      <c r="E2346" s="98"/>
      <c r="F2346" s="631"/>
      <c r="G2346" s="99" t="s">
        <v>82</v>
      </c>
      <c r="H2346" s="100" t="s">
        <v>83</v>
      </c>
      <c r="I2346" s="99" t="s">
        <v>1229</v>
      </c>
      <c r="J2346" s="100" t="s">
        <v>85</v>
      </c>
      <c r="O2346" s="21"/>
    </row>
    <row r="2347" spans="2:15" ht="11.25" outlineLevel="1">
      <c r="B2347" s="706"/>
      <c r="C2347" s="14"/>
      <c r="D2347" s="311"/>
      <c r="E2347" s="312" t="s">
        <v>1884</v>
      </c>
      <c r="F2347" s="589"/>
      <c r="G2347" s="353"/>
      <c r="H2347" s="32"/>
      <c r="I2347" s="898"/>
      <c r="J2347" s="899"/>
      <c r="O2347" s="21"/>
    </row>
    <row r="2348" spans="2:15" ht="11.25" outlineLevel="2">
      <c r="B2348" s="706"/>
      <c r="C2348" s="14"/>
      <c r="D2348" s="311"/>
      <c r="E2348" s="533" t="str">
        <f>TRIM(RIGHT(SUBSTITUTE(E2347," ",REPT(" ",100)),100))</f>
        <v>8.10.3.3.2(e)</v>
      </c>
      <c r="F2348" s="590">
        <f>+VLOOKUP(E2348,clause_count,2,FALSE)</f>
        <v>8</v>
      </c>
      <c r="G2348" s="353"/>
      <c r="H2348" s="32"/>
      <c r="I2348" s="449"/>
      <c r="J2348" s="450"/>
      <c r="O2348" s="21"/>
    </row>
    <row r="2349" spans="2:15" ht="38.25" outlineLevel="2">
      <c r="B2349" s="706"/>
      <c r="C2349" s="14"/>
      <c r="D2349" s="539">
        <v>1</v>
      </c>
      <c r="E2349" s="538" t="s">
        <v>3000</v>
      </c>
      <c r="F2349" s="577" t="str">
        <f>+VLOOKUP(E2349,AlterationTestLU[],2,)</f>
        <v>Governor, Safety, Ropes, CWTs (Item 3.20). Use 8.10.2.2.2(hh) , 8.10.2.2.2(ii), 8.10.2.2.3(m), 8.10.2.2.3(n), and 8.10.2.2.3(z) through 8.10.2.2.2.3(cc); car and counterweight safeties (3.17.1 and 3.17.2).</v>
      </c>
      <c r="G2349" s="353"/>
      <c r="H2349" s="32"/>
      <c r="I2349" s="449"/>
      <c r="J2349" s="450"/>
      <c r="O2349" s="21"/>
    </row>
    <row r="2350" spans="2:15" ht="25.5" outlineLevel="2">
      <c r="B2350" s="706"/>
      <c r="C2350" s="14"/>
      <c r="D2350" s="539">
        <v>2</v>
      </c>
      <c r="E2350" s="538" t="s">
        <v>2814</v>
      </c>
      <c r="F2350" s="577" t="str">
        <f>+VLOOKUP(E2350,AlterationTestLU[],2,)</f>
        <v>8.10.2.2.2(hh), 8.10.2.2.2(ii), 8.10.2.2.3(n), 8.10.2.2.3(y), 8.10.2.2.3(aa), and 8.10.2.2.5(j).</v>
      </c>
      <c r="G2350" s="353"/>
      <c r="H2350" s="32"/>
      <c r="I2350" s="449"/>
      <c r="J2350" s="450"/>
      <c r="O2350" s="21"/>
    </row>
    <row r="2351" spans="2:15" ht="114.75" outlineLevel="2">
      <c r="B2351" s="706"/>
      <c r="C2351" s="14"/>
      <c r="D2351" s="539">
        <v>3</v>
      </c>
      <c r="E2351" s="538" t="s">
        <v>2432</v>
      </c>
      <c r="F2351" s="577" t="str">
        <f>+VLOOKUP(E2351,AlterationTestLU[],2,)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2351" s="353"/>
      <c r="H2351" s="32"/>
      <c r="I2351" s="449"/>
      <c r="J2351" s="450"/>
      <c r="O2351" s="21"/>
    </row>
    <row r="2352" spans="2:15" ht="382.5" outlineLevel="2">
      <c r="B2352" s="706"/>
      <c r="C2352" s="14"/>
      <c r="D2352" s="539">
        <v>4</v>
      </c>
      <c r="E2352" s="538" t="s">
        <v>2438</v>
      </c>
      <c r="F2352" s="577" t="str">
        <f>+VLOOKUP(E2352,AlterationTestLU[],2,)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2352" s="353"/>
      <c r="H2352" s="32"/>
      <c r="I2352" s="449"/>
      <c r="J2352" s="450"/>
      <c r="O2352" s="16" t="s">
        <v>2438</v>
      </c>
    </row>
    <row r="2353" spans="2:15" ht="25.5" outlineLevel="2">
      <c r="B2353" s="706"/>
      <c r="C2353" s="14"/>
      <c r="D2353" s="539">
        <v>5</v>
      </c>
      <c r="E2353" s="538" t="s">
        <v>2549</v>
      </c>
      <c r="F2353" s="577" t="str">
        <f>+VLOOKUP(E2353,AlterationTestLU[],2,)</f>
        <v>Counterweight Safeties (Item 3.29). Visually inspect counterweight safeties, including marking plate  2.17.4).</v>
      </c>
      <c r="G2353" s="353"/>
      <c r="H2353" s="32"/>
      <c r="I2353" s="449"/>
      <c r="J2353" s="450"/>
      <c r="O2353" s="21"/>
    </row>
    <row r="2354" spans="2:15" ht="89.25" outlineLevel="2">
      <c r="B2354" s="706"/>
      <c r="C2354" s="14"/>
      <c r="D2354" s="539">
        <v>6</v>
      </c>
      <c r="E2354" s="538" t="s">
        <v>2567</v>
      </c>
      <c r="F2354" s="577" t="str">
        <f>+VLOOKUP(E2354,AlterationTestLU[],2,)</f>
        <v>(y) Guide Rails and Equipment (Section 2.23) (Item 3.19)
(y)(1) rail section (2.23.3)
(y)(2) bracket spacing (2.23.4)
(y)(3) surfaces and lubrication (2.23.6 and 2.17.16)
(y)(4) joints and fish plates (2.23.7)
(y)(5) bracket supports (2.23.9)
(y)(6) fastenings (2.23.10)</v>
      </c>
      <c r="G2354" s="353"/>
      <c r="H2354" s="32"/>
      <c r="I2354" s="449"/>
      <c r="J2354" s="450"/>
      <c r="O2354" s="21"/>
    </row>
    <row r="2355" spans="2:15" ht="12.75" outlineLevel="2">
      <c r="B2355" s="706"/>
      <c r="C2355" s="14"/>
      <c r="D2355" s="539">
        <v>7</v>
      </c>
      <c r="E2355" s="538" t="s">
        <v>2575</v>
      </c>
      <c r="F2355" s="577" t="str">
        <f>+VLOOKUP(E2355,AlterationTestLU[],2,)</f>
        <v>Governor Releasing Carrier (2.17.15) (Item 3.21)</v>
      </c>
      <c r="G2355" s="353"/>
      <c r="H2355" s="32"/>
      <c r="I2355" s="449"/>
      <c r="J2355" s="450"/>
      <c r="O2355" s="21"/>
    </row>
    <row r="2356" spans="2:15" ht="63.75" outlineLevel="2">
      <c r="B2356" s="706"/>
      <c r="C2356" s="14"/>
      <c r="D2356" s="539">
        <v>8</v>
      </c>
      <c r="E2356" s="538" t="s">
        <v>2715</v>
      </c>
      <c r="F2356" s="577" t="str">
        <f>+VLOOKUP(E2356,AlterationTestLU[],2,)</f>
        <v>(j) Car Safeties and Guiding Members (Item 5.8)
(j)(1) rope movement (2.17.11)
(j)(2) marking plate (2.17.14)
(j)(3) car guiding members (2.15.2)
(j)(4) running clearances (2.17.10)</v>
      </c>
      <c r="G2356" s="353"/>
      <c r="H2356" s="32"/>
      <c r="I2356" s="449"/>
      <c r="J2356" s="450"/>
      <c r="O2356" s="21"/>
    </row>
    <row r="2357" spans="2:15" ht="11.25" outlineLevel="1">
      <c r="B2357" s="75"/>
      <c r="C2357" s="11"/>
      <c r="D2357" s="1"/>
      <c r="E2357" s="1" t="s">
        <v>485</v>
      </c>
      <c r="F2357" s="141" t="s">
        <v>814</v>
      </c>
      <c r="G2357" s="353"/>
      <c r="H2357" s="32"/>
      <c r="I2357" s="898"/>
      <c r="J2357" s="899"/>
      <c r="O2357" s="21"/>
    </row>
    <row r="2358" spans="2:15" ht="11.25" outlineLevel="1">
      <c r="B2358" s="75"/>
      <c r="C2358" s="11"/>
      <c r="D2358" s="1"/>
      <c r="E2358" s="1" t="s">
        <v>447</v>
      </c>
      <c r="F2358" s="141" t="s">
        <v>821</v>
      </c>
      <c r="G2358" s="353"/>
      <c r="H2358" s="32"/>
      <c r="I2358" s="898"/>
      <c r="J2358" s="899"/>
      <c r="O2358" s="21"/>
    </row>
    <row r="2359" spans="2:15" ht="11.25" outlineLevel="1">
      <c r="B2359" s="75"/>
      <c r="C2359" s="11"/>
      <c r="D2359" s="1"/>
      <c r="E2359" s="1" t="s">
        <v>448</v>
      </c>
      <c r="F2359" s="141" t="s">
        <v>849</v>
      </c>
      <c r="G2359" s="353"/>
      <c r="H2359" s="32"/>
      <c r="I2359" s="353"/>
      <c r="J2359" s="450"/>
      <c r="O2359" s="21"/>
    </row>
    <row r="2360" spans="2:15" ht="11.25" outlineLevel="1">
      <c r="B2360" s="75"/>
      <c r="C2360" s="97" t="s">
        <v>401</v>
      </c>
      <c r="D2360" s="98" t="s">
        <v>88</v>
      </c>
      <c r="E2360" s="98"/>
      <c r="F2360" s="631"/>
      <c r="G2360" s="99" t="s">
        <v>83</v>
      </c>
      <c r="H2360" s="101" t="s">
        <v>82</v>
      </c>
      <c r="I2360" s="99" t="s">
        <v>1229</v>
      </c>
      <c r="J2360" s="100" t="s">
        <v>85</v>
      </c>
      <c r="O2360" s="21"/>
    </row>
    <row r="2361" spans="2:15" ht="11.25" outlineLevel="1">
      <c r="B2361" s="706"/>
      <c r="C2361" s="14"/>
      <c r="D2361" s="311"/>
      <c r="E2361" s="312" t="s">
        <v>1884</v>
      </c>
      <c r="F2361" s="589"/>
      <c r="G2361" s="353"/>
      <c r="H2361" s="32"/>
      <c r="I2361" s="898"/>
      <c r="J2361" s="899"/>
      <c r="O2361" s="21"/>
    </row>
    <row r="2362" spans="2:15" ht="11.25" outlineLevel="2">
      <c r="B2362" s="706"/>
      <c r="C2362" s="14"/>
      <c r="D2362" s="311"/>
      <c r="E2362" s="533" t="str">
        <f>TRIM(RIGHT(SUBSTITUTE(E2361," ",REPT(" ",100)),100))</f>
        <v>8.10.3.3.2(e)</v>
      </c>
      <c r="F2362" s="590">
        <f>+VLOOKUP(E2362,clause_count,2,FALSE)</f>
        <v>8</v>
      </c>
      <c r="G2362" s="353"/>
      <c r="H2362" s="32"/>
      <c r="I2362" s="449"/>
      <c r="J2362" s="450"/>
      <c r="O2362" s="21"/>
    </row>
    <row r="2363" spans="2:15" ht="38.25" outlineLevel="2">
      <c r="B2363" s="706"/>
      <c r="C2363" s="14"/>
      <c r="D2363" s="539">
        <v>1</v>
      </c>
      <c r="E2363" s="538" t="s">
        <v>3000</v>
      </c>
      <c r="F2363" s="577" t="str">
        <f>+VLOOKUP(E2363,AlterationTestLU[],2,)</f>
        <v>Governor, Safety, Ropes, CWTs (Item 3.20). Use 8.10.2.2.2(hh) , 8.10.2.2.2(ii), 8.10.2.2.3(m), 8.10.2.2.3(n), and 8.10.2.2.3(z) through 8.10.2.2.2.3(cc); car and counterweight safeties (3.17.1 and 3.17.2).</v>
      </c>
      <c r="G2363" s="353"/>
      <c r="H2363" s="32"/>
      <c r="I2363" s="449"/>
      <c r="J2363" s="450"/>
      <c r="O2363" s="21"/>
    </row>
    <row r="2364" spans="2:15" ht="25.5" outlineLevel="2">
      <c r="B2364" s="706"/>
      <c r="C2364" s="14"/>
      <c r="D2364" s="539">
        <v>2</v>
      </c>
      <c r="E2364" s="538" t="s">
        <v>2814</v>
      </c>
      <c r="F2364" s="577" t="str">
        <f>+VLOOKUP(E2364,AlterationTestLU[],2,)</f>
        <v>8.10.2.2.2(hh), 8.10.2.2.2(ii), 8.10.2.2.3(n), 8.10.2.2.3(y), 8.10.2.2.3(aa), and 8.10.2.2.5(j).</v>
      </c>
      <c r="G2364" s="353"/>
      <c r="H2364" s="32"/>
      <c r="I2364" s="449"/>
      <c r="J2364" s="450"/>
      <c r="O2364" s="21"/>
    </row>
    <row r="2365" spans="2:15" ht="114.75" outlineLevel="2">
      <c r="B2365" s="706"/>
      <c r="C2365" s="14"/>
      <c r="D2365" s="539">
        <v>3</v>
      </c>
      <c r="E2365" s="538" t="s">
        <v>2432</v>
      </c>
      <c r="F2365" s="577" t="str">
        <f>+VLOOKUP(E2365,AlterationTestLU[],2,)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2365" s="353"/>
      <c r="H2365" s="32"/>
      <c r="I2365" s="449"/>
      <c r="J2365" s="450"/>
      <c r="O2365" s="21"/>
    </row>
    <row r="2366" spans="2:15" ht="382.5" outlineLevel="2">
      <c r="B2366" s="706"/>
      <c r="C2366" s="14"/>
      <c r="D2366" s="539">
        <v>4</v>
      </c>
      <c r="E2366" s="538" t="s">
        <v>2438</v>
      </c>
      <c r="F2366" s="577" t="str">
        <f>+VLOOKUP(E2366,AlterationTestLU[],2,)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2366" s="353"/>
      <c r="H2366" s="32"/>
      <c r="I2366" s="449"/>
      <c r="J2366" s="450"/>
      <c r="O2366" s="16" t="s">
        <v>2438</v>
      </c>
    </row>
    <row r="2367" spans="2:15" ht="25.5" outlineLevel="2">
      <c r="B2367" s="706"/>
      <c r="C2367" s="14"/>
      <c r="D2367" s="539">
        <v>5</v>
      </c>
      <c r="E2367" s="538" t="s">
        <v>2549</v>
      </c>
      <c r="F2367" s="577" t="str">
        <f>+VLOOKUP(E2367,AlterationTestLU[],2,)</f>
        <v>Counterweight Safeties (Item 3.29). Visually inspect counterweight safeties, including marking plate  2.17.4).</v>
      </c>
      <c r="G2367" s="353"/>
      <c r="H2367" s="32"/>
      <c r="I2367" s="449"/>
      <c r="J2367" s="450"/>
      <c r="O2367" s="21"/>
    </row>
    <row r="2368" spans="2:15" ht="89.25" outlineLevel="2">
      <c r="B2368" s="706"/>
      <c r="C2368" s="14"/>
      <c r="D2368" s="539">
        <v>6</v>
      </c>
      <c r="E2368" s="538" t="s">
        <v>2567</v>
      </c>
      <c r="F2368" s="577" t="str">
        <f>+VLOOKUP(E2368,AlterationTestLU[],2,)</f>
        <v>(y) Guide Rails and Equipment (Section 2.23) (Item 3.19)
(y)(1) rail section (2.23.3)
(y)(2) bracket spacing (2.23.4)
(y)(3) surfaces and lubrication (2.23.6 and 2.17.16)
(y)(4) joints and fish plates (2.23.7)
(y)(5) bracket supports (2.23.9)
(y)(6) fastenings (2.23.10)</v>
      </c>
      <c r="G2368" s="353"/>
      <c r="H2368" s="32"/>
      <c r="I2368" s="449"/>
      <c r="J2368" s="450"/>
      <c r="O2368" s="21"/>
    </row>
    <row r="2369" spans="2:15" ht="12.75" outlineLevel="2">
      <c r="B2369" s="706"/>
      <c r="C2369" s="14"/>
      <c r="D2369" s="539">
        <v>7</v>
      </c>
      <c r="E2369" s="538" t="s">
        <v>2575</v>
      </c>
      <c r="F2369" s="577" t="str">
        <f>+VLOOKUP(E2369,AlterationTestLU[],2,)</f>
        <v>Governor Releasing Carrier (2.17.15) (Item 3.21)</v>
      </c>
      <c r="G2369" s="353"/>
      <c r="H2369" s="32"/>
      <c r="I2369" s="449"/>
      <c r="J2369" s="450"/>
      <c r="O2369" s="21"/>
    </row>
    <row r="2370" spans="2:15" ht="63.75" outlineLevel="2">
      <c r="B2370" s="706"/>
      <c r="C2370" s="14"/>
      <c r="D2370" s="539">
        <v>8</v>
      </c>
      <c r="E2370" s="538" t="s">
        <v>2715</v>
      </c>
      <c r="F2370" s="577" t="str">
        <f>+VLOOKUP(E2370,AlterationTestLU[],2,)</f>
        <v>(j) Car Safeties and Guiding Members (Item 5.8)
(j)(1) rope movement (2.17.11)
(j)(2) marking plate (2.17.14)
(j)(3) car guiding members (2.15.2)
(j)(4) running clearances (2.17.10)</v>
      </c>
      <c r="G2370" s="353"/>
      <c r="H2370" s="32"/>
      <c r="I2370" s="449"/>
      <c r="J2370" s="450"/>
      <c r="O2370" s="21"/>
    </row>
    <row r="2371" spans="2:15" ht="11.25" outlineLevel="1">
      <c r="B2371" s="75"/>
      <c r="C2371" s="11"/>
      <c r="D2371" s="1"/>
      <c r="E2371" s="69" t="s">
        <v>408</v>
      </c>
      <c r="F2371" s="141" t="s">
        <v>402</v>
      </c>
      <c r="G2371" s="353"/>
      <c r="H2371" s="32"/>
      <c r="I2371" s="353"/>
      <c r="J2371" s="450"/>
      <c r="O2371" s="21"/>
    </row>
    <row r="2372" spans="2:15" ht="11.25" outlineLevel="1">
      <c r="B2372" s="75"/>
      <c r="C2372" s="11"/>
      <c r="D2372" s="1"/>
      <c r="E2372" s="1" t="s">
        <v>447</v>
      </c>
      <c r="F2372" s="141" t="s">
        <v>821</v>
      </c>
      <c r="G2372" s="353"/>
      <c r="H2372" s="32"/>
      <c r="I2372" s="353"/>
      <c r="J2372" s="450"/>
      <c r="O2372" s="21"/>
    </row>
    <row r="2373" spans="2:15" ht="11.25" outlineLevel="1">
      <c r="B2373" s="75"/>
      <c r="C2373" s="11"/>
      <c r="D2373" s="1"/>
      <c r="E2373" s="1" t="s">
        <v>448</v>
      </c>
      <c r="F2373" s="141" t="s">
        <v>849</v>
      </c>
      <c r="G2373" s="353"/>
      <c r="H2373" s="32"/>
      <c r="I2373" s="353"/>
      <c r="J2373" s="450"/>
      <c r="O2373" s="21"/>
    </row>
    <row r="2374" spans="2:15" ht="11.25" outlineLevel="1">
      <c r="B2374" s="75"/>
      <c r="C2374" s="11"/>
      <c r="D2374" s="1"/>
      <c r="E2374" s="1"/>
      <c r="F2374" s="141"/>
      <c r="G2374" s="32"/>
      <c r="H2374" s="32"/>
      <c r="I2374" s="353"/>
      <c r="J2374" s="450"/>
      <c r="O2374" s="21"/>
    </row>
    <row r="2375" spans="2:15" ht="11.25">
      <c r="B2375" s="75"/>
      <c r="C2375" s="94" t="s">
        <v>1146</v>
      </c>
      <c r="D2375" s="95" t="s">
        <v>1147</v>
      </c>
      <c r="E2375" s="95"/>
      <c r="F2375" s="630"/>
      <c r="G2375" s="884" t="s">
        <v>1344</v>
      </c>
      <c r="H2375" s="885"/>
      <c r="I2375" s="885"/>
      <c r="J2375" s="886"/>
      <c r="O2375" s="21"/>
    </row>
    <row r="2376" spans="2:15" ht="11.25" outlineLevel="1">
      <c r="B2376" s="75"/>
      <c r="C2376" s="27" t="s">
        <v>1255</v>
      </c>
      <c r="D2376" s="2" t="s">
        <v>1042</v>
      </c>
      <c r="E2376" s="2"/>
      <c r="F2376" s="587"/>
      <c r="G2376" s="31" t="s">
        <v>83</v>
      </c>
      <c r="H2376" s="31" t="s">
        <v>83</v>
      </c>
      <c r="I2376" s="914" t="s">
        <v>181</v>
      </c>
      <c r="J2376" s="915"/>
      <c r="O2376" s="21"/>
    </row>
    <row r="2377" spans="2:15" ht="11.25" outlineLevel="1">
      <c r="B2377" s="706"/>
      <c r="C2377" s="79"/>
      <c r="D2377" s="315"/>
      <c r="E2377" s="316" t="s">
        <v>1885</v>
      </c>
      <c r="F2377" s="592"/>
      <c r="G2377" s="46"/>
      <c r="H2377" s="337"/>
      <c r="I2377" s="46"/>
      <c r="J2377" s="337"/>
      <c r="O2377" s="21"/>
    </row>
    <row r="2378" spans="2:15" ht="11.25" outlineLevel="2">
      <c r="B2378" s="706"/>
      <c r="C2378" s="14"/>
      <c r="D2378" s="311"/>
      <c r="E2378" s="533" t="str">
        <f>TRIM(RIGHT(SUBSTITUTE(E2377," ",REPT(" ",100)),100))</f>
        <v>8.10.3.3.2(f)</v>
      </c>
      <c r="F2378" s="590">
        <f>+VLOOKUP(E2378,clause_count,2,FALSE)</f>
        <v>2</v>
      </c>
      <c r="G2378" s="350"/>
      <c r="H2378" s="550"/>
      <c r="I2378" s="350"/>
      <c r="J2378" s="550"/>
      <c r="O2378" s="21"/>
    </row>
    <row r="2379" spans="2:15" ht="25.5" outlineLevel="2">
      <c r="B2379" s="706"/>
      <c r="C2379" s="14"/>
      <c r="D2379" s="539">
        <v>1</v>
      </c>
      <c r="E2379" s="538" t="s">
        <v>2815</v>
      </c>
      <c r="F2379" s="577" t="str">
        <f>+VLOOKUP(E2379,AlterationTestLU[],2,)</f>
        <v>8.10.2.2.2(hh), 8.10.2.2.2(ii)(1), 8.10.2.2.2(ii)(2), 8.10.2.2.2(ii)(4), and 8.10.2.2.3(aa).</v>
      </c>
      <c r="G2379" s="350"/>
      <c r="H2379" s="550"/>
      <c r="I2379" s="350"/>
      <c r="J2379" s="550"/>
      <c r="O2379" s="21"/>
    </row>
    <row r="2380" spans="2:15" ht="38.25" outlineLevel="2">
      <c r="B2380" s="706"/>
      <c r="C2380" s="14"/>
      <c r="D2380" s="539">
        <v>2</v>
      </c>
      <c r="E2380" s="538" t="s">
        <v>3000</v>
      </c>
      <c r="F2380" s="577" t="str">
        <f>+VLOOKUP(E2380,AlterationTestLU[],2,)</f>
        <v>Governor, Safety, Ropes, CWTs (Item 3.20). Use 8.10.2.2.2(hh) , 8.10.2.2.2(ii), 8.10.2.2.3(m), 8.10.2.2.3(n), and 8.10.2.2.3(z) through 8.10.2.2.2.3(cc); car and counterweight safeties (3.17.1 and 3.17.2).</v>
      </c>
      <c r="G2380" s="350"/>
      <c r="H2380" s="550"/>
      <c r="I2380" s="350"/>
      <c r="J2380" s="550"/>
      <c r="O2380" s="21"/>
    </row>
    <row r="2381" spans="2:15" ht="11.25" outlineLevel="1">
      <c r="B2381" s="75"/>
      <c r="C2381" s="33" t="s">
        <v>1255</v>
      </c>
      <c r="D2381" s="9"/>
      <c r="E2381" s="9" t="s">
        <v>332</v>
      </c>
      <c r="F2381" s="588" t="s">
        <v>343</v>
      </c>
      <c r="G2381" s="350"/>
      <c r="H2381" s="350"/>
      <c r="I2381" s="546" t="s">
        <v>1229</v>
      </c>
      <c r="J2381" s="547" t="s">
        <v>85</v>
      </c>
      <c r="O2381" s="21"/>
    </row>
    <row r="2382" spans="2:15" ht="11.25" outlineLevel="1">
      <c r="B2382" s="75"/>
      <c r="C2382" s="11"/>
      <c r="D2382" s="1"/>
      <c r="E2382" s="1"/>
      <c r="F2382" s="141"/>
      <c r="G2382" s="32"/>
      <c r="H2382" s="32"/>
      <c r="I2382" s="353" t="s">
        <v>1556</v>
      </c>
      <c r="J2382" s="450"/>
      <c r="O2382" s="21"/>
    </row>
    <row r="2383" spans="2:15" ht="11.25" outlineLevel="1">
      <c r="B2383" s="75"/>
      <c r="C2383" s="11"/>
      <c r="D2383" s="1"/>
      <c r="E2383" s="1"/>
      <c r="F2383" s="141"/>
      <c r="G2383" s="32"/>
      <c r="H2383" s="32"/>
      <c r="I2383" s="353" t="s">
        <v>1557</v>
      </c>
      <c r="J2383" s="450"/>
      <c r="O2383" s="21"/>
    </row>
    <row r="2384" spans="2:15" ht="11.25" outlineLevel="1">
      <c r="B2384" s="75"/>
      <c r="C2384" s="33" t="s">
        <v>833</v>
      </c>
      <c r="D2384" s="9"/>
      <c r="E2384" s="9" t="s">
        <v>390</v>
      </c>
      <c r="F2384" s="588" t="s">
        <v>760</v>
      </c>
      <c r="G2384" s="350"/>
      <c r="H2384" s="350"/>
      <c r="I2384" s="546" t="s">
        <v>1229</v>
      </c>
      <c r="J2384" s="547" t="s">
        <v>1229</v>
      </c>
      <c r="O2384" s="21"/>
    </row>
    <row r="2385" spans="2:15" ht="11.25" outlineLevel="1">
      <c r="B2385" s="75"/>
      <c r="C2385" s="11"/>
      <c r="D2385" s="1"/>
      <c r="E2385" s="1"/>
      <c r="F2385" s="141"/>
      <c r="G2385" s="32"/>
      <c r="H2385" s="32"/>
      <c r="I2385" s="898" t="s">
        <v>1559</v>
      </c>
      <c r="J2385" s="899"/>
      <c r="O2385" s="21"/>
    </row>
    <row r="2386" spans="2:15" ht="11.25" outlineLevel="1">
      <c r="B2386" s="75"/>
      <c r="C2386" s="33" t="s">
        <v>833</v>
      </c>
      <c r="D2386" s="9"/>
      <c r="E2386" s="9" t="s">
        <v>1294</v>
      </c>
      <c r="F2386" s="588"/>
      <c r="G2386" s="350"/>
      <c r="H2386" s="350"/>
      <c r="I2386" s="546" t="s">
        <v>84</v>
      </c>
      <c r="J2386" s="547" t="s">
        <v>84</v>
      </c>
      <c r="O2386" s="21"/>
    </row>
    <row r="2387" spans="2:15" ht="11.25" outlineLevel="1">
      <c r="B2387" s="75"/>
      <c r="C2387" s="11"/>
      <c r="D2387" s="1"/>
      <c r="E2387" s="1"/>
      <c r="F2387" s="141" t="s">
        <v>1295</v>
      </c>
      <c r="G2387" s="32"/>
      <c r="H2387" s="32"/>
      <c r="I2387" s="353"/>
      <c r="J2387" s="450"/>
      <c r="O2387" s="21"/>
    </row>
    <row r="2388" spans="2:15" ht="11.25" outlineLevel="1">
      <c r="B2388" s="75"/>
      <c r="C2388" s="11"/>
      <c r="D2388" s="1"/>
      <c r="E2388" s="1"/>
      <c r="F2388" s="141" t="s">
        <v>1259</v>
      </c>
      <c r="G2388" s="32"/>
      <c r="H2388" s="32"/>
      <c r="I2388" s="353"/>
      <c r="J2388" s="450"/>
      <c r="O2388" s="21"/>
    </row>
    <row r="2389" spans="2:15" ht="11.25" outlineLevel="1">
      <c r="B2389" s="75"/>
      <c r="C2389" s="11"/>
      <c r="D2389" s="1"/>
      <c r="E2389" s="1" t="s">
        <v>215</v>
      </c>
      <c r="F2389" s="141" t="s">
        <v>1258</v>
      </c>
      <c r="G2389" s="32"/>
      <c r="H2389" s="32"/>
      <c r="I2389" s="353"/>
      <c r="J2389" s="450"/>
      <c r="O2389" s="21"/>
    </row>
    <row r="2390" spans="2:15" ht="11.25" outlineLevel="1">
      <c r="B2390" s="75"/>
      <c r="C2390" s="11"/>
      <c r="D2390" s="1"/>
      <c r="E2390" s="1"/>
      <c r="F2390" s="141"/>
      <c r="G2390" s="32"/>
      <c r="H2390" s="32"/>
      <c r="I2390" s="353"/>
      <c r="J2390" s="450"/>
      <c r="O2390" s="21"/>
    </row>
    <row r="2391" spans="2:15" ht="11.25">
      <c r="B2391" s="75"/>
      <c r="C2391" s="94" t="s">
        <v>1148</v>
      </c>
      <c r="D2391" s="95" t="s">
        <v>121</v>
      </c>
      <c r="E2391" s="95"/>
      <c r="F2391" s="630"/>
      <c r="G2391" s="96" t="s">
        <v>83</v>
      </c>
      <c r="H2391" s="96" t="s">
        <v>82</v>
      </c>
      <c r="I2391" s="845"/>
      <c r="J2391" s="846"/>
      <c r="O2391" s="21"/>
    </row>
    <row r="2392" spans="2:15" ht="11.25" outlineLevel="1">
      <c r="B2392" s="706"/>
      <c r="C2392" s="14"/>
      <c r="D2392" s="311"/>
      <c r="E2392" s="312" t="s">
        <v>1892</v>
      </c>
      <c r="F2392" s="589"/>
      <c r="G2392" s="350"/>
      <c r="H2392" s="550"/>
      <c r="I2392" s="451"/>
      <c r="J2392" s="452"/>
      <c r="O2392" s="21"/>
    </row>
    <row r="2393" spans="2:15" ht="11.25" outlineLevel="2">
      <c r="B2393" s="706"/>
      <c r="C2393" s="14"/>
      <c r="D2393" s="311"/>
      <c r="E2393" s="533" t="str">
        <f>TRIM(RIGHT(SUBSTITUTE(E2392," ",REPT(" ",100)),100))</f>
        <v>8.10.3.3.2(j)</v>
      </c>
      <c r="F2393" s="590">
        <f>+VLOOKUP(E2393,clause_count,2,FALSE)</f>
        <v>28</v>
      </c>
      <c r="G2393" s="350"/>
      <c r="H2393" s="73"/>
      <c r="I2393" s="451"/>
      <c r="J2393" s="452"/>
      <c r="O2393" s="21"/>
    </row>
    <row r="2394" spans="2:15" ht="12.75" outlineLevel="2">
      <c r="B2394" s="706"/>
      <c r="C2394" s="14"/>
      <c r="D2394" s="539">
        <v>1</v>
      </c>
      <c r="E2394" s="538" t="s">
        <v>2868</v>
      </c>
      <c r="F2394" s="577" t="str">
        <f>+VLOOKUP(E2394,AlterationTestLU[],2,)</f>
        <v>Door Reopening Device [8.10.2.2.1(a)] (Item 1.1)</v>
      </c>
      <c r="G2394" s="350"/>
      <c r="H2394" s="73"/>
      <c r="I2394" s="451"/>
      <c r="J2394" s="452"/>
      <c r="O2394" s="21"/>
    </row>
    <row r="2395" spans="2:15" ht="25.5" outlineLevel="2">
      <c r="B2395" s="706"/>
      <c r="C2395" s="14"/>
      <c r="D2395" s="539">
        <v>2</v>
      </c>
      <c r="E2395" s="538" t="s">
        <v>2870</v>
      </c>
      <c r="F2395" s="577" t="str">
        <f>+VLOOKUP(E2395,AlterationTestLU[],2,)</f>
        <v>Operating Control Devices [3.26.1 through 3.26.3 and 8.10.2.2.1(c)] (Item 1.3)</v>
      </c>
      <c r="G2395" s="350"/>
      <c r="H2395" s="73"/>
      <c r="I2395" s="451"/>
      <c r="J2395" s="452"/>
      <c r="O2395" s="21"/>
    </row>
    <row r="2396" spans="2:15" ht="12.75" outlineLevel="2">
      <c r="B2396" s="706"/>
      <c r="C2396" s="14"/>
      <c r="D2396" s="539">
        <v>3</v>
      </c>
      <c r="E2396" s="538" t="s">
        <v>2874</v>
      </c>
      <c r="F2396" s="577" t="str">
        <f>+VLOOKUP(E2396,AlterationTestLU[],2,)</f>
        <v>Car Door or Gate [Sections 3.11 through 3.14 and 8.10.2.2.1(g)] (Item 1.7)</v>
      </c>
      <c r="G2396" s="350"/>
      <c r="H2396" s="73"/>
      <c r="I2396" s="451"/>
      <c r="J2396" s="452"/>
      <c r="O2396" s="21"/>
    </row>
    <row r="2397" spans="2:15" ht="12.75" outlineLevel="2">
      <c r="B2397" s="706"/>
      <c r="C2397" s="14"/>
      <c r="D2397" s="539">
        <v>4</v>
      </c>
      <c r="E2397" s="538" t="s">
        <v>2875</v>
      </c>
      <c r="F2397" s="577" t="str">
        <f>+VLOOKUP(E2397,AlterationTestLU[],2,)</f>
        <v>Door Closing Force [Sections 3.13 and 3.14 and 8.10.2.2.1(h)] (Item 1.8)</v>
      </c>
      <c r="G2397" s="350"/>
      <c r="H2397" s="73"/>
      <c r="I2397" s="451"/>
      <c r="J2397" s="452"/>
      <c r="O2397" s="21"/>
    </row>
    <row r="2398" spans="2:15" ht="12.75" outlineLevel="2">
      <c r="B2398" s="706"/>
      <c r="C2398" s="14"/>
      <c r="D2398" s="539">
        <v>5</v>
      </c>
      <c r="E2398" s="538" t="s">
        <v>2876</v>
      </c>
      <c r="F2398" s="577" t="str">
        <f>+VLOOKUP(E2398,AlterationTestLU[],2,)</f>
        <v>Power Closing of Doors or Gates [Section 3.13 and 8.10.2.2.1(i)] (Item 1.9)</v>
      </c>
      <c r="G2398" s="350"/>
      <c r="H2398" s="73"/>
      <c r="I2398" s="451"/>
      <c r="J2398" s="452"/>
      <c r="O2398" s="21"/>
    </row>
    <row r="2399" spans="2:15" ht="25.5" outlineLevel="2">
      <c r="B2399" s="706"/>
      <c r="C2399" s="14"/>
      <c r="D2399" s="539">
        <v>6</v>
      </c>
      <c r="E2399" s="538" t="s">
        <v>2877</v>
      </c>
      <c r="F2399" s="577" t="str">
        <f>+VLOOKUP(E2399,AlterationTestLU[],2,)</f>
        <v>Power Opening of Doors or Gates [Section 3.13, 3.26.3, and 8.10.2.2.1(j)] (Item 1.10)</v>
      </c>
      <c r="G2399" s="350"/>
      <c r="H2399" s="73"/>
      <c r="I2399" s="451"/>
      <c r="J2399" s="452"/>
      <c r="O2399" s="21"/>
    </row>
    <row r="2400" spans="2:15" ht="25.5" outlineLevel="2">
      <c r="B2400" s="706"/>
      <c r="C2400" s="14"/>
      <c r="D2400" s="539">
        <v>7</v>
      </c>
      <c r="E2400" s="538" t="s">
        <v>2878</v>
      </c>
      <c r="F2400" s="577" t="str">
        <f>+VLOOKUP(E2400,AlterationTestLU[],2,)</f>
        <v>Car Vision Panels and Glass Car Doors [Section 3.14 and 8.10.2.2.1(k)] (Item 1.11)</v>
      </c>
      <c r="G2400" s="350"/>
      <c r="H2400" s="73"/>
      <c r="I2400" s="451"/>
      <c r="J2400" s="452"/>
      <c r="O2400" s="21"/>
    </row>
    <row r="2401" spans="2:15" ht="51" outlineLevel="2">
      <c r="B2401" s="706"/>
      <c r="C2401" s="14"/>
      <c r="D2401" s="539">
        <v>8</v>
      </c>
      <c r="E2401" s="538" t="s">
        <v>2884</v>
      </c>
      <c r="F2401" s="577" t="str">
        <f>+VLOOKUP(E2401,AlterationTestLU[],2,)</f>
        <v>(q) Emergency and Auxiliary Power (Item 1.17)
(q)(1) standby or E.Power [Section 3.27 and 8.10.2.2.1(q)]. Passenger/freight tested w/rated load. C2- overload maintained during load/unload
(q)(2) auxiliary power lowering (3.26.10)</v>
      </c>
      <c r="G2401" s="350"/>
      <c r="H2401" s="73"/>
      <c r="I2401" s="451"/>
      <c r="J2401" s="452"/>
      <c r="O2401" s="21"/>
    </row>
    <row r="2402" spans="2:15" ht="25.5" outlineLevel="2">
      <c r="B2402" s="706"/>
      <c r="C2402" s="14"/>
      <c r="D2402" s="539">
        <v>9</v>
      </c>
      <c r="E2402" s="538" t="s">
        <v>2887</v>
      </c>
      <c r="F2402" s="577" t="str">
        <f>+VLOOKUP(E2402,AlterationTestLU[],2,)</f>
        <v>Restricted Opening of Car or Hoistway Doors [Section 3.12 and 8.10.2.2.1(r)] (Item 1.18)</v>
      </c>
      <c r="G2402" s="350"/>
      <c r="H2402" s="73"/>
      <c r="I2402" s="451"/>
      <c r="J2402" s="452"/>
      <c r="O2402" s="21"/>
    </row>
    <row r="2403" spans="2:15" ht="12.75" outlineLevel="2">
      <c r="B2403" s="706"/>
      <c r="C2403" s="14"/>
      <c r="D2403" s="539">
        <v>10</v>
      </c>
      <c r="E2403" s="538" t="s">
        <v>2888</v>
      </c>
      <c r="F2403" s="577" t="str">
        <f>+VLOOKUP(E2403,AlterationTestLU[],2,)</f>
        <v>Car Ride (Sections 3.15 and 3.23 and 8.10.2.2.1(s)] (Item 1.19)</v>
      </c>
      <c r="G2403" s="350"/>
      <c r="H2403" s="73"/>
      <c r="I2403" s="451"/>
      <c r="J2403" s="452"/>
      <c r="O2403" s="21"/>
    </row>
    <row r="2404" spans="2:15" ht="12.75" outlineLevel="2">
      <c r="B2404" s="706"/>
      <c r="C2404" s="14"/>
      <c r="D2404" s="539">
        <v>11</v>
      </c>
      <c r="E2404" s="538" t="s">
        <v>2889</v>
      </c>
      <c r="F2404" s="577" t="str">
        <f>+VLOOKUP(E2404,AlterationTestLU[],2,)</f>
        <v xml:space="preserve">Door Monitoring Systems [3.26.1 and 8.10.2.2.1(t)] </v>
      </c>
      <c r="G2404" s="350"/>
      <c r="H2404" s="73"/>
      <c r="I2404" s="451"/>
      <c r="J2404" s="452"/>
      <c r="O2404" s="21"/>
    </row>
    <row r="2405" spans="2:15" ht="12.75" outlineLevel="2">
      <c r="B2405" s="706"/>
      <c r="C2405" s="14"/>
      <c r="D2405" s="539">
        <v>12</v>
      </c>
      <c r="E2405" s="538" t="s">
        <v>2911</v>
      </c>
      <c r="F2405" s="577" t="str">
        <f>+VLOOKUP(E2405,AlterationTestLU[],2,)</f>
        <v>Pipes, Wiring, and Ducts [Section 3.8 and 8.10.2.2.2(m)] (Item 2.8)</v>
      </c>
      <c r="G2405" s="350"/>
      <c r="H2405" s="73"/>
      <c r="I2405" s="451"/>
      <c r="J2405" s="452"/>
      <c r="O2405" s="21"/>
    </row>
    <row r="2406" spans="2:15" ht="25.5" outlineLevel="2">
      <c r="B2406" s="706"/>
      <c r="C2406" s="14"/>
      <c r="D2406" s="539">
        <v>13</v>
      </c>
      <c r="E2406" s="538" t="s">
        <v>2912</v>
      </c>
      <c r="F2406" s="577" t="str">
        <f>+VLOOKUP(E2406,AlterationTestLU[],2,)</f>
        <v>Guarding of Exposed Auxiliary Equipment [Section 3.10 and 8.10.2.2.2(n)] (Item 2.9)</v>
      </c>
      <c r="G2406" s="350"/>
      <c r="H2406" s="73"/>
      <c r="I2406" s="451"/>
      <c r="J2406" s="452"/>
      <c r="O2406" s="21"/>
    </row>
    <row r="2407" spans="2:15" ht="12.75" outlineLevel="2">
      <c r="B2407" s="706"/>
      <c r="C2407" s="14"/>
      <c r="D2407" s="539">
        <v>14</v>
      </c>
      <c r="E2407" s="538" t="s">
        <v>2943</v>
      </c>
      <c r="F2407" s="577" t="str">
        <f>+VLOOKUP(E2407,AlterationTestLU[],2,)</f>
        <v>Flexible Hydraulic Hose and Fitting Assemblies (3.19.3.3) (Item 2.34)</v>
      </c>
      <c r="G2407" s="350"/>
      <c r="H2407" s="73"/>
      <c r="I2407" s="451"/>
      <c r="J2407" s="452"/>
      <c r="O2407" s="21"/>
    </row>
    <row r="2408" spans="2:15" ht="102" outlineLevel="2">
      <c r="B2408" s="706"/>
      <c r="C2408" s="14"/>
      <c r="D2408" s="539">
        <v>15</v>
      </c>
      <c r="E2408" s="538" t="s">
        <v>2944</v>
      </c>
      <c r="F2408" s="577" t="str">
        <f>+VLOOKUP(E2408,AlterationTestLU[],2,)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408" s="350"/>
      <c r="H2408" s="73"/>
      <c r="I2408" s="451"/>
      <c r="J2408" s="452"/>
      <c r="O2408" s="21"/>
    </row>
    <row r="2409" spans="2:15" ht="38.25" outlineLevel="2">
      <c r="B2409" s="706"/>
      <c r="C2409" s="14"/>
      <c r="D2409" s="539">
        <v>16</v>
      </c>
      <c r="E2409" s="538" t="s">
        <v>2967</v>
      </c>
      <c r="F2409" s="577" t="str">
        <f>+VLOOKUP(E2409,AlterationTestLU[],2,)</f>
        <v>(c) Top-of-Car Operating Device [8.10.2.2.3(c)] (Item 3.3)
(c)(1) operation (3.26.2)
(c)(2) operation with open door circuits (2.26.1.5)</v>
      </c>
      <c r="G2409" s="350"/>
      <c r="H2409" s="73"/>
      <c r="I2409" s="451"/>
      <c r="J2409" s="452"/>
      <c r="O2409" s="21"/>
    </row>
    <row r="2410" spans="2:15" ht="63.75" outlineLevel="2">
      <c r="B2410" s="706"/>
      <c r="C2410" s="14"/>
      <c r="D2410" s="539">
        <v>17</v>
      </c>
      <c r="E2410" s="538" t="s">
        <v>2970</v>
      </c>
      <c r="F2410" s="577" t="str">
        <f>+VLOOKUP(E2410,AlterationTestLU[],2,)</f>
        <v>(d) Top-of-Car Clearance [8.10.2.2.3(d)] (Item 3.4)
(d)(1) top car clearance (3.4.5)
(d)(2) car top minimum runby (3.4.2.2)
(d)(3) top-of-car equipment (3.4.7)
(d)(4) clearance above hydraulic jack projecting above the car (3.4.8)</v>
      </c>
      <c r="G2410" s="350"/>
      <c r="H2410" s="73"/>
      <c r="I2410" s="451"/>
      <c r="J2410" s="452"/>
      <c r="O2410" s="21"/>
    </row>
    <row r="2411" spans="2:15" ht="12.75" outlineLevel="2">
      <c r="B2411" s="706"/>
      <c r="C2411" s="14"/>
      <c r="D2411" s="539">
        <v>18</v>
      </c>
      <c r="E2411" s="538" t="s">
        <v>2975</v>
      </c>
      <c r="F2411" s="577" t="str">
        <f>+VLOOKUP(E2411,AlterationTestLU[],2,)</f>
        <v>Normal Terminal Stopping Devices [3.25.1 and 8.10.2.2.3(g)] (Item 3.5)</v>
      </c>
      <c r="G2411" s="350"/>
      <c r="H2411" s="73"/>
      <c r="I2411" s="451"/>
      <c r="J2411" s="452"/>
      <c r="O2411" s="21"/>
    </row>
    <row r="2412" spans="2:15" ht="12.75" outlineLevel="2">
      <c r="B2412" s="706"/>
      <c r="C2412" s="14"/>
      <c r="D2412" s="539">
        <v>19</v>
      </c>
      <c r="E2412" s="538" t="s">
        <v>2976</v>
      </c>
      <c r="F2412" s="577" t="str">
        <f>+VLOOKUP(E2412,AlterationTestLU[],2,)</f>
        <v>Terminal Speed-Reducing Devices (3.25.2) (Item 3.6)</v>
      </c>
      <c r="G2412" s="350"/>
      <c r="H2412" s="73"/>
      <c r="I2412" s="451"/>
      <c r="J2412" s="452"/>
      <c r="O2412" s="21"/>
    </row>
    <row r="2413" spans="2:15" ht="12.75" outlineLevel="2">
      <c r="B2413" s="706"/>
      <c r="C2413" s="14"/>
      <c r="D2413" s="539">
        <v>20</v>
      </c>
      <c r="E2413" s="538" t="s">
        <v>2977</v>
      </c>
      <c r="F2413" s="577" t="str">
        <f>+VLOOKUP(E2413,AlterationTestLU[],2,)</f>
        <v>Car-Leveling and Anticreep Devices (3.26.3) (Item 3.7)</v>
      </c>
      <c r="G2413" s="350"/>
      <c r="H2413" s="73"/>
      <c r="I2413" s="451"/>
      <c r="J2413" s="452"/>
      <c r="O2413" s="21"/>
    </row>
    <row r="2414" spans="2:15" ht="12.75" outlineLevel="2">
      <c r="B2414" s="706"/>
      <c r="C2414" s="14"/>
      <c r="D2414" s="539">
        <v>21</v>
      </c>
      <c r="E2414" s="538" t="s">
        <v>2980</v>
      </c>
      <c r="F2414" s="577" t="str">
        <f>+VLOOKUP(E2414,AlterationTestLU[],2,)</f>
        <v>Crosshead Data Plate [Section 3.16 and 8.10.2.2.3(k)] (Item 3.27)</v>
      </c>
      <c r="G2414" s="350"/>
      <c r="H2414" s="73"/>
      <c r="I2414" s="451"/>
      <c r="J2414" s="452"/>
      <c r="O2414" s="21"/>
    </row>
    <row r="2415" spans="2:15" ht="12.75" outlineLevel="2">
      <c r="B2415" s="706"/>
      <c r="C2415" s="14"/>
      <c r="D2415" s="539">
        <v>22</v>
      </c>
      <c r="E2415" s="538" t="s">
        <v>2987</v>
      </c>
      <c r="F2415" s="577" t="str">
        <f>+VLOOKUP(E2415,AlterationTestLU[],2,)</f>
        <v>Hoistway Clearances [Section 3.5 and 8.10.2.2.3(t)] (Item 3.14)</v>
      </c>
      <c r="G2415" s="350"/>
      <c r="H2415" s="73"/>
      <c r="I2415" s="451"/>
      <c r="J2415" s="452"/>
      <c r="O2415" s="21"/>
    </row>
    <row r="2416" spans="2:15" ht="38.25" outlineLevel="2">
      <c r="B2416" s="706"/>
      <c r="C2416" s="14"/>
      <c r="D2416" s="539">
        <v>23</v>
      </c>
      <c r="E2416" s="538" t="s">
        <v>3000</v>
      </c>
      <c r="F2416" s="577" t="str">
        <f>+VLOOKUP(E2416,AlterationTestLU[],2,)</f>
        <v>Governor, Safety, Ropes, CWTs (Item 3.20). Use 8.10.2.2.2(hh) , 8.10.2.2.2(ii), 8.10.2.2.3(m), 8.10.2.2.3(n), and 8.10.2.2.3(z) through 8.10.2.2.2.3(cc); car and counterweight safeties (3.17.1 and 3.17.2).</v>
      </c>
      <c r="G2416" s="350"/>
      <c r="H2416" s="73"/>
      <c r="I2416" s="451"/>
      <c r="J2416" s="452"/>
      <c r="O2416" s="21"/>
    </row>
    <row r="2417" spans="2:15" ht="12.75" outlineLevel="2">
      <c r="B2417" s="706"/>
      <c r="C2417" s="14"/>
      <c r="D2417" s="539">
        <v>24</v>
      </c>
      <c r="E2417" s="538" t="s">
        <v>3004</v>
      </c>
      <c r="F2417" s="577" t="str">
        <f>+VLOOKUP(E2417,AlterationTestLU[],2,)</f>
        <v>Suspension Rope (3.17.1, 3.18.1.2, Section 3.20, and 3.4.5) (Item 3.23)</v>
      </c>
      <c r="G2417" s="350"/>
      <c r="H2417" s="73"/>
      <c r="I2417" s="451"/>
      <c r="J2417" s="452"/>
      <c r="O2417" s="21"/>
    </row>
    <row r="2418" spans="2:15" ht="25.5" outlineLevel="2">
      <c r="B2418" s="706"/>
      <c r="C2418" s="14"/>
      <c r="D2418" s="539">
        <v>25</v>
      </c>
      <c r="E2418" s="538" t="s">
        <v>3008</v>
      </c>
      <c r="F2418" s="577" t="str">
        <f>+VLOOKUP(E2418,AlterationTestLU[],2,)</f>
        <v>Car Speed [3.28.1(k)]. The speed of the car shall be verified with rated load and with no load, in both directions. (Item 3.30)</v>
      </c>
      <c r="G2418" s="350"/>
      <c r="H2418" s="73"/>
      <c r="I2418" s="451"/>
      <c r="J2418" s="452"/>
      <c r="O2418" s="21"/>
    </row>
    <row r="2419" spans="2:15" ht="51" outlineLevel="2">
      <c r="B2419" s="706"/>
      <c r="C2419" s="14"/>
      <c r="D2419" s="539">
        <v>26</v>
      </c>
      <c r="E2419" s="538" t="s">
        <v>3039</v>
      </c>
      <c r="F2419" s="577" t="str">
        <f>+VLOOKUP(E2419,AlterationTestLU[],2,)</f>
        <v>(b) Bottom Clearance, Runby, and Minimum Refuge Space (Item 5.2)
(b)(1) bottom car clearance (3.4.1)
(b)(2) minimum bottom car runby (3.4.2)
(b)(3) maximum bottom car runby (3.4.3)</v>
      </c>
      <c r="G2419" s="350"/>
      <c r="H2419" s="73"/>
      <c r="I2419" s="451"/>
      <c r="J2419" s="452"/>
      <c r="O2419" s="21"/>
    </row>
    <row r="2420" spans="2:15" ht="25.5" outlineLevel="2">
      <c r="B2420" s="706"/>
      <c r="C2420" s="14"/>
      <c r="D2420" s="539">
        <v>27</v>
      </c>
      <c r="E2420" s="538" t="s">
        <v>3056</v>
      </c>
      <c r="F2420" s="577" t="str">
        <f>+VLOOKUP(E2420,AlterationTestLU[],2,)</f>
        <v xml:space="preserve">Car Buffer (3.6.3, 3.6.4, and 3.22.1) (Item 5.9). Marking plates proper application 2.22.3.3 or 2.22.5.5. No test on spring/elastomeric </v>
      </c>
      <c r="G2420" s="350"/>
      <c r="H2420" s="73"/>
      <c r="I2420" s="451"/>
      <c r="J2420" s="452"/>
      <c r="O2420" s="21"/>
    </row>
    <row r="2421" spans="2:15" ht="51" outlineLevel="2">
      <c r="B2421" s="706"/>
      <c r="C2421" s="14"/>
      <c r="D2421" s="539">
        <v>28</v>
      </c>
      <c r="E2421" s="538" t="s">
        <v>3067</v>
      </c>
      <c r="F2421" s="577" t="str">
        <f>+VLOOKUP(E2421,AlterationTestLU[],2,)</f>
        <v>(l) Counterweight (Item 3.28)
(l)(1) top clearance and bottom runby (3.4.6 and 3.22.2)
(l)(2) guards (Section 3.3)
(l)(3) design (Section 3.21)</v>
      </c>
      <c r="G2421" s="350"/>
      <c r="H2421" s="73"/>
      <c r="I2421" s="451"/>
      <c r="J2421" s="452"/>
      <c r="O2421" s="21"/>
    </row>
    <row r="2422" spans="2:15" ht="11.25" outlineLevel="1">
      <c r="B2422" s="75"/>
      <c r="C2422" s="11"/>
      <c r="D2422" s="1"/>
      <c r="E2422" s="1" t="s">
        <v>1469</v>
      </c>
      <c r="F2422" s="141" t="s">
        <v>251</v>
      </c>
      <c r="G2422" s="32"/>
      <c r="H2422" s="32"/>
      <c r="I2422" s="845"/>
      <c r="J2422" s="846"/>
      <c r="O2422" s="21"/>
    </row>
    <row r="2423" spans="2:15" ht="11.25" outlineLevel="1">
      <c r="B2423" s="75"/>
      <c r="C2423" s="11"/>
      <c r="D2423" s="1"/>
      <c r="E2423" s="1" t="s">
        <v>344</v>
      </c>
      <c r="F2423" s="141" t="s">
        <v>720</v>
      </c>
      <c r="G2423" s="32"/>
      <c r="H2423" s="32"/>
      <c r="I2423" s="845"/>
      <c r="J2423" s="846"/>
      <c r="O2423" s="21"/>
    </row>
    <row r="2424" spans="2:15" ht="11.25" outlineLevel="1">
      <c r="B2424" s="75"/>
      <c r="C2424" s="11"/>
      <c r="D2424" s="1"/>
      <c r="E2424" s="1" t="s">
        <v>345</v>
      </c>
      <c r="F2424" s="141" t="s">
        <v>753</v>
      </c>
      <c r="G2424" s="32"/>
      <c r="H2424" s="32"/>
      <c r="I2424" s="845"/>
      <c r="J2424" s="846"/>
      <c r="O2424" s="21"/>
    </row>
    <row r="2425" spans="2:15" ht="11.25" outlineLevel="1">
      <c r="B2425" s="75"/>
      <c r="C2425" s="11"/>
      <c r="D2425" s="1"/>
      <c r="E2425" s="1" t="s">
        <v>346</v>
      </c>
      <c r="F2425" s="141" t="s">
        <v>722</v>
      </c>
      <c r="G2425" s="32"/>
      <c r="H2425" s="32"/>
      <c r="I2425" s="845"/>
      <c r="J2425" s="846"/>
      <c r="O2425" s="21"/>
    </row>
    <row r="2426" spans="2:15" ht="11.25" outlineLevel="1">
      <c r="B2426" s="75"/>
      <c r="C2426" s="11"/>
      <c r="D2426" s="1"/>
      <c r="E2426" s="1" t="s">
        <v>347</v>
      </c>
      <c r="F2426" s="141" t="s">
        <v>723</v>
      </c>
      <c r="G2426" s="32"/>
      <c r="H2426" s="32"/>
      <c r="I2426" s="845"/>
      <c r="J2426" s="846"/>
      <c r="O2426" s="21"/>
    </row>
    <row r="2427" spans="2:15" ht="11.25" outlineLevel="1">
      <c r="B2427" s="75"/>
      <c r="C2427" s="11"/>
      <c r="D2427" s="1"/>
      <c r="E2427" s="1" t="s">
        <v>358</v>
      </c>
      <c r="F2427" s="141" t="s">
        <v>724</v>
      </c>
      <c r="G2427" s="32"/>
      <c r="H2427" s="32"/>
      <c r="I2427" s="845"/>
      <c r="J2427" s="846"/>
      <c r="O2427" s="21"/>
    </row>
    <row r="2428" spans="2:15" ht="11.25" outlineLevel="1">
      <c r="B2428" s="75"/>
      <c r="C2428" s="11"/>
      <c r="D2428" s="1"/>
      <c r="E2428" s="1" t="s">
        <v>349</v>
      </c>
      <c r="F2428" s="141" t="s">
        <v>725</v>
      </c>
      <c r="G2428" s="32"/>
      <c r="H2428" s="32"/>
      <c r="I2428" s="845"/>
      <c r="J2428" s="846"/>
      <c r="O2428" s="21"/>
    </row>
    <row r="2429" spans="2:15" ht="11.25" outlineLevel="1">
      <c r="B2429" s="75"/>
      <c r="C2429" s="11"/>
      <c r="D2429" s="1"/>
      <c r="E2429" s="1" t="s">
        <v>350</v>
      </c>
      <c r="F2429" s="141" t="s">
        <v>719</v>
      </c>
      <c r="G2429" s="32"/>
      <c r="H2429" s="32"/>
      <c r="I2429" s="845"/>
      <c r="J2429" s="846"/>
      <c r="O2429" s="21"/>
    </row>
    <row r="2430" spans="2:15" ht="11.25" outlineLevel="1">
      <c r="B2430" s="75"/>
      <c r="C2430" s="11"/>
      <c r="D2430" s="1"/>
      <c r="E2430" s="1" t="s">
        <v>351</v>
      </c>
      <c r="F2430" s="141" t="s">
        <v>1217</v>
      </c>
      <c r="G2430" s="32"/>
      <c r="H2430" s="32"/>
      <c r="I2430" s="845"/>
      <c r="J2430" s="846"/>
      <c r="O2430" s="21"/>
    </row>
    <row r="2431" spans="2:15" ht="11.25" outlineLevel="1">
      <c r="B2431" s="75"/>
      <c r="C2431" s="11"/>
      <c r="D2431" s="1"/>
      <c r="E2431" s="1" t="s">
        <v>355</v>
      </c>
      <c r="F2431" s="141" t="s">
        <v>356</v>
      </c>
      <c r="G2431" s="32"/>
      <c r="H2431" s="32"/>
      <c r="I2431" s="845"/>
      <c r="J2431" s="846"/>
      <c r="O2431" s="21"/>
    </row>
    <row r="2432" spans="2:15" ht="11.25" outlineLevel="1">
      <c r="B2432" s="75"/>
      <c r="C2432" s="11"/>
      <c r="D2432" s="1"/>
      <c r="E2432" s="1" t="s">
        <v>449</v>
      </c>
      <c r="F2432" s="141" t="s">
        <v>820</v>
      </c>
      <c r="G2432" s="32"/>
      <c r="H2432" s="32"/>
      <c r="I2432" s="845"/>
      <c r="J2432" s="846"/>
      <c r="O2432" s="21"/>
    </row>
    <row r="2433" spans="1:15" ht="11.25" outlineLevel="1">
      <c r="B2433" s="75"/>
      <c r="C2433" s="11"/>
      <c r="D2433" s="1"/>
      <c r="E2433" s="1" t="s">
        <v>450</v>
      </c>
      <c r="F2433" s="141" t="s">
        <v>76</v>
      </c>
      <c r="G2433" s="32"/>
      <c r="H2433" s="32"/>
      <c r="I2433" s="845"/>
      <c r="J2433" s="846"/>
      <c r="O2433" s="21"/>
    </row>
    <row r="2434" spans="1:15" ht="11.25" outlineLevel="1">
      <c r="B2434" s="75"/>
      <c r="C2434" s="11"/>
      <c r="D2434" s="1"/>
      <c r="E2434" s="70"/>
      <c r="F2434" s="602" t="s">
        <v>1886</v>
      </c>
      <c r="G2434" s="32"/>
      <c r="H2434" s="32"/>
      <c r="I2434" s="451"/>
      <c r="J2434" s="452"/>
      <c r="O2434" s="21"/>
    </row>
    <row r="2435" spans="1:15" ht="11.25" outlineLevel="1">
      <c r="B2435" s="75"/>
      <c r="C2435" s="11"/>
      <c r="D2435" s="190"/>
      <c r="E2435" s="70"/>
      <c r="F2435" s="602" t="s">
        <v>1887</v>
      </c>
      <c r="G2435" s="32"/>
      <c r="H2435" s="32"/>
      <c r="I2435" s="451"/>
      <c r="J2435" s="452"/>
      <c r="O2435" s="21"/>
    </row>
    <row r="2436" spans="1:15" ht="11.25" outlineLevel="1">
      <c r="A2436" s="1"/>
      <c r="B2436" s="75"/>
      <c r="C2436" s="11"/>
      <c r="D2436" s="1"/>
      <c r="E2436" s="1" t="s">
        <v>445</v>
      </c>
      <c r="F2436" s="141" t="s">
        <v>336</v>
      </c>
      <c r="G2436" s="32"/>
      <c r="H2436" s="32"/>
      <c r="I2436" s="845"/>
      <c r="J2436" s="846"/>
      <c r="O2436" s="21"/>
    </row>
    <row r="2437" spans="1:15" ht="11.25" outlineLevel="1">
      <c r="A2437" s="1"/>
      <c r="B2437" s="75"/>
      <c r="C2437" s="11"/>
      <c r="D2437" s="1"/>
      <c r="E2437" s="70"/>
      <c r="F2437" s="602" t="s">
        <v>1888</v>
      </c>
      <c r="G2437" s="32"/>
      <c r="H2437" s="32"/>
      <c r="I2437" s="451"/>
      <c r="J2437" s="452"/>
      <c r="O2437" s="21"/>
    </row>
    <row r="2438" spans="1:15" ht="11.25" outlineLevel="1">
      <c r="B2438" s="75"/>
      <c r="C2438" s="11"/>
      <c r="D2438" s="1"/>
      <c r="E2438" s="1" t="s">
        <v>451</v>
      </c>
      <c r="F2438" s="141" t="s">
        <v>1041</v>
      </c>
      <c r="G2438" s="32"/>
      <c r="H2438" s="32"/>
      <c r="I2438" s="845"/>
      <c r="J2438" s="846"/>
      <c r="O2438" s="21"/>
    </row>
    <row r="2439" spans="1:15" ht="11.25" outlineLevel="1">
      <c r="B2439" s="75"/>
      <c r="C2439" s="11"/>
      <c r="D2439" s="1"/>
      <c r="E2439" s="1"/>
      <c r="F2439" s="602" t="s">
        <v>1889</v>
      </c>
      <c r="G2439" s="32"/>
      <c r="H2439" s="32"/>
      <c r="I2439" s="451"/>
      <c r="J2439" s="452"/>
      <c r="O2439" s="21"/>
    </row>
    <row r="2440" spans="1:15" ht="11.25" outlineLevel="1">
      <c r="B2440" s="75"/>
      <c r="C2440" s="11"/>
      <c r="D2440" s="1"/>
      <c r="E2440" s="1" t="s">
        <v>452</v>
      </c>
      <c r="F2440" s="141" t="s">
        <v>1106</v>
      </c>
      <c r="G2440" s="32"/>
      <c r="H2440" s="32"/>
      <c r="I2440" s="845"/>
      <c r="J2440" s="846"/>
      <c r="O2440" s="21"/>
    </row>
    <row r="2441" spans="1:15" ht="11.25" outlineLevel="1">
      <c r="B2441" s="75"/>
      <c r="C2441" s="11"/>
      <c r="D2441" s="1"/>
      <c r="E2441" s="1"/>
      <c r="F2441" s="602" t="s">
        <v>1890</v>
      </c>
      <c r="G2441" s="32"/>
      <c r="H2441" s="32"/>
      <c r="I2441" s="451"/>
      <c r="J2441" s="452"/>
      <c r="O2441" s="21"/>
    </row>
    <row r="2442" spans="1:15" ht="11.25" outlineLevel="1">
      <c r="B2442" s="75"/>
      <c r="C2442" s="11"/>
      <c r="D2442" s="1"/>
      <c r="E2442" s="1" t="s">
        <v>447</v>
      </c>
      <c r="F2442" s="141" t="s">
        <v>821</v>
      </c>
      <c r="G2442" s="32"/>
      <c r="H2442" s="32"/>
      <c r="I2442" s="845"/>
      <c r="J2442" s="846"/>
      <c r="O2442" s="21"/>
    </row>
    <row r="2443" spans="1:15" ht="11.25" outlineLevel="1">
      <c r="B2443" s="75"/>
      <c r="C2443" s="11"/>
      <c r="D2443" s="1"/>
      <c r="E2443" s="1"/>
      <c r="F2443" s="602" t="s">
        <v>1891</v>
      </c>
      <c r="G2443" s="32"/>
      <c r="H2443" s="32"/>
      <c r="I2443" s="451"/>
      <c r="J2443" s="452"/>
      <c r="O2443" s="21"/>
    </row>
    <row r="2444" spans="1:15" ht="11.25" outlineLevel="1">
      <c r="B2444" s="75"/>
      <c r="C2444" s="11"/>
      <c r="D2444" s="1"/>
      <c r="E2444" s="1" t="s">
        <v>360</v>
      </c>
      <c r="F2444" s="141" t="s">
        <v>343</v>
      </c>
      <c r="G2444" s="32"/>
      <c r="H2444" s="32"/>
      <c r="I2444" s="845"/>
      <c r="J2444" s="846"/>
      <c r="O2444" s="21"/>
    </row>
    <row r="2445" spans="1:15" ht="11.25" outlineLevel="1">
      <c r="B2445" s="75"/>
      <c r="C2445" s="11"/>
      <c r="D2445" s="1"/>
      <c r="E2445" s="1" t="s">
        <v>453</v>
      </c>
      <c r="F2445" s="141" t="s">
        <v>341</v>
      </c>
      <c r="G2445" s="32"/>
      <c r="H2445" s="32"/>
      <c r="I2445" s="845"/>
      <c r="J2445" s="846"/>
      <c r="O2445" s="21"/>
    </row>
    <row r="2446" spans="1:15" ht="11.25" outlineLevel="1">
      <c r="B2446" s="75"/>
      <c r="C2446" s="11"/>
      <c r="D2446" s="1"/>
      <c r="E2446" s="1" t="s">
        <v>454</v>
      </c>
      <c r="F2446" s="141" t="s">
        <v>815</v>
      </c>
      <c r="G2446" s="32"/>
      <c r="H2446" s="32"/>
      <c r="I2446" s="845"/>
      <c r="J2446" s="846"/>
      <c r="O2446" s="21"/>
    </row>
    <row r="2447" spans="1:15" ht="11.25" outlineLevel="1">
      <c r="B2447" s="75"/>
      <c r="C2447" s="11"/>
      <c r="D2447" s="1"/>
      <c r="E2447" s="1" t="s">
        <v>455</v>
      </c>
      <c r="F2447" s="141" t="s">
        <v>1173</v>
      </c>
      <c r="G2447" s="32"/>
      <c r="H2447" s="32"/>
      <c r="I2447" s="845"/>
      <c r="J2447" s="846"/>
      <c r="O2447" s="21"/>
    </row>
    <row r="2448" spans="1:15" ht="11.25" outlineLevel="1">
      <c r="B2448" s="75"/>
      <c r="C2448" s="11"/>
      <c r="D2448" s="1"/>
      <c r="E2448" s="1" t="s">
        <v>456</v>
      </c>
      <c r="F2448" s="141" t="s">
        <v>818</v>
      </c>
      <c r="G2448" s="32"/>
      <c r="H2448" s="32"/>
      <c r="I2448" s="845"/>
      <c r="J2448" s="846"/>
      <c r="O2448" s="21"/>
    </row>
    <row r="2449" spans="2:15" ht="11.25" outlineLevel="1">
      <c r="B2449" s="75"/>
      <c r="C2449" s="11"/>
      <c r="D2449" s="1"/>
      <c r="E2449" s="1" t="s">
        <v>457</v>
      </c>
      <c r="F2449" s="141" t="s">
        <v>822</v>
      </c>
      <c r="G2449" s="32"/>
      <c r="H2449" s="32"/>
      <c r="I2449" s="845"/>
      <c r="J2449" s="846"/>
      <c r="O2449" s="21"/>
    </row>
    <row r="2450" spans="2:15" ht="11.25" outlineLevel="1">
      <c r="B2450" s="75"/>
      <c r="C2450" s="11"/>
      <c r="D2450" s="1"/>
      <c r="E2450" s="1" t="s">
        <v>458</v>
      </c>
      <c r="F2450" s="141" t="s">
        <v>1113</v>
      </c>
      <c r="G2450" s="32"/>
      <c r="H2450" s="32"/>
      <c r="I2450" s="845"/>
      <c r="J2450" s="846"/>
      <c r="O2450" s="21"/>
    </row>
    <row r="2451" spans="2:15" ht="11.25" outlineLevel="1">
      <c r="B2451" s="75"/>
      <c r="C2451" s="11"/>
      <c r="D2451" s="1"/>
      <c r="E2451" s="1" t="s">
        <v>460</v>
      </c>
      <c r="F2451" s="141" t="s">
        <v>1115</v>
      </c>
      <c r="G2451" s="32"/>
      <c r="H2451" s="32"/>
      <c r="I2451" s="845"/>
      <c r="J2451" s="846"/>
      <c r="N2451" s="740" t="s">
        <v>3774</v>
      </c>
      <c r="O2451" s="21"/>
    </row>
    <row r="2452" spans="2:15" ht="11.25" outlineLevel="1">
      <c r="B2452" s="75"/>
      <c r="C2452" s="11"/>
      <c r="D2452" s="1"/>
      <c r="E2452" s="266" t="s">
        <v>459</v>
      </c>
      <c r="F2452" s="141" t="s">
        <v>1188</v>
      </c>
      <c r="G2452" s="32"/>
      <c r="H2452" s="32"/>
      <c r="I2452" s="845"/>
      <c r="J2452" s="846"/>
      <c r="M2452" s="727" t="s">
        <v>438</v>
      </c>
      <c r="O2452" s="21"/>
    </row>
    <row r="2453" spans="2:15" ht="11.25" outlineLevel="1">
      <c r="B2453" s="75"/>
      <c r="C2453" s="11"/>
      <c r="D2453" s="1"/>
      <c r="E2453" s="271"/>
      <c r="F2453" s="602" t="s">
        <v>1548</v>
      </c>
      <c r="G2453" s="32"/>
      <c r="H2453" s="32"/>
      <c r="I2453" s="451"/>
      <c r="J2453" s="452"/>
      <c r="O2453" s="21"/>
    </row>
    <row r="2454" spans="2:15" ht="11.25" outlineLevel="1">
      <c r="B2454" s="75"/>
      <c r="C2454" s="11"/>
      <c r="D2454" s="1"/>
      <c r="E2454" s="271"/>
      <c r="F2454" s="602" t="s">
        <v>2052</v>
      </c>
      <c r="G2454" s="32"/>
      <c r="H2454" s="32"/>
      <c r="I2454" s="451"/>
      <c r="J2454" s="452"/>
      <c r="O2454" s="21"/>
    </row>
    <row r="2455" spans="2:15" ht="11.25" outlineLevel="1">
      <c r="B2455" s="75"/>
      <c r="C2455" s="11"/>
      <c r="D2455" s="1"/>
      <c r="E2455" s="271"/>
      <c r="F2455" s="602" t="s">
        <v>2061</v>
      </c>
      <c r="G2455" s="32"/>
      <c r="H2455" s="32"/>
      <c r="I2455" s="451"/>
      <c r="J2455" s="452"/>
      <c r="O2455" s="21"/>
    </row>
    <row r="2456" spans="2:15" ht="11.25" outlineLevel="1">
      <c r="B2456" s="75"/>
      <c r="C2456" s="11"/>
      <c r="D2456" s="1"/>
      <c r="E2456" s="271"/>
      <c r="F2456" s="602" t="s">
        <v>2053</v>
      </c>
      <c r="G2456" s="32"/>
      <c r="H2456" s="32"/>
      <c r="I2456" s="451"/>
      <c r="J2456" s="452"/>
      <c r="O2456" s="21"/>
    </row>
    <row r="2457" spans="2:15" ht="11.25" outlineLevel="1">
      <c r="B2457" s="75"/>
      <c r="C2457" s="11"/>
      <c r="D2457" s="1"/>
      <c r="E2457" s="271"/>
      <c r="F2457" s="602" t="s">
        <v>2062</v>
      </c>
      <c r="G2457" s="32"/>
      <c r="H2457" s="32"/>
      <c r="I2457" s="451"/>
      <c r="J2457" s="452"/>
      <c r="O2457" s="21"/>
    </row>
    <row r="2458" spans="2:15" ht="11.25" outlineLevel="1">
      <c r="B2458" s="75"/>
      <c r="C2458" s="11"/>
      <c r="D2458" s="1"/>
      <c r="E2458" s="271"/>
      <c r="F2458" s="602" t="s">
        <v>2053</v>
      </c>
      <c r="G2458" s="32"/>
      <c r="H2458" s="32"/>
      <c r="I2458" s="451"/>
      <c r="J2458" s="452"/>
      <c r="O2458" s="21"/>
    </row>
    <row r="2459" spans="2:15" ht="11.25" outlineLevel="1">
      <c r="B2459" s="75"/>
      <c r="C2459" s="11"/>
      <c r="D2459" s="1"/>
      <c r="E2459" s="271"/>
      <c r="F2459" s="602" t="s">
        <v>1543</v>
      </c>
      <c r="G2459" s="32"/>
      <c r="H2459" s="32"/>
      <c r="I2459" s="451"/>
      <c r="J2459" s="452"/>
      <c r="O2459" s="21"/>
    </row>
    <row r="2460" spans="2:15" ht="11.25" outlineLevel="1">
      <c r="B2460" s="75"/>
      <c r="C2460" s="11"/>
      <c r="D2460" s="1"/>
      <c r="E2460" s="271"/>
      <c r="F2460" s="602" t="s">
        <v>1544</v>
      </c>
      <c r="G2460" s="32"/>
      <c r="H2460" s="32"/>
      <c r="I2460" s="451"/>
      <c r="J2460" s="452"/>
      <c r="O2460" s="21"/>
    </row>
    <row r="2461" spans="2:15" ht="11.25" outlineLevel="1">
      <c r="B2461" s="75"/>
      <c r="C2461" s="11"/>
      <c r="D2461" s="1"/>
      <c r="E2461" s="271"/>
      <c r="F2461" s="602" t="s">
        <v>1545</v>
      </c>
      <c r="G2461" s="32"/>
      <c r="H2461" s="32"/>
      <c r="I2461" s="451"/>
      <c r="J2461" s="452"/>
      <c r="O2461" s="21"/>
    </row>
    <row r="2462" spans="2:15" ht="11.25" outlineLevel="1">
      <c r="B2462" s="75"/>
      <c r="C2462" s="11"/>
      <c r="D2462" s="1"/>
      <c r="E2462" s="271"/>
      <c r="F2462" s="602" t="s">
        <v>1546</v>
      </c>
      <c r="G2462" s="32"/>
      <c r="H2462" s="32"/>
      <c r="I2462" s="451"/>
      <c r="J2462" s="452"/>
      <c r="O2462" s="21"/>
    </row>
    <row r="2463" spans="2:15" ht="11.25" outlineLevel="1">
      <c r="B2463" s="75"/>
      <c r="C2463" s="11"/>
      <c r="D2463" s="1"/>
      <c r="E2463" s="271"/>
      <c r="F2463" s="602" t="s">
        <v>1547</v>
      </c>
      <c r="G2463" s="32"/>
      <c r="H2463" s="32"/>
      <c r="I2463" s="451"/>
      <c r="J2463" s="452"/>
      <c r="O2463" s="21"/>
    </row>
    <row r="2464" spans="2:15" ht="12.75" outlineLevel="1">
      <c r="B2464" s="75"/>
      <c r="C2464" s="11"/>
      <c r="D2464" s="1"/>
      <c r="E2464" s="271"/>
      <c r="F2464" s="602" t="s">
        <v>2060</v>
      </c>
      <c r="G2464" s="32"/>
      <c r="H2464" s="32"/>
      <c r="I2464" s="451"/>
      <c r="J2464" s="452"/>
      <c r="O2464" s="21"/>
    </row>
    <row r="2465" spans="2:15" ht="11.25" outlineLevel="1">
      <c r="B2465" s="75"/>
      <c r="C2465" s="11"/>
      <c r="D2465" s="1"/>
      <c r="E2465" s="271"/>
      <c r="F2465" s="602" t="s">
        <v>2058</v>
      </c>
      <c r="G2465" s="32"/>
      <c r="H2465" s="32"/>
      <c r="I2465" s="451"/>
      <c r="J2465" s="452"/>
      <c r="O2465" s="21"/>
    </row>
    <row r="2466" spans="2:15" ht="11.25" outlineLevel="1">
      <c r="B2466" s="75"/>
      <c r="C2466" s="11"/>
      <c r="D2466" s="1"/>
      <c r="E2466" s="271"/>
      <c r="F2466" s="602" t="s">
        <v>2059</v>
      </c>
      <c r="G2466" s="32"/>
      <c r="H2466" s="32"/>
      <c r="I2466" s="451"/>
      <c r="J2466" s="452"/>
      <c r="O2466" s="21"/>
    </row>
    <row r="2467" spans="2:15" ht="11.25" outlineLevel="1">
      <c r="B2467" s="75"/>
      <c r="C2467" s="11"/>
      <c r="D2467" s="1"/>
      <c r="E2467" s="270"/>
      <c r="F2467" s="602" t="s">
        <v>1460</v>
      </c>
      <c r="G2467" s="32"/>
      <c r="H2467" s="32"/>
      <c r="I2467" s="451"/>
      <c r="J2467" s="452"/>
      <c r="M2467" s="727" t="s">
        <v>438</v>
      </c>
      <c r="O2467" s="21"/>
    </row>
    <row r="2468" spans="2:15" ht="11.25" outlineLevel="1">
      <c r="B2468" s="75"/>
      <c r="C2468" s="11"/>
      <c r="D2468" s="1"/>
      <c r="E2468" s="270"/>
      <c r="F2468" s="602" t="s">
        <v>1998</v>
      </c>
      <c r="G2468" s="32"/>
      <c r="H2468" s="32"/>
      <c r="I2468" s="451"/>
      <c r="J2468" s="452"/>
      <c r="O2468" s="21"/>
    </row>
    <row r="2469" spans="2:15" ht="11.25" outlineLevel="1">
      <c r="B2469" s="75"/>
      <c r="C2469" s="11"/>
      <c r="D2469" s="1"/>
      <c r="E2469" s="270"/>
      <c r="F2469" s="602" t="s">
        <v>1536</v>
      </c>
      <c r="G2469" s="32"/>
      <c r="H2469" s="32"/>
      <c r="I2469" s="451"/>
      <c r="J2469" s="452"/>
      <c r="O2469" s="21"/>
    </row>
    <row r="2470" spans="2:15" ht="11.25" outlineLevel="1">
      <c r="B2470" s="75"/>
      <c r="C2470" s="11"/>
      <c r="D2470" s="1"/>
      <c r="E2470" s="270"/>
      <c r="F2470" s="619" t="s">
        <v>2055</v>
      </c>
      <c r="G2470" s="32"/>
      <c r="H2470" s="32"/>
      <c r="I2470" s="451"/>
      <c r="J2470" s="452"/>
      <c r="O2470" s="21"/>
    </row>
    <row r="2471" spans="2:15" ht="11.25" outlineLevel="1">
      <c r="B2471" s="75"/>
      <c r="C2471" s="11"/>
      <c r="D2471" s="190"/>
      <c r="E2471" s="272"/>
      <c r="F2471" s="602" t="s">
        <v>1537</v>
      </c>
      <c r="G2471" s="32"/>
      <c r="H2471" s="32"/>
      <c r="I2471" s="451"/>
      <c r="J2471" s="452"/>
      <c r="O2471" s="21"/>
    </row>
    <row r="2472" spans="2:15" ht="11.25" outlineLevel="1">
      <c r="B2472" s="75"/>
      <c r="C2472" s="200"/>
      <c r="D2472" s="190"/>
      <c r="E2472" s="272"/>
      <c r="F2472" s="602" t="s">
        <v>1538</v>
      </c>
      <c r="G2472" s="32"/>
      <c r="H2472" s="32"/>
      <c r="I2472" s="451"/>
      <c r="J2472" s="452"/>
      <c r="O2472" s="21"/>
    </row>
    <row r="2473" spans="2:15" ht="11.25" outlineLevel="1">
      <c r="B2473" s="75"/>
      <c r="C2473" s="11"/>
      <c r="D2473" s="190"/>
      <c r="E2473" s="272"/>
      <c r="F2473" s="602" t="s">
        <v>1539</v>
      </c>
      <c r="G2473" s="32"/>
      <c r="H2473" s="32"/>
      <c r="I2473" s="451"/>
      <c r="J2473" s="452"/>
      <c r="O2473" s="21"/>
    </row>
    <row r="2474" spans="2:15" ht="11.25" outlineLevel="1">
      <c r="B2474" s="75"/>
      <c r="C2474" s="11"/>
      <c r="D2474" s="190"/>
      <c r="E2474" s="272"/>
      <c r="F2474" s="602" t="s">
        <v>1540</v>
      </c>
      <c r="G2474" s="32"/>
      <c r="H2474" s="32"/>
      <c r="I2474" s="451"/>
      <c r="J2474" s="452"/>
      <c r="O2474" s="21"/>
    </row>
    <row r="2475" spans="2:15" ht="11.25" outlineLevel="1">
      <c r="B2475" s="75"/>
      <c r="C2475" s="11"/>
      <c r="D2475" s="190"/>
      <c r="E2475" s="272"/>
      <c r="F2475" s="602" t="s">
        <v>1465</v>
      </c>
      <c r="G2475" s="32"/>
      <c r="H2475" s="32"/>
      <c r="I2475" s="451"/>
      <c r="J2475" s="452"/>
      <c r="O2475" s="21"/>
    </row>
    <row r="2476" spans="2:15" ht="11.25" outlineLevel="1">
      <c r="B2476" s="75"/>
      <c r="C2476" s="11"/>
      <c r="D2476" s="190"/>
      <c r="E2476" s="272"/>
      <c r="F2476" s="602" t="s">
        <v>2122</v>
      </c>
      <c r="G2476" s="32"/>
      <c r="H2476" s="32"/>
      <c r="I2476" s="451"/>
      <c r="J2476" s="452"/>
      <c r="O2476" s="21"/>
    </row>
    <row r="2477" spans="2:15" ht="11.25" outlineLevel="1">
      <c r="B2477" s="75"/>
      <c r="C2477" s="11"/>
      <c r="D2477" s="190"/>
      <c r="E2477" s="190"/>
      <c r="F2477" s="632"/>
      <c r="G2477" s="32"/>
      <c r="H2477" s="32"/>
      <c r="I2477" s="451"/>
      <c r="J2477" s="452"/>
      <c r="O2477" s="21"/>
    </row>
    <row r="2478" spans="2:15" ht="11.25">
      <c r="B2478" s="75"/>
      <c r="C2478" s="94" t="s">
        <v>1149</v>
      </c>
      <c r="D2478" s="95" t="s">
        <v>122</v>
      </c>
      <c r="E2478" s="95"/>
      <c r="F2478" s="630"/>
      <c r="G2478" s="96" t="s">
        <v>83</v>
      </c>
      <c r="H2478" s="96" t="s">
        <v>82</v>
      </c>
      <c r="I2478" s="845"/>
      <c r="J2478" s="846"/>
      <c r="O2478" s="21"/>
    </row>
    <row r="2479" spans="2:15" ht="11.25" outlineLevel="1">
      <c r="B2479" s="706"/>
      <c r="C2479" s="14"/>
      <c r="D2479" s="311"/>
      <c r="E2479" s="312" t="s">
        <v>1892</v>
      </c>
      <c r="F2479" s="589"/>
      <c r="G2479" s="350"/>
      <c r="H2479" s="550"/>
      <c r="I2479" s="451"/>
      <c r="J2479" s="452"/>
      <c r="O2479" s="21"/>
    </row>
    <row r="2480" spans="2:15" ht="11.25" outlineLevel="2">
      <c r="B2480" s="706"/>
      <c r="C2480" s="14"/>
      <c r="D2480" s="311"/>
      <c r="E2480" s="533" t="str">
        <f>TRIM(RIGHT(SUBSTITUTE(E2479," ",REPT(" ",100)),100))</f>
        <v>8.10.3.3.2(j)</v>
      </c>
      <c r="F2480" s="590">
        <f>+VLOOKUP(E2480,clause_count,2,FALSE)</f>
        <v>28</v>
      </c>
      <c r="G2480" s="350"/>
      <c r="H2480" s="73"/>
      <c r="I2480" s="451"/>
      <c r="J2480" s="452"/>
      <c r="O2480" s="21"/>
    </row>
    <row r="2481" spans="2:15" ht="12.75" outlineLevel="2">
      <c r="B2481" s="706"/>
      <c r="C2481" s="14"/>
      <c r="D2481" s="539">
        <v>1</v>
      </c>
      <c r="E2481" s="538" t="s">
        <v>2868</v>
      </c>
      <c r="F2481" s="577" t="str">
        <f>+VLOOKUP(E2481,AlterationTestLU[],2,)</f>
        <v>Door Reopening Device [8.10.2.2.1(a)] (Item 1.1)</v>
      </c>
      <c r="G2481" s="350"/>
      <c r="H2481" s="73"/>
      <c r="I2481" s="451"/>
      <c r="J2481" s="452"/>
      <c r="O2481" s="21"/>
    </row>
    <row r="2482" spans="2:15" ht="25.5" outlineLevel="2">
      <c r="B2482" s="706"/>
      <c r="C2482" s="14"/>
      <c r="D2482" s="539">
        <v>2</v>
      </c>
      <c r="E2482" s="538" t="s">
        <v>2870</v>
      </c>
      <c r="F2482" s="577" t="str">
        <f>+VLOOKUP(E2482,AlterationTestLU[],2,)</f>
        <v>Operating Control Devices [3.26.1 through 3.26.3 and 8.10.2.2.1(c)] (Item 1.3)</v>
      </c>
      <c r="G2482" s="350"/>
      <c r="H2482" s="73"/>
      <c r="I2482" s="451"/>
      <c r="J2482" s="452"/>
      <c r="O2482" s="21"/>
    </row>
    <row r="2483" spans="2:15" ht="12.75" outlineLevel="2">
      <c r="B2483" s="706"/>
      <c r="C2483" s="14"/>
      <c r="D2483" s="539">
        <v>3</v>
      </c>
      <c r="E2483" s="538" t="s">
        <v>2874</v>
      </c>
      <c r="F2483" s="577" t="str">
        <f>+VLOOKUP(E2483,AlterationTestLU[],2,)</f>
        <v>Car Door or Gate [Sections 3.11 through 3.14 and 8.10.2.2.1(g)] (Item 1.7)</v>
      </c>
      <c r="G2483" s="350"/>
      <c r="H2483" s="73"/>
      <c r="I2483" s="451"/>
      <c r="J2483" s="452"/>
      <c r="O2483" s="21"/>
    </row>
    <row r="2484" spans="2:15" ht="12.75" outlineLevel="2">
      <c r="B2484" s="706"/>
      <c r="C2484" s="14"/>
      <c r="D2484" s="539">
        <v>4</v>
      </c>
      <c r="E2484" s="538" t="s">
        <v>2875</v>
      </c>
      <c r="F2484" s="577" t="str">
        <f>+VLOOKUP(E2484,AlterationTestLU[],2,)</f>
        <v>Door Closing Force [Sections 3.13 and 3.14 and 8.10.2.2.1(h)] (Item 1.8)</v>
      </c>
      <c r="G2484" s="350"/>
      <c r="H2484" s="73"/>
      <c r="I2484" s="451"/>
      <c r="J2484" s="452"/>
      <c r="O2484" s="21"/>
    </row>
    <row r="2485" spans="2:15" ht="12.75" outlineLevel="2">
      <c r="B2485" s="706"/>
      <c r="C2485" s="14"/>
      <c r="D2485" s="539">
        <v>5</v>
      </c>
      <c r="E2485" s="538" t="s">
        <v>2876</v>
      </c>
      <c r="F2485" s="577" t="str">
        <f>+VLOOKUP(E2485,AlterationTestLU[],2,)</f>
        <v>Power Closing of Doors or Gates [Section 3.13 and 8.10.2.2.1(i)] (Item 1.9)</v>
      </c>
      <c r="G2485" s="350"/>
      <c r="H2485" s="73"/>
      <c r="I2485" s="451"/>
      <c r="J2485" s="452"/>
      <c r="O2485" s="21"/>
    </row>
    <row r="2486" spans="2:15" ht="25.5" outlineLevel="2">
      <c r="B2486" s="706"/>
      <c r="C2486" s="14"/>
      <c r="D2486" s="539">
        <v>6</v>
      </c>
      <c r="E2486" s="538" t="s">
        <v>2877</v>
      </c>
      <c r="F2486" s="577" t="str">
        <f>+VLOOKUP(E2486,AlterationTestLU[],2,)</f>
        <v>Power Opening of Doors or Gates [Section 3.13, 3.26.3, and 8.10.2.2.1(j)] (Item 1.10)</v>
      </c>
      <c r="G2486" s="350"/>
      <c r="H2486" s="73"/>
      <c r="I2486" s="451"/>
      <c r="J2486" s="452"/>
      <c r="O2486" s="21"/>
    </row>
    <row r="2487" spans="2:15" ht="25.5" outlineLevel="2">
      <c r="B2487" s="706"/>
      <c r="C2487" s="14"/>
      <c r="D2487" s="539">
        <v>7</v>
      </c>
      <c r="E2487" s="538" t="s">
        <v>2878</v>
      </c>
      <c r="F2487" s="577" t="str">
        <f>+VLOOKUP(E2487,AlterationTestLU[],2,)</f>
        <v>Car Vision Panels and Glass Car Doors [Section 3.14 and 8.10.2.2.1(k)] (Item 1.11)</v>
      </c>
      <c r="G2487" s="350"/>
      <c r="H2487" s="73"/>
      <c r="I2487" s="451"/>
      <c r="J2487" s="452"/>
      <c r="O2487" s="21"/>
    </row>
    <row r="2488" spans="2:15" ht="51" outlineLevel="2">
      <c r="B2488" s="706"/>
      <c r="C2488" s="14"/>
      <c r="D2488" s="539">
        <v>8</v>
      </c>
      <c r="E2488" s="538" t="s">
        <v>2884</v>
      </c>
      <c r="F2488" s="577" t="str">
        <f>+VLOOKUP(E2488,AlterationTestLU[],2,)</f>
        <v>(q) Emergency and Auxiliary Power (Item 1.17)
(q)(1) standby or E.Power [Section 3.27 and 8.10.2.2.1(q)]. Passenger/freight tested w/rated load. C2- overload maintained during load/unload
(q)(2) auxiliary power lowering (3.26.10)</v>
      </c>
      <c r="G2488" s="350"/>
      <c r="H2488" s="73"/>
      <c r="I2488" s="451"/>
      <c r="J2488" s="452"/>
      <c r="O2488" s="21"/>
    </row>
    <row r="2489" spans="2:15" ht="25.5" outlineLevel="2">
      <c r="B2489" s="706"/>
      <c r="C2489" s="14"/>
      <c r="D2489" s="539">
        <v>9</v>
      </c>
      <c r="E2489" s="538" t="s">
        <v>2887</v>
      </c>
      <c r="F2489" s="577" t="str">
        <f>+VLOOKUP(E2489,AlterationTestLU[],2,)</f>
        <v>Restricted Opening of Car or Hoistway Doors [Section 3.12 and 8.10.2.2.1(r)] (Item 1.18)</v>
      </c>
      <c r="G2489" s="350"/>
      <c r="H2489" s="73"/>
      <c r="I2489" s="451"/>
      <c r="J2489" s="452"/>
      <c r="O2489" s="21"/>
    </row>
    <row r="2490" spans="2:15" ht="12.75" outlineLevel="2">
      <c r="B2490" s="706"/>
      <c r="C2490" s="14"/>
      <c r="D2490" s="539">
        <v>10</v>
      </c>
      <c r="E2490" s="538" t="s">
        <v>2888</v>
      </c>
      <c r="F2490" s="577" t="str">
        <f>+VLOOKUP(E2490,AlterationTestLU[],2,)</f>
        <v>Car Ride (Sections 3.15 and 3.23 and 8.10.2.2.1(s)] (Item 1.19)</v>
      </c>
      <c r="G2490" s="350"/>
      <c r="H2490" s="73"/>
      <c r="I2490" s="451"/>
      <c r="J2490" s="452"/>
      <c r="O2490" s="21"/>
    </row>
    <row r="2491" spans="2:15" ht="12.75" outlineLevel="2">
      <c r="B2491" s="706"/>
      <c r="C2491" s="14"/>
      <c r="D2491" s="539">
        <v>11</v>
      </c>
      <c r="E2491" s="538" t="s">
        <v>2889</v>
      </c>
      <c r="F2491" s="577" t="str">
        <f>+VLOOKUP(E2491,AlterationTestLU[],2,)</f>
        <v xml:space="preserve">Door Monitoring Systems [3.26.1 and 8.10.2.2.1(t)] </v>
      </c>
      <c r="G2491" s="350"/>
      <c r="H2491" s="73"/>
      <c r="I2491" s="451"/>
      <c r="J2491" s="452"/>
      <c r="O2491" s="21"/>
    </row>
    <row r="2492" spans="2:15" ht="12.75" outlineLevel="2">
      <c r="B2492" s="706"/>
      <c r="C2492" s="14"/>
      <c r="D2492" s="539">
        <v>12</v>
      </c>
      <c r="E2492" s="538" t="s">
        <v>2911</v>
      </c>
      <c r="F2492" s="577" t="str">
        <f>+VLOOKUP(E2492,AlterationTestLU[],2,)</f>
        <v>Pipes, Wiring, and Ducts [Section 3.8 and 8.10.2.2.2(m)] (Item 2.8)</v>
      </c>
      <c r="G2492" s="350"/>
      <c r="H2492" s="73"/>
      <c r="I2492" s="451"/>
      <c r="J2492" s="452"/>
      <c r="O2492" s="21"/>
    </row>
    <row r="2493" spans="2:15" ht="25.5" outlineLevel="2">
      <c r="B2493" s="706"/>
      <c r="C2493" s="14"/>
      <c r="D2493" s="539">
        <v>13</v>
      </c>
      <c r="E2493" s="538" t="s">
        <v>2912</v>
      </c>
      <c r="F2493" s="577" t="str">
        <f>+VLOOKUP(E2493,AlterationTestLU[],2,)</f>
        <v>Guarding of Exposed Auxiliary Equipment [Section 3.10 and 8.10.2.2.2(n)] (Item 2.9)</v>
      </c>
      <c r="G2493" s="350"/>
      <c r="H2493" s="73"/>
      <c r="I2493" s="451"/>
      <c r="J2493" s="452"/>
      <c r="O2493" s="21"/>
    </row>
    <row r="2494" spans="2:15" ht="12.75" outlineLevel="2">
      <c r="B2494" s="706"/>
      <c r="C2494" s="14"/>
      <c r="D2494" s="539">
        <v>14</v>
      </c>
      <c r="E2494" s="538" t="s">
        <v>2943</v>
      </c>
      <c r="F2494" s="577" t="str">
        <f>+VLOOKUP(E2494,AlterationTestLU[],2,)</f>
        <v>Flexible Hydraulic Hose and Fitting Assemblies (3.19.3.3) (Item 2.34)</v>
      </c>
      <c r="G2494" s="350"/>
      <c r="H2494" s="73"/>
      <c r="I2494" s="451"/>
      <c r="J2494" s="452"/>
      <c r="O2494" s="21"/>
    </row>
    <row r="2495" spans="2:15" ht="102" outlineLevel="2">
      <c r="B2495" s="706"/>
      <c r="C2495" s="14"/>
      <c r="D2495" s="539">
        <v>15</v>
      </c>
      <c r="E2495" s="538" t="s">
        <v>2944</v>
      </c>
      <c r="F2495" s="577" t="str">
        <f>+VLOOKUP(E2495,AlterationTestLU[],2,)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495" s="350"/>
      <c r="H2495" s="73"/>
      <c r="I2495" s="451"/>
      <c r="J2495" s="452"/>
      <c r="O2495" s="21"/>
    </row>
    <row r="2496" spans="2:15" ht="38.25" outlineLevel="2">
      <c r="B2496" s="706"/>
      <c r="C2496" s="14"/>
      <c r="D2496" s="539">
        <v>16</v>
      </c>
      <c r="E2496" s="538" t="s">
        <v>2967</v>
      </c>
      <c r="F2496" s="577" t="str">
        <f>+VLOOKUP(E2496,AlterationTestLU[],2,)</f>
        <v>(c) Top-of-Car Operating Device [8.10.2.2.3(c)] (Item 3.3)
(c)(1) operation (3.26.2)
(c)(2) operation with open door circuits (2.26.1.5)</v>
      </c>
      <c r="G2496" s="350"/>
      <c r="H2496" s="73"/>
      <c r="I2496" s="451"/>
      <c r="J2496" s="452"/>
      <c r="O2496" s="21"/>
    </row>
    <row r="2497" spans="2:15" ht="63.75" outlineLevel="2">
      <c r="B2497" s="706"/>
      <c r="C2497" s="14"/>
      <c r="D2497" s="539">
        <v>17</v>
      </c>
      <c r="E2497" s="538" t="s">
        <v>2970</v>
      </c>
      <c r="F2497" s="577" t="str">
        <f>+VLOOKUP(E2497,AlterationTestLU[],2,)</f>
        <v>(d) Top-of-Car Clearance [8.10.2.2.3(d)] (Item 3.4)
(d)(1) top car clearance (3.4.5)
(d)(2) car top minimum runby (3.4.2.2)
(d)(3) top-of-car equipment (3.4.7)
(d)(4) clearance above hydraulic jack projecting above the car (3.4.8)</v>
      </c>
      <c r="G2497" s="350"/>
      <c r="H2497" s="73"/>
      <c r="I2497" s="451"/>
      <c r="J2497" s="452"/>
      <c r="O2497" s="21"/>
    </row>
    <row r="2498" spans="2:15" ht="12.75" outlineLevel="2">
      <c r="B2498" s="706"/>
      <c r="C2498" s="14"/>
      <c r="D2498" s="539">
        <v>18</v>
      </c>
      <c r="E2498" s="538" t="s">
        <v>2975</v>
      </c>
      <c r="F2498" s="577" t="str">
        <f>+VLOOKUP(E2498,AlterationTestLU[],2,)</f>
        <v>Normal Terminal Stopping Devices [3.25.1 and 8.10.2.2.3(g)] (Item 3.5)</v>
      </c>
      <c r="G2498" s="350"/>
      <c r="H2498" s="73"/>
      <c r="I2498" s="451"/>
      <c r="J2498" s="452"/>
      <c r="O2498" s="21"/>
    </row>
    <row r="2499" spans="2:15" ht="12.75" outlineLevel="2">
      <c r="B2499" s="706"/>
      <c r="C2499" s="14"/>
      <c r="D2499" s="539">
        <v>19</v>
      </c>
      <c r="E2499" s="538" t="s">
        <v>2976</v>
      </c>
      <c r="F2499" s="577" t="str">
        <f>+VLOOKUP(E2499,AlterationTestLU[],2,)</f>
        <v>Terminal Speed-Reducing Devices (3.25.2) (Item 3.6)</v>
      </c>
      <c r="G2499" s="350"/>
      <c r="H2499" s="73"/>
      <c r="I2499" s="451"/>
      <c r="J2499" s="452"/>
      <c r="O2499" s="21"/>
    </row>
    <row r="2500" spans="2:15" ht="12.75" outlineLevel="2">
      <c r="B2500" s="706"/>
      <c r="C2500" s="14"/>
      <c r="D2500" s="539">
        <v>20</v>
      </c>
      <c r="E2500" s="538" t="s">
        <v>2977</v>
      </c>
      <c r="F2500" s="577" t="str">
        <f>+VLOOKUP(E2500,AlterationTestLU[],2,)</f>
        <v>Car-Leveling and Anticreep Devices (3.26.3) (Item 3.7)</v>
      </c>
      <c r="G2500" s="350"/>
      <c r="H2500" s="73"/>
      <c r="I2500" s="451"/>
      <c r="J2500" s="452"/>
      <c r="O2500" s="21"/>
    </row>
    <row r="2501" spans="2:15" ht="12.75" outlineLevel="2">
      <c r="B2501" s="706"/>
      <c r="C2501" s="14"/>
      <c r="D2501" s="539">
        <v>21</v>
      </c>
      <c r="E2501" s="538" t="s">
        <v>2980</v>
      </c>
      <c r="F2501" s="577" t="str">
        <f>+VLOOKUP(E2501,AlterationTestLU[],2,)</f>
        <v>Crosshead Data Plate [Section 3.16 and 8.10.2.2.3(k)] (Item 3.27)</v>
      </c>
      <c r="G2501" s="350"/>
      <c r="H2501" s="73"/>
      <c r="I2501" s="451"/>
      <c r="J2501" s="452"/>
      <c r="O2501" s="21"/>
    </row>
    <row r="2502" spans="2:15" ht="12.75" outlineLevel="2">
      <c r="B2502" s="706"/>
      <c r="C2502" s="14"/>
      <c r="D2502" s="539">
        <v>22</v>
      </c>
      <c r="E2502" s="538" t="s">
        <v>2987</v>
      </c>
      <c r="F2502" s="577" t="str">
        <f>+VLOOKUP(E2502,AlterationTestLU[],2,)</f>
        <v>Hoistway Clearances [Section 3.5 and 8.10.2.2.3(t)] (Item 3.14)</v>
      </c>
      <c r="G2502" s="350"/>
      <c r="H2502" s="73"/>
      <c r="I2502" s="451"/>
      <c r="J2502" s="452"/>
      <c r="O2502" s="21"/>
    </row>
    <row r="2503" spans="2:15" ht="38.25" outlineLevel="2">
      <c r="B2503" s="706"/>
      <c r="C2503" s="14"/>
      <c r="D2503" s="539">
        <v>23</v>
      </c>
      <c r="E2503" s="538" t="s">
        <v>3000</v>
      </c>
      <c r="F2503" s="577" t="str">
        <f>+VLOOKUP(E2503,AlterationTestLU[],2,)</f>
        <v>Governor, Safety, Ropes, CWTs (Item 3.20). Use 8.10.2.2.2(hh) , 8.10.2.2.2(ii), 8.10.2.2.3(m), 8.10.2.2.3(n), and 8.10.2.2.3(z) through 8.10.2.2.2.3(cc); car and counterweight safeties (3.17.1 and 3.17.2).</v>
      </c>
      <c r="G2503" s="350"/>
      <c r="H2503" s="73"/>
      <c r="I2503" s="451"/>
      <c r="J2503" s="452"/>
      <c r="O2503" s="21"/>
    </row>
    <row r="2504" spans="2:15" ht="12.75" outlineLevel="2">
      <c r="B2504" s="706"/>
      <c r="C2504" s="14"/>
      <c r="D2504" s="539">
        <v>24</v>
      </c>
      <c r="E2504" s="538" t="s">
        <v>3004</v>
      </c>
      <c r="F2504" s="577" t="str">
        <f>+VLOOKUP(E2504,AlterationTestLU[],2,)</f>
        <v>Suspension Rope (3.17.1, 3.18.1.2, Section 3.20, and 3.4.5) (Item 3.23)</v>
      </c>
      <c r="G2504" s="350"/>
      <c r="H2504" s="73"/>
      <c r="I2504" s="451"/>
      <c r="J2504" s="452"/>
      <c r="O2504" s="21"/>
    </row>
    <row r="2505" spans="2:15" ht="25.5" outlineLevel="2">
      <c r="B2505" s="706"/>
      <c r="C2505" s="14"/>
      <c r="D2505" s="539">
        <v>25</v>
      </c>
      <c r="E2505" s="538" t="s">
        <v>3008</v>
      </c>
      <c r="F2505" s="577" t="str">
        <f>+VLOOKUP(E2505,AlterationTestLU[],2,)</f>
        <v>Car Speed [3.28.1(k)]. The speed of the car shall be verified with rated load and with no load, in both directions. (Item 3.30)</v>
      </c>
      <c r="G2505" s="350"/>
      <c r="H2505" s="73"/>
      <c r="I2505" s="451"/>
      <c r="J2505" s="452"/>
      <c r="O2505" s="21"/>
    </row>
    <row r="2506" spans="2:15" ht="51" outlineLevel="2">
      <c r="B2506" s="706"/>
      <c r="C2506" s="14"/>
      <c r="D2506" s="539">
        <v>26</v>
      </c>
      <c r="E2506" s="538" t="s">
        <v>3039</v>
      </c>
      <c r="F2506" s="577" t="str">
        <f>+VLOOKUP(E2506,AlterationTestLU[],2,)</f>
        <v>(b) Bottom Clearance, Runby, and Minimum Refuge Space (Item 5.2)
(b)(1) bottom car clearance (3.4.1)
(b)(2) minimum bottom car runby (3.4.2)
(b)(3) maximum bottom car runby (3.4.3)</v>
      </c>
      <c r="G2506" s="350"/>
      <c r="H2506" s="73"/>
      <c r="I2506" s="451"/>
      <c r="J2506" s="452"/>
      <c r="O2506" s="21"/>
    </row>
    <row r="2507" spans="2:15" ht="25.5" outlineLevel="2">
      <c r="B2507" s="706"/>
      <c r="C2507" s="14"/>
      <c r="D2507" s="539">
        <v>27</v>
      </c>
      <c r="E2507" s="538" t="s">
        <v>3056</v>
      </c>
      <c r="F2507" s="577" t="str">
        <f>+VLOOKUP(E2507,AlterationTestLU[],2,)</f>
        <v xml:space="preserve">Car Buffer (3.6.3, 3.6.4, and 3.22.1) (Item 5.9). Marking plates proper application 2.22.3.3 or 2.22.5.5. No test on spring/elastomeric </v>
      </c>
      <c r="G2507" s="350"/>
      <c r="H2507" s="73"/>
      <c r="I2507" s="451"/>
      <c r="J2507" s="452"/>
      <c r="O2507" s="21"/>
    </row>
    <row r="2508" spans="2:15" ht="51" outlineLevel="2">
      <c r="B2508" s="706"/>
      <c r="C2508" s="14"/>
      <c r="D2508" s="539">
        <v>28</v>
      </c>
      <c r="E2508" s="538" t="s">
        <v>3067</v>
      </c>
      <c r="F2508" s="577" t="str">
        <f>+VLOOKUP(E2508,AlterationTestLU[],2,)</f>
        <v>(l) Counterweight (Item 3.28)
(l)(1) top clearance and bottom runby (3.4.6 and 3.22.2)
(l)(2) guards (Section 3.3)
(l)(3) design (Section 3.21)</v>
      </c>
      <c r="G2508" s="350"/>
      <c r="H2508" s="73"/>
      <c r="I2508" s="451"/>
      <c r="J2508" s="452"/>
      <c r="O2508" s="21"/>
    </row>
    <row r="2509" spans="2:15" ht="11.25" outlineLevel="1">
      <c r="B2509" s="75"/>
      <c r="C2509" s="11"/>
      <c r="D2509" s="1"/>
      <c r="E2509" s="1" t="s">
        <v>365</v>
      </c>
      <c r="F2509" s="141" t="s">
        <v>759</v>
      </c>
      <c r="G2509" s="32"/>
      <c r="H2509" s="32"/>
      <c r="I2509" s="845"/>
      <c r="J2509" s="846"/>
      <c r="O2509" s="21"/>
    </row>
    <row r="2510" spans="2:15" ht="11.25" outlineLevel="1">
      <c r="B2510" s="75"/>
      <c r="C2510" s="11"/>
      <c r="D2510" s="1"/>
      <c r="E2510" s="1" t="s">
        <v>453</v>
      </c>
      <c r="F2510" s="141" t="s">
        <v>341</v>
      </c>
      <c r="G2510" s="32"/>
      <c r="H2510" s="32"/>
      <c r="I2510" s="845"/>
      <c r="J2510" s="846"/>
      <c r="O2510" s="21"/>
    </row>
    <row r="2511" spans="2:15" ht="11.25" outlineLevel="1">
      <c r="B2511" s="75"/>
      <c r="C2511" s="11"/>
      <c r="D2511" s="1"/>
      <c r="E2511" s="1" t="s">
        <v>1752</v>
      </c>
      <c r="F2511" s="141" t="s">
        <v>1753</v>
      </c>
      <c r="G2511" s="32"/>
      <c r="H2511" s="32"/>
      <c r="I2511" s="451"/>
      <c r="J2511" s="452"/>
      <c r="O2511" s="21"/>
    </row>
    <row r="2512" spans="2:15" ht="11.25" outlineLevel="1">
      <c r="B2512" s="75"/>
      <c r="C2512" s="11"/>
      <c r="D2512" s="1"/>
      <c r="E2512" s="1"/>
      <c r="F2512" s="602" t="s">
        <v>2123</v>
      </c>
      <c r="G2512" s="32"/>
      <c r="H2512" s="32"/>
      <c r="I2512" s="451"/>
      <c r="J2512" s="452"/>
      <c r="O2512" s="21"/>
    </row>
    <row r="2513" spans="2:15" ht="11.25">
      <c r="B2513" s="75"/>
      <c r="C2513" s="94" t="s">
        <v>1150</v>
      </c>
      <c r="D2513" s="95" t="s">
        <v>1029</v>
      </c>
      <c r="E2513" s="95"/>
      <c r="F2513" s="630"/>
      <c r="G2513" s="96" t="s">
        <v>83</v>
      </c>
      <c r="H2513" s="96" t="s">
        <v>82</v>
      </c>
      <c r="I2513" s="845"/>
      <c r="J2513" s="846"/>
      <c r="O2513" s="21"/>
    </row>
    <row r="2514" spans="2:15" ht="11.25" outlineLevel="1">
      <c r="B2514" s="706"/>
      <c r="C2514" s="14"/>
      <c r="D2514" s="311"/>
      <c r="E2514" s="312" t="s">
        <v>1892</v>
      </c>
      <c r="F2514" s="589"/>
      <c r="G2514" s="350"/>
      <c r="H2514" s="550"/>
      <c r="I2514" s="451"/>
      <c r="J2514" s="452"/>
      <c r="O2514" s="21"/>
    </row>
    <row r="2515" spans="2:15" ht="11.25" outlineLevel="2">
      <c r="B2515" s="706"/>
      <c r="C2515" s="14"/>
      <c r="D2515" s="311"/>
      <c r="E2515" s="533" t="str">
        <f>TRIM(RIGHT(SUBSTITUTE(E2514," ",REPT(" ",100)),100))</f>
        <v>8.10.3.3.2(j)</v>
      </c>
      <c r="F2515" s="590">
        <f>+VLOOKUP(E2515,clause_count,2,FALSE)</f>
        <v>28</v>
      </c>
      <c r="G2515" s="350"/>
      <c r="H2515" s="73"/>
      <c r="I2515" s="451"/>
      <c r="J2515" s="452"/>
      <c r="O2515" s="21"/>
    </row>
    <row r="2516" spans="2:15" ht="12.75" outlineLevel="2">
      <c r="B2516" s="706"/>
      <c r="C2516" s="14"/>
      <c r="D2516" s="539">
        <v>1</v>
      </c>
      <c r="E2516" s="538" t="s">
        <v>2868</v>
      </c>
      <c r="F2516" s="577" t="s">
        <v>3091</v>
      </c>
      <c r="G2516" s="350"/>
      <c r="H2516" s="73"/>
      <c r="I2516" s="451"/>
      <c r="J2516" s="452"/>
      <c r="O2516" s="21"/>
    </row>
    <row r="2517" spans="2:15" ht="25.5" outlineLevel="2">
      <c r="B2517" s="706"/>
      <c r="C2517" s="14"/>
      <c r="D2517" s="539">
        <v>2</v>
      </c>
      <c r="E2517" s="538" t="s">
        <v>2870</v>
      </c>
      <c r="F2517" s="577" t="s">
        <v>3093</v>
      </c>
      <c r="G2517" s="350"/>
      <c r="H2517" s="73"/>
      <c r="I2517" s="451"/>
      <c r="J2517" s="452"/>
      <c r="O2517" s="21"/>
    </row>
    <row r="2518" spans="2:15" ht="12.75" outlineLevel="2">
      <c r="B2518" s="706"/>
      <c r="C2518" s="14"/>
      <c r="D2518" s="539">
        <v>3</v>
      </c>
      <c r="E2518" s="538" t="s">
        <v>2874</v>
      </c>
      <c r="F2518" s="577" t="s">
        <v>3097</v>
      </c>
      <c r="G2518" s="350"/>
      <c r="H2518" s="73"/>
      <c r="I2518" s="451"/>
      <c r="J2518" s="452"/>
      <c r="O2518" s="21"/>
    </row>
    <row r="2519" spans="2:15" ht="12.75" outlineLevel="2">
      <c r="B2519" s="706"/>
      <c r="C2519" s="14"/>
      <c r="D2519" s="539">
        <v>4</v>
      </c>
      <c r="E2519" s="538" t="s">
        <v>2875</v>
      </c>
      <c r="F2519" s="577" t="s">
        <v>3098</v>
      </c>
      <c r="G2519" s="350"/>
      <c r="H2519" s="73"/>
      <c r="I2519" s="451"/>
      <c r="J2519" s="452"/>
      <c r="O2519" s="21"/>
    </row>
    <row r="2520" spans="2:15" ht="12.75" outlineLevel="2">
      <c r="B2520" s="706"/>
      <c r="C2520" s="14"/>
      <c r="D2520" s="539">
        <v>5</v>
      </c>
      <c r="E2520" s="538" t="s">
        <v>2876</v>
      </c>
      <c r="F2520" s="577" t="s">
        <v>3099</v>
      </c>
      <c r="G2520" s="350"/>
      <c r="H2520" s="73"/>
      <c r="I2520" s="451"/>
      <c r="J2520" s="452"/>
      <c r="O2520" s="21"/>
    </row>
    <row r="2521" spans="2:15" ht="25.5" outlineLevel="2">
      <c r="B2521" s="706"/>
      <c r="C2521" s="14"/>
      <c r="D2521" s="539">
        <v>6</v>
      </c>
      <c r="E2521" s="538" t="s">
        <v>2877</v>
      </c>
      <c r="F2521" s="577" t="s">
        <v>3100</v>
      </c>
      <c r="G2521" s="350"/>
      <c r="H2521" s="73"/>
      <c r="I2521" s="451"/>
      <c r="J2521" s="452"/>
      <c r="O2521" s="21"/>
    </row>
    <row r="2522" spans="2:15" ht="25.5" outlineLevel="2">
      <c r="B2522" s="706"/>
      <c r="C2522" s="14"/>
      <c r="D2522" s="539">
        <v>7</v>
      </c>
      <c r="E2522" s="538" t="s">
        <v>2878</v>
      </c>
      <c r="F2522" s="577" t="s">
        <v>3101</v>
      </c>
      <c r="G2522" s="350"/>
      <c r="H2522" s="73"/>
      <c r="I2522" s="451"/>
      <c r="J2522" s="452"/>
      <c r="O2522" s="21"/>
    </row>
    <row r="2523" spans="2:15" ht="12.75" outlineLevel="2">
      <c r="B2523" s="706"/>
      <c r="C2523" s="14"/>
      <c r="D2523" s="539">
        <v>8</v>
      </c>
      <c r="E2523" s="538" t="s">
        <v>2884</v>
      </c>
      <c r="F2523" s="577" t="s">
        <v>3107</v>
      </c>
      <c r="G2523" s="350"/>
      <c r="H2523" s="73"/>
      <c r="I2523" s="451"/>
      <c r="J2523" s="452"/>
      <c r="O2523" s="21"/>
    </row>
    <row r="2524" spans="2:15" ht="25.5" outlineLevel="2">
      <c r="B2524" s="706"/>
      <c r="C2524" s="14"/>
      <c r="D2524" s="539">
        <v>9</v>
      </c>
      <c r="E2524" s="538" t="s">
        <v>2887</v>
      </c>
      <c r="F2524" s="577" t="s">
        <v>3109</v>
      </c>
      <c r="G2524" s="350"/>
      <c r="H2524" s="73"/>
      <c r="I2524" s="451"/>
      <c r="J2524" s="452"/>
      <c r="O2524" s="21"/>
    </row>
    <row r="2525" spans="2:15" ht="12.75" outlineLevel="2">
      <c r="B2525" s="706"/>
      <c r="C2525" s="14"/>
      <c r="D2525" s="539">
        <v>10</v>
      </c>
      <c r="E2525" s="538" t="s">
        <v>2888</v>
      </c>
      <c r="F2525" s="577" t="s">
        <v>3110</v>
      </c>
      <c r="G2525" s="350"/>
      <c r="H2525" s="73"/>
      <c r="I2525" s="451"/>
      <c r="J2525" s="452"/>
      <c r="O2525" s="21"/>
    </row>
    <row r="2526" spans="2:15" ht="12.75" outlineLevel="2">
      <c r="B2526" s="706"/>
      <c r="C2526" s="14"/>
      <c r="D2526" s="539">
        <v>11</v>
      </c>
      <c r="E2526" s="538" t="s">
        <v>2889</v>
      </c>
      <c r="F2526" s="577" t="s">
        <v>3111</v>
      </c>
      <c r="G2526" s="350"/>
      <c r="H2526" s="73"/>
      <c r="I2526" s="451"/>
      <c r="J2526" s="452"/>
      <c r="O2526" s="21"/>
    </row>
    <row r="2527" spans="2:15" ht="12.75" outlineLevel="2">
      <c r="B2527" s="706"/>
      <c r="C2527" s="14"/>
      <c r="D2527" s="539">
        <v>12</v>
      </c>
      <c r="E2527" s="538" t="s">
        <v>2911</v>
      </c>
      <c r="F2527" s="577" t="s">
        <v>3128</v>
      </c>
      <c r="G2527" s="350"/>
      <c r="H2527" s="73"/>
      <c r="I2527" s="451"/>
      <c r="J2527" s="452"/>
      <c r="O2527" s="21"/>
    </row>
    <row r="2528" spans="2:15" ht="25.5" outlineLevel="2">
      <c r="B2528" s="706"/>
      <c r="C2528" s="14"/>
      <c r="D2528" s="539">
        <v>13</v>
      </c>
      <c r="E2528" s="538" t="s">
        <v>2912</v>
      </c>
      <c r="F2528" s="577" t="s">
        <v>3129</v>
      </c>
      <c r="G2528" s="350"/>
      <c r="H2528" s="73"/>
      <c r="I2528" s="451"/>
      <c r="J2528" s="452"/>
      <c r="O2528" s="21"/>
    </row>
    <row r="2529" spans="2:15" ht="12.75" outlineLevel="2">
      <c r="B2529" s="706"/>
      <c r="C2529" s="14"/>
      <c r="D2529" s="539">
        <v>14</v>
      </c>
      <c r="E2529" s="538" t="s">
        <v>2943</v>
      </c>
      <c r="F2529" s="577" t="s">
        <v>3154</v>
      </c>
      <c r="G2529" s="350"/>
      <c r="H2529" s="73"/>
      <c r="I2529" s="451"/>
      <c r="J2529" s="452"/>
      <c r="O2529" s="21"/>
    </row>
    <row r="2530" spans="2:15" ht="25.5" outlineLevel="2">
      <c r="B2530" s="706"/>
      <c r="C2530" s="14"/>
      <c r="D2530" s="539">
        <v>15</v>
      </c>
      <c r="E2530" s="538" t="s">
        <v>2944</v>
      </c>
      <c r="F2530" s="577" t="s">
        <v>3267</v>
      </c>
      <c r="G2530" s="350"/>
      <c r="H2530" s="73"/>
      <c r="I2530" s="451"/>
      <c r="J2530" s="452"/>
      <c r="O2530" s="21"/>
    </row>
    <row r="2531" spans="2:15" ht="12.75" outlineLevel="2">
      <c r="B2531" s="706"/>
      <c r="C2531" s="14"/>
      <c r="D2531" s="539">
        <v>16</v>
      </c>
      <c r="E2531" s="538" t="s">
        <v>2967</v>
      </c>
      <c r="F2531" s="577" t="s">
        <v>3174</v>
      </c>
      <c r="G2531" s="350"/>
      <c r="H2531" s="73"/>
      <c r="I2531" s="451"/>
      <c r="J2531" s="452"/>
      <c r="O2531" s="21"/>
    </row>
    <row r="2532" spans="2:15" ht="12.75" outlineLevel="2">
      <c r="B2532" s="706"/>
      <c r="C2532" s="14"/>
      <c r="D2532" s="539">
        <v>17</v>
      </c>
      <c r="E2532" s="538" t="s">
        <v>2970</v>
      </c>
      <c r="F2532" s="577" t="s">
        <v>3177</v>
      </c>
      <c r="G2532" s="350"/>
      <c r="H2532" s="73"/>
      <c r="I2532" s="451"/>
      <c r="J2532" s="452"/>
      <c r="O2532" s="21"/>
    </row>
    <row r="2533" spans="2:15" ht="12.75" outlineLevel="2">
      <c r="B2533" s="706"/>
      <c r="C2533" s="14"/>
      <c r="D2533" s="539">
        <v>18</v>
      </c>
      <c r="E2533" s="538" t="s">
        <v>2975</v>
      </c>
      <c r="F2533" s="577" t="s">
        <v>3182</v>
      </c>
      <c r="G2533" s="350"/>
      <c r="H2533" s="73"/>
      <c r="I2533" s="451"/>
      <c r="J2533" s="452"/>
      <c r="O2533" s="21"/>
    </row>
    <row r="2534" spans="2:15" ht="12.75" outlineLevel="2">
      <c r="B2534" s="706"/>
      <c r="C2534" s="14"/>
      <c r="D2534" s="539">
        <v>19</v>
      </c>
      <c r="E2534" s="538" t="s">
        <v>2976</v>
      </c>
      <c r="F2534" s="577" t="s">
        <v>3183</v>
      </c>
      <c r="G2534" s="350"/>
      <c r="H2534" s="73"/>
      <c r="I2534" s="451"/>
      <c r="J2534" s="452"/>
      <c r="O2534" s="21"/>
    </row>
    <row r="2535" spans="2:15" ht="12.75" outlineLevel="2">
      <c r="B2535" s="706"/>
      <c r="C2535" s="14"/>
      <c r="D2535" s="539">
        <v>20</v>
      </c>
      <c r="E2535" s="538" t="s">
        <v>2977</v>
      </c>
      <c r="F2535" s="577" t="s">
        <v>3184</v>
      </c>
      <c r="G2535" s="350"/>
      <c r="H2535" s="73"/>
      <c r="I2535" s="451"/>
      <c r="J2535" s="452"/>
      <c r="O2535" s="21"/>
    </row>
    <row r="2536" spans="2:15" ht="12.75" outlineLevel="2">
      <c r="B2536" s="706"/>
      <c r="C2536" s="14"/>
      <c r="D2536" s="539">
        <v>21</v>
      </c>
      <c r="E2536" s="538" t="s">
        <v>2980</v>
      </c>
      <c r="F2536" s="577" t="s">
        <v>3187</v>
      </c>
      <c r="G2536" s="350"/>
      <c r="H2536" s="73"/>
      <c r="I2536" s="451"/>
      <c r="J2536" s="452"/>
      <c r="O2536" s="21"/>
    </row>
    <row r="2537" spans="2:15" ht="12.75" outlineLevel="2">
      <c r="B2537" s="706"/>
      <c r="C2537" s="14"/>
      <c r="D2537" s="539">
        <v>22</v>
      </c>
      <c r="E2537" s="538" t="s">
        <v>2987</v>
      </c>
      <c r="F2537" s="577" t="s">
        <v>3194</v>
      </c>
      <c r="G2537" s="350"/>
      <c r="H2537" s="73"/>
      <c r="I2537" s="451"/>
      <c r="J2537" s="452"/>
      <c r="O2537" s="21"/>
    </row>
    <row r="2538" spans="2:15" ht="38.25" outlineLevel="2">
      <c r="B2538" s="706"/>
      <c r="C2538" s="14"/>
      <c r="D2538" s="539">
        <v>23</v>
      </c>
      <c r="E2538" s="538" t="s">
        <v>3000</v>
      </c>
      <c r="F2538" s="577" t="s">
        <v>3269</v>
      </c>
      <c r="G2538" s="350"/>
      <c r="H2538" s="73"/>
      <c r="I2538" s="451"/>
      <c r="J2538" s="452"/>
      <c r="O2538" s="16" t="s">
        <v>2438</v>
      </c>
    </row>
    <row r="2539" spans="2:15" ht="12.75" outlineLevel="2">
      <c r="B2539" s="706"/>
      <c r="C2539" s="14"/>
      <c r="D2539" s="539">
        <v>24</v>
      </c>
      <c r="E2539" s="538" t="s">
        <v>3004</v>
      </c>
      <c r="F2539" s="577" t="s">
        <v>3209</v>
      </c>
      <c r="G2539" s="350"/>
      <c r="H2539" s="73"/>
      <c r="I2539" s="451"/>
      <c r="J2539" s="452"/>
      <c r="O2539" s="21"/>
    </row>
    <row r="2540" spans="2:15" ht="25.5" outlineLevel="2">
      <c r="B2540" s="706"/>
      <c r="C2540" s="14"/>
      <c r="D2540" s="539">
        <v>25</v>
      </c>
      <c r="E2540" s="538" t="s">
        <v>3008</v>
      </c>
      <c r="F2540" s="577" t="s">
        <v>3213</v>
      </c>
      <c r="G2540" s="350"/>
      <c r="H2540" s="73"/>
      <c r="I2540" s="451"/>
      <c r="J2540" s="452"/>
      <c r="O2540" s="21"/>
    </row>
    <row r="2541" spans="2:15" ht="12.75" outlineLevel="2">
      <c r="B2541" s="706"/>
      <c r="C2541" s="14"/>
      <c r="D2541" s="539">
        <v>26</v>
      </c>
      <c r="E2541" s="538" t="s">
        <v>3039</v>
      </c>
      <c r="F2541" s="577" t="s">
        <v>3234</v>
      </c>
      <c r="G2541" s="350"/>
      <c r="H2541" s="73"/>
      <c r="I2541" s="451"/>
      <c r="J2541" s="452"/>
      <c r="O2541" s="21"/>
    </row>
    <row r="2542" spans="2:15" ht="25.5" outlineLevel="2">
      <c r="B2542" s="706"/>
      <c r="C2542" s="14"/>
      <c r="D2542" s="539">
        <v>27</v>
      </c>
      <c r="E2542" s="538" t="s">
        <v>3056</v>
      </c>
      <c r="F2542" s="577" t="s">
        <v>3247</v>
      </c>
      <c r="G2542" s="350"/>
      <c r="H2542" s="73"/>
      <c r="I2542" s="451"/>
      <c r="J2542" s="452"/>
      <c r="O2542" s="21"/>
    </row>
    <row r="2543" spans="2:15" ht="12.75" outlineLevel="2">
      <c r="B2543" s="706"/>
      <c r="C2543" s="14"/>
      <c r="D2543" s="539">
        <v>28</v>
      </c>
      <c r="E2543" s="538" t="s">
        <v>3067</v>
      </c>
      <c r="F2543" s="577" t="s">
        <v>3256</v>
      </c>
      <c r="G2543" s="350"/>
      <c r="H2543" s="73"/>
      <c r="I2543" s="451"/>
      <c r="J2543" s="452"/>
      <c r="O2543" s="21"/>
    </row>
    <row r="2544" spans="2:15" ht="11.25" outlineLevel="1">
      <c r="B2544" s="75"/>
      <c r="C2544" s="13"/>
      <c r="D2544" s="1"/>
      <c r="E2544" s="1" t="s">
        <v>1331</v>
      </c>
      <c r="F2544" s="141" t="s">
        <v>1332</v>
      </c>
      <c r="G2544" s="32"/>
      <c r="H2544" s="32"/>
      <c r="I2544" s="451"/>
      <c r="J2544" s="452"/>
      <c r="O2544" s="21"/>
    </row>
    <row r="2545" spans="2:15" ht="11.25" outlineLevel="1">
      <c r="B2545" s="75"/>
      <c r="C2545" s="11"/>
      <c r="D2545" s="1"/>
      <c r="E2545" s="1" t="s">
        <v>367</v>
      </c>
      <c r="F2545" s="141" t="s">
        <v>1029</v>
      </c>
      <c r="G2545" s="32"/>
      <c r="H2545" s="32"/>
      <c r="I2545" s="845"/>
      <c r="J2545" s="846"/>
      <c r="O2545" s="21"/>
    </row>
    <row r="2546" spans="2:15" ht="11.25" outlineLevel="1">
      <c r="B2546" s="75"/>
      <c r="C2546" s="11"/>
      <c r="D2546" s="1"/>
      <c r="E2546" s="1" t="s">
        <v>1241</v>
      </c>
      <c r="F2546" s="141" t="s">
        <v>1242</v>
      </c>
      <c r="G2546" s="32"/>
      <c r="H2546" s="32"/>
      <c r="I2546" s="451"/>
      <c r="J2546" s="452"/>
      <c r="O2546" s="21"/>
    </row>
    <row r="2547" spans="2:15" ht="11.25" outlineLevel="1">
      <c r="B2547" s="75"/>
      <c r="C2547" s="11"/>
      <c r="D2547" s="1"/>
      <c r="E2547" s="1" t="s">
        <v>1243</v>
      </c>
      <c r="F2547" s="141" t="s">
        <v>781</v>
      </c>
      <c r="G2547" s="32"/>
      <c r="H2547" s="32"/>
      <c r="I2547" s="451"/>
      <c r="J2547" s="452"/>
      <c r="O2547" s="21"/>
    </row>
    <row r="2548" spans="2:15" ht="11.25" outlineLevel="1">
      <c r="B2548" s="75"/>
      <c r="C2548" s="11"/>
      <c r="D2548" s="1"/>
      <c r="E2548" s="1" t="s">
        <v>1245</v>
      </c>
      <c r="F2548" s="141" t="s">
        <v>1283</v>
      </c>
      <c r="G2548" s="32"/>
      <c r="H2548" s="32"/>
      <c r="I2548" s="451"/>
      <c r="J2548" s="452"/>
      <c r="O2548" s="21"/>
    </row>
    <row r="2549" spans="2:15" ht="11.25" outlineLevel="1">
      <c r="B2549" s="75"/>
      <c r="C2549" s="11"/>
      <c r="D2549" s="1"/>
      <c r="E2549" s="1" t="s">
        <v>1246</v>
      </c>
      <c r="F2549" s="141" t="s">
        <v>1250</v>
      </c>
      <c r="G2549" s="32"/>
      <c r="H2549" s="32"/>
      <c r="I2549" s="451"/>
      <c r="J2549" s="452"/>
      <c r="O2549" s="21"/>
    </row>
    <row r="2550" spans="2:15" ht="11.25" outlineLevel="1">
      <c r="B2550" s="75"/>
      <c r="C2550" s="11"/>
      <c r="D2550" s="1"/>
      <c r="E2550" s="1" t="s">
        <v>1247</v>
      </c>
      <c r="F2550" s="141" t="s">
        <v>1251</v>
      </c>
      <c r="G2550" s="32"/>
      <c r="H2550" s="32"/>
      <c r="I2550" s="451"/>
      <c r="J2550" s="452"/>
      <c r="O2550" s="21"/>
    </row>
    <row r="2551" spans="2:15" ht="11.25" outlineLevel="1">
      <c r="B2551" s="75"/>
      <c r="C2551" s="11"/>
      <c r="D2551" s="1"/>
      <c r="E2551" s="1" t="s">
        <v>1248</v>
      </c>
      <c r="F2551" s="141" t="s">
        <v>1252</v>
      </c>
      <c r="G2551" s="32"/>
      <c r="H2551" s="32"/>
      <c r="I2551" s="451"/>
      <c r="J2551" s="452"/>
      <c r="O2551" s="21"/>
    </row>
    <row r="2552" spans="2:15" ht="11.25" outlineLevel="1">
      <c r="B2552" s="75"/>
      <c r="C2552" s="11"/>
      <c r="D2552" s="1"/>
      <c r="E2552" s="1" t="s">
        <v>1249</v>
      </c>
      <c r="F2552" s="141" t="s">
        <v>1407</v>
      </c>
      <c r="G2552" s="32"/>
      <c r="H2552" s="32"/>
      <c r="I2552" s="451"/>
      <c r="J2552" s="452"/>
      <c r="O2552" s="21"/>
    </row>
    <row r="2553" spans="2:15" ht="11.25" outlineLevel="1">
      <c r="B2553" s="75"/>
      <c r="C2553" s="11"/>
      <c r="D2553" s="1"/>
      <c r="E2553" s="74" t="s">
        <v>1218</v>
      </c>
      <c r="F2553" s="141" t="s">
        <v>1254</v>
      </c>
      <c r="G2553" s="32"/>
      <c r="H2553" s="32"/>
      <c r="I2553" s="451"/>
      <c r="J2553" s="452"/>
      <c r="O2553" s="21"/>
    </row>
    <row r="2554" spans="2:15" ht="11.25" outlineLevel="1">
      <c r="B2554" s="75"/>
      <c r="C2554" s="11"/>
      <c r="D2554" s="1"/>
      <c r="E2554" s="74" t="s">
        <v>1218</v>
      </c>
      <c r="F2554" s="141" t="s">
        <v>1257</v>
      </c>
      <c r="G2554" s="32"/>
      <c r="H2554" s="32"/>
      <c r="I2554" s="451"/>
      <c r="J2554" s="452"/>
      <c r="O2554" s="21"/>
    </row>
    <row r="2555" spans="2:15" ht="11.25">
      <c r="B2555" s="75"/>
      <c r="C2555" s="94" t="s">
        <v>1151</v>
      </c>
      <c r="D2555" s="95" t="s">
        <v>1034</v>
      </c>
      <c r="E2555" s="95"/>
      <c r="F2555" s="630"/>
      <c r="G2555" s="96" t="s">
        <v>83</v>
      </c>
      <c r="H2555" s="96" t="s">
        <v>82</v>
      </c>
      <c r="I2555" s="845"/>
      <c r="J2555" s="846"/>
      <c r="O2555" s="21"/>
    </row>
    <row r="2556" spans="2:15" ht="11.25" outlineLevel="1">
      <c r="B2556" s="706"/>
      <c r="C2556" s="772"/>
      <c r="D2556" s="311"/>
      <c r="E2556" s="312" t="s">
        <v>3827</v>
      </c>
      <c r="F2556" s="589"/>
      <c r="G2556" s="350"/>
      <c r="H2556" s="73"/>
      <c r="I2556" s="451"/>
      <c r="J2556" s="452"/>
      <c r="O2556" s="21"/>
    </row>
    <row r="2557" spans="2:15" ht="11.25" outlineLevel="2">
      <c r="B2557" s="706"/>
      <c r="C2557" s="773"/>
      <c r="D2557" s="311"/>
      <c r="E2557" s="533" t="str">
        <f>TRIM(RIGHT(SUBSTITUTE(E2556," ",REPT(" ",100)),100))</f>
        <v>8.10.3.3.2(g)</v>
      </c>
      <c r="F2557" s="590">
        <f>+VLOOKUP(E2557,clause_count,2,FALSE)</f>
        <v>37</v>
      </c>
      <c r="G2557" s="350"/>
      <c r="H2557" s="73"/>
      <c r="I2557" s="451"/>
      <c r="J2557" s="452"/>
      <c r="O2557" s="21"/>
    </row>
    <row r="2558" spans="2:15" ht="382.5" outlineLevel="2">
      <c r="B2558" s="706"/>
      <c r="C2558" s="773"/>
      <c r="D2558" s="539">
        <v>1</v>
      </c>
      <c r="E2558" s="538" t="s">
        <v>2438</v>
      </c>
      <c r="F2558" s="577" t="str">
        <f>+VLOOKUP(E2558,AlterationTestLU[#All],2,FALSE)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2558" s="350"/>
      <c r="H2558" s="73"/>
      <c r="I2558" s="451"/>
      <c r="J2558" s="452"/>
      <c r="O2558" s="21"/>
    </row>
    <row r="2559" spans="2:15" ht="12.75" outlineLevel="2">
      <c r="B2559" s="706"/>
      <c r="C2559" s="773"/>
      <c r="D2559" s="539">
        <v>2</v>
      </c>
      <c r="E2559" s="538" t="s">
        <v>2868</v>
      </c>
      <c r="F2559" s="577" t="str">
        <f>+VLOOKUP(E2559,AlterationTestLU[#All],2,FALSE)</f>
        <v>Door Reopening Device [8.10.2.2.1(a)] (Item 1.1)</v>
      </c>
      <c r="G2559" s="350"/>
      <c r="H2559" s="73"/>
      <c r="I2559" s="451"/>
      <c r="J2559" s="452"/>
      <c r="O2559" s="21"/>
    </row>
    <row r="2560" spans="2:15" ht="25.5" outlineLevel="2">
      <c r="B2560" s="706"/>
      <c r="C2560" s="773"/>
      <c r="D2560" s="539">
        <v>3</v>
      </c>
      <c r="E2560" s="538" t="s">
        <v>2870</v>
      </c>
      <c r="F2560" s="577" t="str">
        <f>+VLOOKUP(E2560,AlterationTestLU[#All],2,FALSE)</f>
        <v>Operating Control Devices [3.26.1 through 3.26.3 and 8.10.2.2.1(c)] (Item 1.3)</v>
      </c>
      <c r="G2560" s="350"/>
      <c r="H2560" s="73"/>
      <c r="I2560" s="451"/>
      <c r="J2560" s="452"/>
      <c r="O2560" s="21"/>
    </row>
    <row r="2561" spans="2:15" ht="12.75" outlineLevel="2">
      <c r="B2561" s="706"/>
      <c r="C2561" s="773"/>
      <c r="D2561" s="539">
        <v>4</v>
      </c>
      <c r="E2561" s="538" t="s">
        <v>2874</v>
      </c>
      <c r="F2561" s="577" t="str">
        <f>+VLOOKUP(E2561,AlterationTestLU[#All],2,FALSE)</f>
        <v>Car Door or Gate [Sections 3.11 through 3.14 and 8.10.2.2.1(g)] (Item 1.7)</v>
      </c>
      <c r="G2561" s="350"/>
      <c r="H2561" s="73"/>
      <c r="I2561" s="451"/>
      <c r="J2561" s="452"/>
      <c r="O2561" s="21"/>
    </row>
    <row r="2562" spans="2:15" ht="12.75" outlineLevel="2">
      <c r="B2562" s="706"/>
      <c r="C2562" s="773"/>
      <c r="D2562" s="539">
        <v>5</v>
      </c>
      <c r="E2562" s="538" t="s">
        <v>2875</v>
      </c>
      <c r="F2562" s="577" t="str">
        <f>+VLOOKUP(E2562,AlterationTestLU[#All],2,FALSE)</f>
        <v>Door Closing Force [Sections 3.13 and 3.14 and 8.10.2.2.1(h)] (Item 1.8)</v>
      </c>
      <c r="G2562" s="350"/>
      <c r="H2562" s="73"/>
      <c r="I2562" s="451"/>
      <c r="J2562" s="452"/>
      <c r="O2562" s="21"/>
    </row>
    <row r="2563" spans="2:15" ht="12.75" outlineLevel="2">
      <c r="B2563" s="706"/>
      <c r="C2563" s="773"/>
      <c r="D2563" s="539">
        <v>6</v>
      </c>
      <c r="E2563" s="538" t="s">
        <v>2876</v>
      </c>
      <c r="F2563" s="577" t="str">
        <f>+VLOOKUP(E2563,AlterationTestLU[#All],2,FALSE)</f>
        <v>Power Closing of Doors or Gates [Section 3.13 and 8.10.2.2.1(i)] (Item 1.9)</v>
      </c>
      <c r="G2563" s="350"/>
      <c r="H2563" s="73"/>
      <c r="I2563" s="451"/>
      <c r="J2563" s="452"/>
      <c r="O2563" s="21"/>
    </row>
    <row r="2564" spans="2:15" ht="25.5" outlineLevel="2">
      <c r="B2564" s="706"/>
      <c r="C2564" s="773"/>
      <c r="D2564" s="539">
        <v>7</v>
      </c>
      <c r="E2564" s="538" t="s">
        <v>2877</v>
      </c>
      <c r="F2564" s="577" t="str">
        <f>+VLOOKUP(E2564,AlterationTestLU[#All],2,FALSE)</f>
        <v>Power Opening of Doors or Gates [Section 3.13, 3.26.3, and 8.10.2.2.1(j)] (Item 1.10)</v>
      </c>
      <c r="G2564" s="350"/>
      <c r="H2564" s="73"/>
      <c r="I2564" s="451"/>
      <c r="J2564" s="452"/>
      <c r="O2564" s="21"/>
    </row>
    <row r="2565" spans="2:15" ht="25.5" outlineLevel="2">
      <c r="B2565" s="706"/>
      <c r="C2565" s="773"/>
      <c r="D2565" s="539">
        <v>8</v>
      </c>
      <c r="E2565" s="538" t="s">
        <v>2878</v>
      </c>
      <c r="F2565" s="577" t="str">
        <f>+VLOOKUP(E2565,AlterationTestLU[#All],2,FALSE)</f>
        <v>Car Vision Panels and Glass Car Doors [Section 3.14 and 8.10.2.2.1(k)] (Item 1.11)</v>
      </c>
      <c r="G2565" s="350"/>
      <c r="H2565" s="73"/>
      <c r="I2565" s="451"/>
      <c r="J2565" s="452"/>
      <c r="O2565" s="21"/>
    </row>
    <row r="2566" spans="2:15" ht="51" outlineLevel="2">
      <c r="B2566" s="706"/>
      <c r="C2566" s="773"/>
      <c r="D2566" s="539">
        <v>9</v>
      </c>
      <c r="E2566" s="538" t="s">
        <v>2884</v>
      </c>
      <c r="F2566" s="577" t="str">
        <f>+VLOOKUP(E2566,AlterationTestLU[#All],2,FALSE)</f>
        <v>(q) Emergency and Auxiliary Power (Item 1.17)
(q)(1) standby or E.Power [Section 3.27 and 8.10.2.2.1(q)]. Passenger/freight tested w/rated load. C2- overload maintained during load/unload
(q)(2) auxiliary power lowering (3.26.10)</v>
      </c>
      <c r="G2566" s="350"/>
      <c r="H2566" s="73"/>
      <c r="I2566" s="451"/>
      <c r="J2566" s="452"/>
      <c r="O2566" s="21"/>
    </row>
    <row r="2567" spans="2:15" ht="25.5" outlineLevel="2">
      <c r="B2567" s="706"/>
      <c r="C2567" s="773"/>
      <c r="D2567" s="539">
        <v>10</v>
      </c>
      <c r="E2567" s="538" t="s">
        <v>2887</v>
      </c>
      <c r="F2567" s="577" t="str">
        <f>+VLOOKUP(E2567,AlterationTestLU[#All],2,FALSE)</f>
        <v>Restricted Opening of Car or Hoistway Doors [Section 3.12 and 8.10.2.2.1(r)] (Item 1.18)</v>
      </c>
      <c r="G2567" s="350"/>
      <c r="H2567" s="73"/>
      <c r="I2567" s="451"/>
      <c r="J2567" s="452"/>
      <c r="O2567" s="21"/>
    </row>
    <row r="2568" spans="2:15" ht="12.75" outlineLevel="2">
      <c r="B2568" s="706"/>
      <c r="C2568" s="773"/>
      <c r="D2568" s="539">
        <v>11</v>
      </c>
      <c r="E2568" s="538" t="s">
        <v>2888</v>
      </c>
      <c r="F2568" s="577" t="str">
        <f>+VLOOKUP(E2568,AlterationTestLU[#All],2,FALSE)</f>
        <v>Car Ride (Sections 3.15 and 3.23 and 8.10.2.2.1(s)] (Item 1.19)</v>
      </c>
      <c r="G2568" s="350"/>
      <c r="H2568" s="73"/>
      <c r="I2568" s="451"/>
      <c r="J2568" s="452"/>
      <c r="O2568" s="21"/>
    </row>
    <row r="2569" spans="2:15" ht="12.75" outlineLevel="2">
      <c r="B2569" s="706"/>
      <c r="C2569" s="773"/>
      <c r="D2569" s="539">
        <v>12</v>
      </c>
      <c r="E2569" s="538" t="s">
        <v>2889</v>
      </c>
      <c r="F2569" s="577" t="str">
        <f>+VLOOKUP(E2569,AlterationTestLU[#All],2,FALSE)</f>
        <v xml:space="preserve">Door Monitoring Systems [3.26.1 and 8.10.2.2.1(t)] </v>
      </c>
      <c r="G2569" s="350"/>
      <c r="H2569" s="73"/>
      <c r="I2569" s="451"/>
      <c r="J2569" s="452"/>
      <c r="O2569" s="21"/>
    </row>
    <row r="2570" spans="2:15" ht="12.75" outlineLevel="2">
      <c r="B2570" s="706"/>
      <c r="C2570" s="773"/>
      <c r="D2570" s="539">
        <v>13</v>
      </c>
      <c r="E2570" s="538" t="s">
        <v>2911</v>
      </c>
      <c r="F2570" s="577" t="str">
        <f>+VLOOKUP(E2570,AlterationTestLU[#All],2,FALSE)</f>
        <v>Pipes, Wiring, and Ducts [Section 3.8 and 8.10.2.2.2(m)] (Item 2.8)</v>
      </c>
      <c r="G2570" s="350"/>
      <c r="H2570" s="73"/>
      <c r="I2570" s="451"/>
      <c r="J2570" s="452"/>
      <c r="O2570" s="21"/>
    </row>
    <row r="2571" spans="2:15" ht="25.5" outlineLevel="2">
      <c r="B2571" s="706"/>
      <c r="C2571" s="773"/>
      <c r="D2571" s="539">
        <v>14</v>
      </c>
      <c r="E2571" s="538" t="s">
        <v>2912</v>
      </c>
      <c r="F2571" s="577" t="str">
        <f>+VLOOKUP(E2571,AlterationTestLU[#All],2,FALSE)</f>
        <v>Guarding of Exposed Auxiliary Equipment [Section 3.10 and 8.10.2.2.2(n)] (Item 2.9)</v>
      </c>
      <c r="G2571" s="350"/>
      <c r="H2571" s="73"/>
      <c r="I2571" s="451"/>
      <c r="J2571" s="452"/>
      <c r="O2571" s="21"/>
    </row>
    <row r="2572" spans="2:15" ht="12.75" outlineLevel="2">
      <c r="B2572" s="706"/>
      <c r="C2572" s="773"/>
      <c r="D2572" s="539">
        <v>15</v>
      </c>
      <c r="E2572" s="538" t="s">
        <v>2943</v>
      </c>
      <c r="F2572" s="577" t="str">
        <f>+VLOOKUP(E2572,AlterationTestLU[#All],2,FALSE)</f>
        <v>Flexible Hydraulic Hose and Fitting Assemblies (3.19.3.3) (Item 2.34)</v>
      </c>
      <c r="G2572" s="350"/>
      <c r="H2572" s="73"/>
      <c r="I2572" s="451"/>
      <c r="J2572" s="452"/>
      <c r="O2572" s="21"/>
    </row>
    <row r="2573" spans="2:15" ht="102" outlineLevel="2">
      <c r="B2573" s="706"/>
      <c r="C2573" s="773"/>
      <c r="D2573" s="539">
        <v>16</v>
      </c>
      <c r="E2573" s="538" t="s">
        <v>2944</v>
      </c>
      <c r="F2573" s="577" t="str">
        <f>+VLOOKUP(E2573,AlterationTestLU[#All],2,FALSE)</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573" s="350"/>
      <c r="H2573" s="73"/>
      <c r="I2573" s="451"/>
      <c r="J2573" s="452"/>
      <c r="O2573" s="21"/>
    </row>
    <row r="2574" spans="2:15" ht="38.25" outlineLevel="2">
      <c r="B2574" s="706"/>
      <c r="C2574" s="773"/>
      <c r="D2574" s="539">
        <v>17</v>
      </c>
      <c r="E2574" s="538" t="s">
        <v>2967</v>
      </c>
      <c r="F2574" s="577" t="str">
        <f>+VLOOKUP(E2574,AlterationTestLU[#All],2,FALSE)</f>
        <v>(c) Top-of-Car Operating Device [8.10.2.2.3(c)] (Item 3.3)
(c)(1) operation (3.26.2)
(c)(2) operation with open door circuits (2.26.1.5)</v>
      </c>
      <c r="G2574" s="350"/>
      <c r="H2574" s="73"/>
      <c r="I2574" s="451"/>
      <c r="J2574" s="452"/>
      <c r="O2574" s="21"/>
    </row>
    <row r="2575" spans="2:15" ht="63.75" outlineLevel="2">
      <c r="B2575" s="706"/>
      <c r="C2575" s="773"/>
      <c r="D2575" s="539">
        <v>18</v>
      </c>
      <c r="E2575" s="538" t="s">
        <v>2970</v>
      </c>
      <c r="F2575" s="577" t="str">
        <f>+VLOOKUP(E2575,AlterationTestLU[#All],2,FALSE)</f>
        <v>(d) Top-of-Car Clearance [8.10.2.2.3(d)] (Item 3.4)
(d)(1) top car clearance (3.4.5)
(d)(2) car top minimum runby (3.4.2.2)
(d)(3) top-of-car equipment (3.4.7)
(d)(4) clearance above hydraulic jack projecting above the car (3.4.8)</v>
      </c>
      <c r="G2575" s="350"/>
      <c r="H2575" s="73"/>
      <c r="I2575" s="451"/>
      <c r="J2575" s="452"/>
      <c r="O2575" s="21"/>
    </row>
    <row r="2576" spans="2:15" ht="12.75" outlineLevel="2">
      <c r="B2576" s="706"/>
      <c r="C2576" s="773"/>
      <c r="D2576" s="539">
        <v>19</v>
      </c>
      <c r="E2576" s="538" t="s">
        <v>2975</v>
      </c>
      <c r="F2576" s="577" t="str">
        <f>+VLOOKUP(E2576,AlterationTestLU[#All],2,FALSE)</f>
        <v>Normal Terminal Stopping Devices [3.25.1 and 8.10.2.2.3(g)] (Item 3.5)</v>
      </c>
      <c r="G2576" s="350"/>
      <c r="H2576" s="73"/>
      <c r="I2576" s="451"/>
      <c r="J2576" s="452"/>
      <c r="O2576" s="21"/>
    </row>
    <row r="2577" spans="2:15" ht="12.75" outlineLevel="2">
      <c r="B2577" s="706"/>
      <c r="C2577" s="773"/>
      <c r="D2577" s="539">
        <v>20</v>
      </c>
      <c r="E2577" s="538" t="s">
        <v>2976</v>
      </c>
      <c r="F2577" s="577" t="str">
        <f>+VLOOKUP(E2577,AlterationTestLU[#All],2,FALSE)</f>
        <v>Terminal Speed-Reducing Devices (3.25.2) (Item 3.6)</v>
      </c>
      <c r="G2577" s="350"/>
      <c r="H2577" s="73"/>
      <c r="I2577" s="451"/>
      <c r="J2577" s="452"/>
      <c r="O2577" s="21"/>
    </row>
    <row r="2578" spans="2:15" ht="12.75" outlineLevel="2">
      <c r="B2578" s="706"/>
      <c r="C2578" s="773"/>
      <c r="D2578" s="539">
        <v>21</v>
      </c>
      <c r="E2578" s="538" t="s">
        <v>2977</v>
      </c>
      <c r="F2578" s="577" t="str">
        <f>+VLOOKUP(E2578,AlterationTestLU[#All],2,FALSE)</f>
        <v>Car-Leveling and Anticreep Devices (3.26.3) (Item 3.7)</v>
      </c>
      <c r="G2578" s="350"/>
      <c r="H2578" s="73"/>
      <c r="I2578" s="451"/>
      <c r="J2578" s="452"/>
      <c r="O2578" s="21"/>
    </row>
    <row r="2579" spans="2:15" ht="12.75" outlineLevel="2">
      <c r="B2579" s="706"/>
      <c r="C2579" s="773"/>
      <c r="D2579" s="539">
        <v>22</v>
      </c>
      <c r="E2579" s="538" t="s">
        <v>2980</v>
      </c>
      <c r="F2579" s="577" t="str">
        <f>+VLOOKUP(E2579,AlterationTestLU[#All],2,FALSE)</f>
        <v>Crosshead Data Plate [Section 3.16 and 8.10.2.2.3(k)] (Item 3.27)</v>
      </c>
      <c r="G2579" s="350"/>
      <c r="H2579" s="73"/>
      <c r="I2579" s="451"/>
      <c r="J2579" s="452"/>
      <c r="O2579" s="21"/>
    </row>
    <row r="2580" spans="2:15" ht="12.75" outlineLevel="2">
      <c r="B2580" s="706"/>
      <c r="C2580" s="773"/>
      <c r="D2580" s="539">
        <v>23</v>
      </c>
      <c r="E2580" s="538" t="s">
        <v>2987</v>
      </c>
      <c r="F2580" s="577" t="str">
        <f>+VLOOKUP(E2580,AlterationTestLU[#All],2,FALSE)</f>
        <v>Hoistway Clearances [Section 3.5 and 8.10.2.2.3(t)] (Item 3.14)</v>
      </c>
      <c r="G2580" s="350"/>
      <c r="H2580" s="73"/>
      <c r="I2580" s="451"/>
      <c r="J2580" s="452"/>
      <c r="O2580" s="21"/>
    </row>
    <row r="2581" spans="2:15" ht="38.25" outlineLevel="2">
      <c r="B2581" s="706"/>
      <c r="C2581" s="773"/>
      <c r="D2581" s="539">
        <v>24</v>
      </c>
      <c r="E2581" s="538" t="s">
        <v>3000</v>
      </c>
      <c r="F2581" s="577" t="str">
        <f>+VLOOKUP(E2581,AlterationTestLU[#All],2,FALSE)</f>
        <v>Governor, Safety, Ropes, CWTs (Item 3.20). Use 8.10.2.2.2(hh) , 8.10.2.2.2(ii), 8.10.2.2.3(m), 8.10.2.2.3(n), and 8.10.2.2.3(z) through 8.10.2.2.2.3(cc); car and counterweight safeties (3.17.1 and 3.17.2).</v>
      </c>
      <c r="G2581" s="350"/>
      <c r="H2581" s="73"/>
      <c r="I2581" s="451"/>
      <c r="J2581" s="452"/>
      <c r="O2581" s="21"/>
    </row>
    <row r="2582" spans="2:15" ht="12.75" outlineLevel="2">
      <c r="B2582" s="706"/>
      <c r="C2582" s="773"/>
      <c r="D2582" s="539">
        <v>25</v>
      </c>
      <c r="E2582" s="538" t="s">
        <v>3004</v>
      </c>
      <c r="F2582" s="577" t="str">
        <f>+VLOOKUP(E2582,AlterationTestLU[#All],2,FALSE)</f>
        <v>Suspension Rope (3.17.1, 3.18.1.2, Section 3.20, and 3.4.5) (Item 3.23)</v>
      </c>
      <c r="G2582" s="350"/>
      <c r="H2582" s="73"/>
      <c r="I2582" s="451"/>
      <c r="J2582" s="452"/>
      <c r="O2582" s="21"/>
    </row>
    <row r="2583" spans="2:15" ht="25.5" outlineLevel="2">
      <c r="B2583" s="706"/>
      <c r="C2583" s="773"/>
      <c r="D2583" s="539">
        <v>26</v>
      </c>
      <c r="E2583" s="538" t="s">
        <v>3008</v>
      </c>
      <c r="F2583" s="577" t="str">
        <f>+VLOOKUP(E2583,AlterationTestLU[#All],2,FALSE)</f>
        <v>Car Speed [3.28.1(k)]. The speed of the car shall be verified with rated load and with no load, in both directions. (Item 3.30)</v>
      </c>
      <c r="G2583" s="350"/>
      <c r="H2583" s="73"/>
      <c r="I2583" s="451"/>
      <c r="J2583" s="452"/>
      <c r="O2583" s="21"/>
    </row>
    <row r="2584" spans="2:15" ht="255" outlineLevel="2">
      <c r="B2584" s="706"/>
      <c r="C2584" s="773"/>
      <c r="D2584" s="539">
        <v>27</v>
      </c>
      <c r="E2584" s="538" t="s">
        <v>2697</v>
      </c>
      <c r="F2584" s="577" t="str">
        <f>+VLOOKUP(E2584,AlterationTestLU[#All],2,FALSE)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2584" s="350"/>
      <c r="H2584" s="73"/>
      <c r="I2584" s="451"/>
      <c r="J2584" s="452"/>
      <c r="O2584" s="21"/>
    </row>
    <row r="2585" spans="2:15" ht="25.5" outlineLevel="2">
      <c r="B2585" s="706"/>
      <c r="C2585" s="773"/>
      <c r="D2585" s="539">
        <v>28</v>
      </c>
      <c r="E2585" s="538" t="s">
        <v>2883</v>
      </c>
      <c r="F2585" s="577" t="str">
        <f>+VLOOKUP(E2585,AlterationTestLU[#All],2,FALSE)</f>
        <v>Rated Load, Platform Area, and Data Plate [Section 3.16 and 8.10.2.2.1(p)] (Item 1.16)</v>
      </c>
      <c r="G2585" s="350"/>
      <c r="H2585" s="73"/>
      <c r="I2585" s="451"/>
      <c r="J2585" s="452"/>
      <c r="O2585" s="21"/>
    </row>
    <row r="2586" spans="2:15" ht="25.5" outlineLevel="2">
      <c r="B2586" s="706"/>
      <c r="C2586" s="773"/>
      <c r="D2586" s="539">
        <v>29</v>
      </c>
      <c r="E2586" s="538" t="s">
        <v>2885</v>
      </c>
      <c r="F2586" s="577" t="str">
        <f>+VLOOKUP(E2586,AlterationTestLU[#All],2,FALSE)</f>
        <v>Standby/E.P. [3.27 and 8.10.2.2.1(q)]. Passenger/freight tested w/rated load. C2- overload maintained during load/unload</v>
      </c>
      <c r="G2586" s="350"/>
      <c r="H2586" s="73"/>
      <c r="I2586" s="451"/>
      <c r="J2586" s="452"/>
      <c r="O2586" s="21"/>
    </row>
    <row r="2587" spans="2:15" ht="12.75" outlineLevel="2">
      <c r="B2587" s="706"/>
      <c r="C2587" s="773"/>
      <c r="D2587" s="539">
        <v>30</v>
      </c>
      <c r="E2587" s="538" t="s">
        <v>2911</v>
      </c>
      <c r="F2587" s="577" t="str">
        <f>+VLOOKUP(E2587,AlterationTestLU[#All],2,FALSE)</f>
        <v>Pipes, Wiring, and Ducts [Section 3.8 and 8.10.2.2.2(m)] (Item 2.8)</v>
      </c>
      <c r="G2587" s="350"/>
      <c r="H2587" s="73"/>
      <c r="I2587" s="451"/>
      <c r="J2587" s="452"/>
      <c r="O2587" s="21"/>
    </row>
    <row r="2588" spans="2:15" ht="25.5" outlineLevel="2">
      <c r="B2588" s="706"/>
      <c r="C2588" s="773"/>
      <c r="D2588" s="539">
        <v>31</v>
      </c>
      <c r="E2588" s="538" t="s">
        <v>2912</v>
      </c>
      <c r="F2588" s="577" t="str">
        <f>+VLOOKUP(E2588,AlterationTestLU[#All],2,FALSE)</f>
        <v>Guarding of Exposed Auxiliary Equipment [Section 3.10 and 8.10.2.2.2(n)] (Item 2.9)</v>
      </c>
      <c r="G2588" s="350"/>
      <c r="H2588" s="73"/>
      <c r="I2588" s="451"/>
      <c r="J2588" s="452"/>
      <c r="O2588" s="21"/>
    </row>
    <row r="2589" spans="2:15" ht="63.75" outlineLevel="2">
      <c r="B2589" s="706"/>
      <c r="C2589" s="773"/>
      <c r="D2589" s="539">
        <v>32</v>
      </c>
      <c r="E2589" s="538" t="s">
        <v>2916</v>
      </c>
      <c r="F2589" s="577" t="str">
        <f>+VLOOKUP(E2589,AlterationTestLU[#All],2,FALSE)</f>
        <v>(r) Disconnecting Means and Control [8.10.2.2.2(r)] (Item 2.11)
(r)(1) general (2.26.4.1, 2.26.4.5, and 3.26.1, and NFPA 70 or CSA C22.1, as applicable)
(r)(2) closed position (3.26.3.1.4)
(r)(3) auxiliary contacts (NFPA 70 or CSA C22.1, as applicable)</v>
      </c>
      <c r="G2589" s="350"/>
      <c r="H2589" s="73"/>
      <c r="I2589" s="451"/>
      <c r="J2589" s="452"/>
      <c r="O2589" s="21"/>
    </row>
    <row r="2590" spans="2:15" ht="12.75" outlineLevel="2">
      <c r="B2590" s="706"/>
      <c r="C2590" s="773"/>
      <c r="D2590" s="539">
        <v>33</v>
      </c>
      <c r="E2590" s="538" t="s">
        <v>2980</v>
      </c>
      <c r="F2590" s="577" t="str">
        <f>+VLOOKUP(E2590,AlterationTestLU[#All],2,FALSE)</f>
        <v>Crosshead Data Plate [Section 3.16 and 8.10.2.2.3(k)] (Item 3.27)</v>
      </c>
      <c r="G2590" s="350"/>
      <c r="H2590" s="73"/>
      <c r="I2590" s="451"/>
      <c r="J2590" s="452"/>
      <c r="O2590" s="21"/>
    </row>
    <row r="2591" spans="2:15" ht="25.5" outlineLevel="2">
      <c r="B2591" s="706"/>
      <c r="C2591" s="773"/>
      <c r="D2591" s="539">
        <v>34</v>
      </c>
      <c r="E2591" s="538" t="s">
        <v>3008</v>
      </c>
      <c r="F2591" s="577" t="str">
        <f>+VLOOKUP(E2591,AlterationTestLU[#All],2,FALSE)</f>
        <v>Car Speed [3.28.1(k)]. The speed of the car shall be verified with rated load and with no load, in both directions. (Item 3.30)</v>
      </c>
      <c r="G2591" s="350"/>
      <c r="H2591" s="73"/>
      <c r="I2591" s="451"/>
      <c r="J2591" s="452"/>
      <c r="O2591" s="21"/>
    </row>
    <row r="2592" spans="2:15" ht="51" outlineLevel="2">
      <c r="B2592" s="706"/>
      <c r="C2592" s="773"/>
      <c r="D2592" s="539">
        <v>35</v>
      </c>
      <c r="E2592" s="538" t="s">
        <v>3039</v>
      </c>
      <c r="F2592" s="577" t="str">
        <f>+VLOOKUP(E2592,AlterationTestLU[#All],2,FALSE)</f>
        <v>(b) Bottom Clearance, Runby, and Minimum Refuge Space (Item 5.2)
(b)(1) bottom car clearance (3.4.1)
(b)(2) minimum bottom car runby (3.4.2)
(b)(3) maximum bottom car runby (3.4.3)</v>
      </c>
      <c r="G2592" s="350"/>
      <c r="H2592" s="73"/>
      <c r="I2592" s="451"/>
      <c r="J2592" s="452"/>
      <c r="O2592" s="21"/>
    </row>
    <row r="2593" spans="2:15" ht="25.5" outlineLevel="2">
      <c r="B2593" s="706"/>
      <c r="C2593" s="773"/>
      <c r="D2593" s="539">
        <v>36</v>
      </c>
      <c r="E2593" s="538" t="s">
        <v>3056</v>
      </c>
      <c r="F2593" s="577" t="str">
        <f>+VLOOKUP(E2593,AlterationTestLU[#All],2,FALSE)</f>
        <v xml:space="preserve">Car Buffer (3.6.3, 3.6.4, and 3.22.1) (Item 5.9). Marking plates proper application 2.22.3.3 or 2.22.5.5. No test on spring/elastomeric </v>
      </c>
      <c r="G2593" s="350"/>
      <c r="H2593" s="73"/>
      <c r="I2593" s="451"/>
      <c r="J2593" s="452"/>
      <c r="O2593" s="21"/>
    </row>
    <row r="2594" spans="2:15" ht="51" outlineLevel="2">
      <c r="B2594" s="706"/>
      <c r="C2594" s="773"/>
      <c r="D2594" s="539">
        <v>37</v>
      </c>
      <c r="E2594" s="538" t="s">
        <v>3067</v>
      </c>
      <c r="F2594" s="577" t="str">
        <f>+VLOOKUP(E2594,AlterationTestLU[#All],2,FALSE)</f>
        <v>(l) Counterweight (Item 3.28)
(l)(1) top clearance and bottom runby (3.4.6 and 3.22.2)
(l)(2) guards (Section 3.3)
(l)(3) design (Section 3.21)</v>
      </c>
      <c r="G2594" s="350"/>
      <c r="H2594" s="73"/>
      <c r="I2594" s="451"/>
      <c r="J2594" s="452"/>
      <c r="O2594" s="21"/>
    </row>
    <row r="2595" spans="2:15" ht="11.25" outlineLevel="1">
      <c r="B2595" s="75"/>
      <c r="C2595" s="11"/>
      <c r="D2595" s="1"/>
      <c r="E2595" s="1" t="s">
        <v>286</v>
      </c>
      <c r="F2595" s="141" t="s">
        <v>775</v>
      </c>
      <c r="G2595" s="353"/>
      <c r="H2595" s="32"/>
      <c r="I2595" s="845"/>
      <c r="J2595" s="846"/>
      <c r="O2595" s="21"/>
    </row>
    <row r="2596" spans="2:15" ht="11.25" outlineLevel="1">
      <c r="B2596" s="75"/>
      <c r="C2596" s="11"/>
      <c r="D2596" s="1"/>
      <c r="E2596" s="1" t="s">
        <v>372</v>
      </c>
      <c r="F2596" s="141" t="s">
        <v>776</v>
      </c>
      <c r="G2596" s="32"/>
      <c r="H2596" s="32"/>
      <c r="I2596" s="845"/>
      <c r="J2596" s="846"/>
      <c r="O2596" s="21"/>
    </row>
    <row r="2597" spans="2:15" ht="12.75" outlineLevel="1">
      <c r="B2597" s="75"/>
      <c r="C2597" s="11"/>
      <c r="D2597" s="1"/>
      <c r="E2597" s="1" t="s">
        <v>373</v>
      </c>
      <c r="F2597" s="347" t="s">
        <v>1443</v>
      </c>
      <c r="G2597" s="32"/>
      <c r="H2597" s="32"/>
      <c r="I2597" s="845"/>
      <c r="J2597" s="846"/>
      <c r="O2597" s="21"/>
    </row>
    <row r="2598" spans="2:15" ht="11.25" outlineLevel="1">
      <c r="B2598" s="75"/>
      <c r="C2598" s="11"/>
      <c r="D2598" s="1"/>
      <c r="E2598" s="1" t="s">
        <v>450</v>
      </c>
      <c r="F2598" s="141" t="s">
        <v>76</v>
      </c>
      <c r="G2598" s="32"/>
      <c r="H2598" s="32"/>
      <c r="I2598" s="845"/>
      <c r="J2598" s="846"/>
      <c r="O2598" s="21"/>
    </row>
    <row r="2599" spans="2:15" ht="11.25" outlineLevel="1">
      <c r="B2599" s="75"/>
      <c r="C2599" s="11"/>
      <c r="D2599" s="1"/>
      <c r="E2599" s="1"/>
      <c r="F2599" s="602" t="s">
        <v>1886</v>
      </c>
      <c r="G2599" s="32"/>
      <c r="H2599" s="32"/>
      <c r="I2599" s="451"/>
      <c r="J2599" s="452"/>
      <c r="O2599" s="21"/>
    </row>
    <row r="2600" spans="2:15" ht="11.25" outlineLevel="1">
      <c r="B2600" s="523"/>
      <c r="C2600" s="11"/>
      <c r="D2600" s="1"/>
      <c r="E2600" s="1"/>
      <c r="F2600" s="602" t="s">
        <v>2170</v>
      </c>
      <c r="G2600" s="32"/>
      <c r="H2600" s="32"/>
      <c r="I2600" s="451"/>
      <c r="J2600" s="452"/>
      <c r="O2600" s="21"/>
    </row>
    <row r="2601" spans="2:15" ht="11.25" outlineLevel="1">
      <c r="B2601" s="75"/>
      <c r="C2601" s="11"/>
      <c r="D2601" s="1"/>
      <c r="E2601" s="1" t="s">
        <v>445</v>
      </c>
      <c r="F2601" s="141" t="s">
        <v>180</v>
      </c>
      <c r="G2601" s="32"/>
      <c r="H2601" s="32"/>
      <c r="I2601" s="845"/>
      <c r="J2601" s="846"/>
      <c r="O2601" s="21"/>
    </row>
    <row r="2602" spans="2:15" ht="11.25" outlineLevel="1">
      <c r="B2602" s="75"/>
      <c r="C2602" s="11"/>
      <c r="D2602" s="1"/>
      <c r="E2602" s="1" t="s">
        <v>453</v>
      </c>
      <c r="F2602" s="141" t="s">
        <v>341</v>
      </c>
      <c r="G2602" s="32"/>
      <c r="H2602" s="32"/>
      <c r="I2602" s="845"/>
      <c r="J2602" s="846"/>
      <c r="O2602" s="21"/>
    </row>
    <row r="2603" spans="2:15" ht="11.25" outlineLevel="1">
      <c r="B2603" s="75"/>
      <c r="C2603" s="11"/>
      <c r="D2603" s="1"/>
      <c r="E2603" s="1" t="s">
        <v>451</v>
      </c>
      <c r="F2603" s="141" t="s">
        <v>1041</v>
      </c>
      <c r="G2603" s="32"/>
      <c r="H2603" s="32"/>
      <c r="I2603" s="845"/>
      <c r="J2603" s="846"/>
      <c r="O2603" s="21"/>
    </row>
    <row r="2604" spans="2:15" ht="11.25" outlineLevel="1">
      <c r="B2604" s="75"/>
      <c r="C2604" s="11"/>
      <c r="D2604" s="1"/>
      <c r="E2604" s="1" t="s">
        <v>456</v>
      </c>
      <c r="F2604" s="141" t="s">
        <v>818</v>
      </c>
      <c r="G2604" s="32"/>
      <c r="H2604" s="32"/>
      <c r="I2604" s="845"/>
      <c r="J2604" s="846"/>
      <c r="O2604" s="21"/>
    </row>
    <row r="2605" spans="2:15" ht="11.25" outlineLevel="1">
      <c r="B2605" s="75"/>
      <c r="C2605" s="11"/>
      <c r="D2605" s="1"/>
      <c r="E2605" s="1" t="s">
        <v>452</v>
      </c>
      <c r="F2605" s="141" t="s">
        <v>1106</v>
      </c>
      <c r="G2605" s="32"/>
      <c r="H2605" s="32"/>
      <c r="I2605" s="845"/>
      <c r="J2605" s="846"/>
      <c r="O2605" s="21"/>
    </row>
    <row r="2606" spans="2:15" ht="11.25" outlineLevel="1">
      <c r="B2606" s="75"/>
      <c r="C2606" s="11"/>
      <c r="D2606" s="1"/>
      <c r="E2606" s="1" t="s">
        <v>461</v>
      </c>
      <c r="F2606" s="141" t="s">
        <v>819</v>
      </c>
      <c r="G2606" s="32"/>
      <c r="H2606" s="32"/>
      <c r="I2606" s="845"/>
      <c r="J2606" s="846"/>
      <c r="O2606" s="21"/>
    </row>
    <row r="2607" spans="2:15" ht="11.25" outlineLevel="1">
      <c r="B2607" s="75"/>
      <c r="C2607" s="11"/>
      <c r="D2607" s="1"/>
      <c r="E2607" s="1" t="s">
        <v>447</v>
      </c>
      <c r="F2607" s="141" t="s">
        <v>821</v>
      </c>
      <c r="G2607" s="32"/>
      <c r="H2607" s="32"/>
      <c r="I2607" s="845"/>
      <c r="J2607" s="846"/>
      <c r="O2607" s="21"/>
    </row>
    <row r="2608" spans="2:15" ht="11.25" outlineLevel="1">
      <c r="B2608" s="75"/>
      <c r="C2608" s="11"/>
      <c r="D2608" s="1"/>
      <c r="E2608" s="142" t="s">
        <v>1168</v>
      </c>
      <c r="F2608" s="141" t="s">
        <v>1169</v>
      </c>
      <c r="G2608" s="32"/>
      <c r="H2608" s="32"/>
      <c r="I2608" s="845"/>
      <c r="J2608" s="846"/>
      <c r="O2608" s="21"/>
    </row>
    <row r="2609" spans="2:15" ht="11.25" outlineLevel="1">
      <c r="B2609" s="75"/>
      <c r="C2609" s="76"/>
      <c r="D2609" s="74"/>
      <c r="E2609" s="1"/>
      <c r="F2609" s="141"/>
      <c r="G2609" s="32"/>
      <c r="H2609" s="32"/>
      <c r="I2609" s="451"/>
      <c r="J2609" s="452"/>
      <c r="O2609" s="21"/>
    </row>
    <row r="2610" spans="2:15" ht="11.25">
      <c r="B2610" s="75"/>
      <c r="C2610" s="94" t="s">
        <v>1152</v>
      </c>
      <c r="D2610" s="95" t="s">
        <v>1202</v>
      </c>
      <c r="E2610" s="95"/>
      <c r="F2610" s="630"/>
      <c r="G2610" s="96" t="s">
        <v>83</v>
      </c>
      <c r="H2610" s="96" t="s">
        <v>82</v>
      </c>
      <c r="I2610" s="845"/>
      <c r="J2610" s="846"/>
      <c r="O2610" s="21"/>
    </row>
    <row r="2611" spans="2:15" ht="11.25" outlineLevel="1">
      <c r="B2611" s="706"/>
      <c r="C2611" s="14"/>
      <c r="D2611" s="311"/>
      <c r="E2611" s="312" t="s">
        <v>1893</v>
      </c>
      <c r="F2611" s="589"/>
      <c r="G2611" s="350"/>
      <c r="H2611" s="550"/>
      <c r="I2611" s="451"/>
      <c r="J2611" s="452"/>
      <c r="O2611" s="21"/>
    </row>
    <row r="2612" spans="2:15" ht="11.25" outlineLevel="2">
      <c r="B2612" s="706"/>
      <c r="C2612" s="14"/>
      <c r="D2612" s="311"/>
      <c r="E2612" s="533" t="str">
        <f>TRIM(RIGHT(SUBSTITUTE(E2611," ",REPT(" ",100)),100))</f>
        <v>8.10.3.3.2(d)</v>
      </c>
      <c r="F2612" s="590">
        <f>+VLOOKUP(E2612,clause_count,2,FALSE)</f>
        <v>36</v>
      </c>
      <c r="G2612" s="350"/>
      <c r="H2612" s="73"/>
      <c r="I2612" s="451"/>
      <c r="J2612" s="452"/>
      <c r="O2612" s="21"/>
    </row>
    <row r="2613" spans="2:15" ht="12.75" outlineLevel="2">
      <c r="B2613" s="706"/>
      <c r="C2613" s="14"/>
      <c r="D2613" s="539">
        <v>1</v>
      </c>
      <c r="E2613" s="538" t="s">
        <v>2868</v>
      </c>
      <c r="F2613" s="577" t="str">
        <f>+VLOOKUP(E2613,AlterationTestLU[],2,)</f>
        <v>Door Reopening Device [8.10.2.2.1(a)] (Item 1.1)</v>
      </c>
      <c r="G2613" s="350"/>
      <c r="H2613" s="73"/>
      <c r="I2613" s="451"/>
      <c r="J2613" s="452"/>
      <c r="O2613" s="21"/>
    </row>
    <row r="2614" spans="2:15" ht="25.5" outlineLevel="2">
      <c r="B2614" s="706"/>
      <c r="C2614" s="14"/>
      <c r="D2614" s="539">
        <v>2</v>
      </c>
      <c r="E2614" s="538" t="s">
        <v>2870</v>
      </c>
      <c r="F2614" s="577" t="str">
        <f>+VLOOKUP(E2614,AlterationTestLU[],2,)</f>
        <v>Operating Control Devices [3.26.1 through 3.26.3 and 8.10.2.2.1(c)] (Item 1.3)</v>
      </c>
      <c r="G2614" s="350"/>
      <c r="H2614" s="73"/>
      <c r="I2614" s="451"/>
      <c r="J2614" s="452"/>
      <c r="O2614" s="21"/>
    </row>
    <row r="2615" spans="2:15" ht="12.75" outlineLevel="2">
      <c r="B2615" s="706"/>
      <c r="C2615" s="14"/>
      <c r="D2615" s="539">
        <v>3</v>
      </c>
      <c r="E2615" s="538" t="s">
        <v>2874</v>
      </c>
      <c r="F2615" s="577" t="str">
        <f>+VLOOKUP(E2615,AlterationTestLU[],2,)</f>
        <v>Car Door or Gate [Sections 3.11 through 3.14 and 8.10.2.2.1(g)] (Item 1.7)</v>
      </c>
      <c r="G2615" s="350"/>
      <c r="H2615" s="73"/>
      <c r="I2615" s="451"/>
      <c r="J2615" s="452"/>
      <c r="O2615" s="21"/>
    </row>
    <row r="2616" spans="2:15" ht="12.75" outlineLevel="2">
      <c r="B2616" s="706"/>
      <c r="C2616" s="14"/>
      <c r="D2616" s="539">
        <v>4</v>
      </c>
      <c r="E2616" s="538" t="s">
        <v>2875</v>
      </c>
      <c r="F2616" s="577" t="str">
        <f>+VLOOKUP(E2616,AlterationTestLU[],2,)</f>
        <v>Door Closing Force [Sections 3.13 and 3.14 and 8.10.2.2.1(h)] (Item 1.8)</v>
      </c>
      <c r="G2616" s="350"/>
      <c r="H2616" s="73"/>
      <c r="I2616" s="451"/>
      <c r="J2616" s="452"/>
      <c r="O2616" s="21"/>
    </row>
    <row r="2617" spans="2:15" ht="12.75" outlineLevel="2">
      <c r="B2617" s="706"/>
      <c r="C2617" s="14"/>
      <c r="D2617" s="539">
        <v>5</v>
      </c>
      <c r="E2617" s="538" t="s">
        <v>2876</v>
      </c>
      <c r="F2617" s="577" t="str">
        <f>+VLOOKUP(E2617,AlterationTestLU[],2,)</f>
        <v>Power Closing of Doors or Gates [Section 3.13 and 8.10.2.2.1(i)] (Item 1.9)</v>
      </c>
      <c r="G2617" s="350"/>
      <c r="H2617" s="73"/>
      <c r="I2617" s="451"/>
      <c r="J2617" s="452"/>
      <c r="O2617" s="21"/>
    </row>
    <row r="2618" spans="2:15" ht="25.5" outlineLevel="2">
      <c r="B2618" s="706"/>
      <c r="C2618" s="14"/>
      <c r="D2618" s="539">
        <v>6</v>
      </c>
      <c r="E2618" s="538" t="s">
        <v>2877</v>
      </c>
      <c r="F2618" s="577" t="str">
        <f>+VLOOKUP(E2618,AlterationTestLU[],2,)</f>
        <v>Power Opening of Doors or Gates [Section 3.13, 3.26.3, and 8.10.2.2.1(j)] (Item 1.10)</v>
      </c>
      <c r="G2618" s="350"/>
      <c r="H2618" s="73"/>
      <c r="I2618" s="451"/>
      <c r="J2618" s="452"/>
      <c r="O2618" s="21"/>
    </row>
    <row r="2619" spans="2:15" ht="25.5" outlineLevel="2">
      <c r="B2619" s="706"/>
      <c r="C2619" s="14"/>
      <c r="D2619" s="539">
        <v>7</v>
      </c>
      <c r="E2619" s="538" t="s">
        <v>2878</v>
      </c>
      <c r="F2619" s="577" t="str">
        <f>+VLOOKUP(E2619,AlterationTestLU[],2,)</f>
        <v>Car Vision Panels and Glass Car Doors [Section 3.14 and 8.10.2.2.1(k)] (Item 1.11)</v>
      </c>
      <c r="G2619" s="350"/>
      <c r="H2619" s="73"/>
      <c r="I2619" s="451"/>
      <c r="J2619" s="452"/>
      <c r="O2619" s="21"/>
    </row>
    <row r="2620" spans="2:15" ht="51" outlineLevel="2">
      <c r="B2620" s="706"/>
      <c r="C2620" s="14"/>
      <c r="D2620" s="539">
        <v>8</v>
      </c>
      <c r="E2620" s="538" t="s">
        <v>2884</v>
      </c>
      <c r="F2620" s="577" t="str">
        <f>+VLOOKUP(E2620,AlterationTestLU[],2,)</f>
        <v>(q) Emergency and Auxiliary Power (Item 1.17)
(q)(1) standby or E.Power [Section 3.27 and 8.10.2.2.1(q)]. Passenger/freight tested w/rated load. C2- overload maintained during load/unload
(q)(2) auxiliary power lowering (3.26.10)</v>
      </c>
      <c r="G2620" s="350"/>
      <c r="H2620" s="73"/>
      <c r="I2620" s="451"/>
      <c r="J2620" s="452"/>
      <c r="O2620" s="21"/>
    </row>
    <row r="2621" spans="2:15" ht="25.5" outlineLevel="2">
      <c r="B2621" s="706"/>
      <c r="C2621" s="14"/>
      <c r="D2621" s="539">
        <v>9</v>
      </c>
      <c r="E2621" s="538" t="s">
        <v>2887</v>
      </c>
      <c r="F2621" s="577" t="str">
        <f>+VLOOKUP(E2621,AlterationTestLU[],2,)</f>
        <v>Restricted Opening of Car or Hoistway Doors [Section 3.12 and 8.10.2.2.1(r)] (Item 1.18)</v>
      </c>
      <c r="G2621" s="350"/>
      <c r="H2621" s="73"/>
      <c r="I2621" s="451"/>
      <c r="J2621" s="452"/>
      <c r="O2621" s="21"/>
    </row>
    <row r="2622" spans="2:15" ht="12.75" outlineLevel="2">
      <c r="B2622" s="706"/>
      <c r="C2622" s="14"/>
      <c r="D2622" s="539">
        <v>10</v>
      </c>
      <c r="E2622" s="538" t="s">
        <v>2888</v>
      </c>
      <c r="F2622" s="577" t="str">
        <f>+VLOOKUP(E2622,AlterationTestLU[],2,)</f>
        <v>Car Ride (Sections 3.15 and 3.23 and 8.10.2.2.1(s)] (Item 1.19)</v>
      </c>
      <c r="G2622" s="350"/>
      <c r="H2622" s="73"/>
      <c r="I2622" s="451"/>
      <c r="J2622" s="452"/>
      <c r="O2622" s="21"/>
    </row>
    <row r="2623" spans="2:15" ht="12.75" outlineLevel="2">
      <c r="B2623" s="706"/>
      <c r="C2623" s="14"/>
      <c r="D2623" s="539">
        <v>11</v>
      </c>
      <c r="E2623" s="538" t="s">
        <v>2889</v>
      </c>
      <c r="F2623" s="577" t="str">
        <f>+VLOOKUP(E2623,AlterationTestLU[],2,)</f>
        <v xml:space="preserve">Door Monitoring Systems [3.26.1 and 8.10.2.2.1(t)] </v>
      </c>
      <c r="G2623" s="350"/>
      <c r="H2623" s="73"/>
      <c r="I2623" s="451"/>
      <c r="J2623" s="452"/>
      <c r="O2623" s="21"/>
    </row>
    <row r="2624" spans="2:15" ht="12.75" outlineLevel="2">
      <c r="B2624" s="706"/>
      <c r="C2624" s="14"/>
      <c r="D2624" s="539">
        <v>12</v>
      </c>
      <c r="E2624" s="538" t="s">
        <v>2911</v>
      </c>
      <c r="F2624" s="577" t="str">
        <f>+VLOOKUP(E2624,AlterationTestLU[],2,)</f>
        <v>Pipes, Wiring, and Ducts [Section 3.8 and 8.10.2.2.2(m)] (Item 2.8)</v>
      </c>
      <c r="G2624" s="350"/>
      <c r="H2624" s="73"/>
      <c r="I2624" s="451"/>
      <c r="J2624" s="452"/>
      <c r="O2624" s="21"/>
    </row>
    <row r="2625" spans="2:15" ht="25.5" outlineLevel="2">
      <c r="B2625" s="706"/>
      <c r="C2625" s="14"/>
      <c r="D2625" s="539">
        <v>13</v>
      </c>
      <c r="E2625" s="538" t="s">
        <v>2912</v>
      </c>
      <c r="F2625" s="577" t="str">
        <f>+VLOOKUP(E2625,AlterationTestLU[],2,)</f>
        <v>Guarding of Exposed Auxiliary Equipment [Section 3.10 and 8.10.2.2.2(n)] (Item 2.9)</v>
      </c>
      <c r="G2625" s="350"/>
      <c r="H2625" s="73"/>
      <c r="I2625" s="451"/>
      <c r="J2625" s="452"/>
      <c r="O2625" s="21"/>
    </row>
    <row r="2626" spans="2:15" ht="12.75" outlineLevel="2">
      <c r="B2626" s="706"/>
      <c r="C2626" s="14"/>
      <c r="D2626" s="539">
        <v>14</v>
      </c>
      <c r="E2626" s="538" t="s">
        <v>2943</v>
      </c>
      <c r="F2626" s="577" t="str">
        <f>+VLOOKUP(E2626,AlterationTestLU[],2,)</f>
        <v>Flexible Hydraulic Hose and Fitting Assemblies (3.19.3.3) (Item 2.34)</v>
      </c>
      <c r="G2626" s="350"/>
      <c r="H2626" s="73"/>
      <c r="I2626" s="451"/>
      <c r="J2626" s="452"/>
      <c r="O2626" s="21"/>
    </row>
    <row r="2627" spans="2:15" ht="102" outlineLevel="2">
      <c r="B2627" s="706"/>
      <c r="C2627" s="14"/>
      <c r="D2627" s="539">
        <v>15</v>
      </c>
      <c r="E2627" s="538" t="s">
        <v>2944</v>
      </c>
      <c r="F2627" s="577" t="str">
        <f>+VLOOKUP(E2627,AlterationTestLU[],2,)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627" s="350"/>
      <c r="H2627" s="73"/>
      <c r="I2627" s="451"/>
      <c r="J2627" s="452"/>
      <c r="O2627" s="21"/>
    </row>
    <row r="2628" spans="2:15" ht="38.25" outlineLevel="2">
      <c r="B2628" s="706"/>
      <c r="C2628" s="14"/>
      <c r="D2628" s="539">
        <v>16</v>
      </c>
      <c r="E2628" s="538" t="s">
        <v>2967</v>
      </c>
      <c r="F2628" s="577" t="str">
        <f>+VLOOKUP(E2628,AlterationTestLU[],2,)</f>
        <v>(c) Top-of-Car Operating Device [8.10.2.2.3(c)] (Item 3.3)
(c)(1) operation (3.26.2)
(c)(2) operation with open door circuits (2.26.1.5)</v>
      </c>
      <c r="G2628" s="350"/>
      <c r="H2628" s="73"/>
      <c r="I2628" s="451"/>
      <c r="J2628" s="452"/>
      <c r="O2628" s="21"/>
    </row>
    <row r="2629" spans="2:15" ht="63.75" outlineLevel="2">
      <c r="B2629" s="706"/>
      <c r="C2629" s="14"/>
      <c r="D2629" s="539">
        <v>17</v>
      </c>
      <c r="E2629" s="538" t="s">
        <v>2970</v>
      </c>
      <c r="F2629" s="577" t="str">
        <f>+VLOOKUP(E2629,AlterationTestLU[],2,)</f>
        <v>(d) Top-of-Car Clearance [8.10.2.2.3(d)] (Item 3.4)
(d)(1) top car clearance (3.4.5)
(d)(2) car top minimum runby (3.4.2.2)
(d)(3) top-of-car equipment (3.4.7)
(d)(4) clearance above hydraulic jack projecting above the car (3.4.8)</v>
      </c>
      <c r="G2629" s="350"/>
      <c r="H2629" s="73"/>
      <c r="I2629" s="451"/>
      <c r="J2629" s="452"/>
      <c r="O2629" s="21"/>
    </row>
    <row r="2630" spans="2:15" ht="12.75" outlineLevel="2">
      <c r="B2630" s="706"/>
      <c r="C2630" s="14"/>
      <c r="D2630" s="539">
        <v>18</v>
      </c>
      <c r="E2630" s="538" t="s">
        <v>2975</v>
      </c>
      <c r="F2630" s="577" t="str">
        <f>+VLOOKUP(E2630,AlterationTestLU[],2,)</f>
        <v>Normal Terminal Stopping Devices [3.25.1 and 8.10.2.2.3(g)] (Item 3.5)</v>
      </c>
      <c r="G2630" s="350"/>
      <c r="H2630" s="73"/>
      <c r="I2630" s="451"/>
      <c r="J2630" s="452"/>
      <c r="O2630" s="21"/>
    </row>
    <row r="2631" spans="2:15" ht="12.75" outlineLevel="2">
      <c r="B2631" s="706"/>
      <c r="C2631" s="14"/>
      <c r="D2631" s="539">
        <v>19</v>
      </c>
      <c r="E2631" s="538" t="s">
        <v>2976</v>
      </c>
      <c r="F2631" s="577" t="str">
        <f>+VLOOKUP(E2631,AlterationTestLU[],2,)</f>
        <v>Terminal Speed-Reducing Devices (3.25.2) (Item 3.6)</v>
      </c>
      <c r="G2631" s="350"/>
      <c r="H2631" s="73"/>
      <c r="I2631" s="451"/>
      <c r="J2631" s="452"/>
      <c r="O2631" s="21"/>
    </row>
    <row r="2632" spans="2:15" ht="12.75" outlineLevel="2">
      <c r="B2632" s="706"/>
      <c r="C2632" s="14"/>
      <c r="D2632" s="539">
        <v>20</v>
      </c>
      <c r="E2632" s="538" t="s">
        <v>2977</v>
      </c>
      <c r="F2632" s="577" t="str">
        <f>+VLOOKUP(E2632,AlterationTestLU[],2,)</f>
        <v>Car-Leveling and Anticreep Devices (3.26.3) (Item 3.7)</v>
      </c>
      <c r="G2632" s="350"/>
      <c r="H2632" s="73"/>
      <c r="I2632" s="451"/>
      <c r="J2632" s="452"/>
      <c r="O2632" s="21"/>
    </row>
    <row r="2633" spans="2:15" ht="12.75" outlineLevel="2">
      <c r="B2633" s="706"/>
      <c r="C2633" s="14"/>
      <c r="D2633" s="539">
        <v>21</v>
      </c>
      <c r="E2633" s="538" t="s">
        <v>2980</v>
      </c>
      <c r="F2633" s="577" t="str">
        <f>+VLOOKUP(E2633,AlterationTestLU[],2,)</f>
        <v>Crosshead Data Plate [Section 3.16 and 8.10.2.2.3(k)] (Item 3.27)</v>
      </c>
      <c r="G2633" s="350"/>
      <c r="H2633" s="73"/>
      <c r="I2633" s="451"/>
      <c r="J2633" s="452"/>
      <c r="O2633" s="21"/>
    </row>
    <row r="2634" spans="2:15" ht="38.25" outlineLevel="2">
      <c r="B2634" s="706"/>
      <c r="C2634" s="14"/>
      <c r="D2634" s="539">
        <v>22</v>
      </c>
      <c r="E2634" s="538" t="s">
        <v>3000</v>
      </c>
      <c r="F2634" s="577" t="str">
        <f>+VLOOKUP(E2634,AlterationTestLU[],2,)</f>
        <v>Governor, Safety, Ropes, CWTs (Item 3.20). Use 8.10.2.2.2(hh) , 8.10.2.2.2(ii), 8.10.2.2.3(m), 8.10.2.2.3(n), and 8.10.2.2.3(z) through 8.10.2.2.2.3(cc); car and counterweight safeties (3.17.1 and 3.17.2).</v>
      </c>
      <c r="G2634" s="350"/>
      <c r="H2634" s="73"/>
      <c r="I2634" s="451"/>
      <c r="J2634" s="452"/>
      <c r="O2634" s="21"/>
    </row>
    <row r="2635" spans="2:15" ht="12.75" outlineLevel="2">
      <c r="B2635" s="706"/>
      <c r="C2635" s="14"/>
      <c r="D2635" s="539">
        <v>23</v>
      </c>
      <c r="E2635" s="538" t="s">
        <v>3004</v>
      </c>
      <c r="F2635" s="577" t="str">
        <f>+VLOOKUP(E2635,AlterationTestLU[],2,)</f>
        <v>Suspension Rope (3.17.1, 3.18.1.2, Section 3.20, and 3.4.5) (Item 3.23)</v>
      </c>
      <c r="G2635" s="350"/>
      <c r="H2635" s="73"/>
      <c r="I2635" s="451"/>
      <c r="J2635" s="452"/>
      <c r="O2635" s="21"/>
    </row>
    <row r="2636" spans="2:15" ht="25.5" outlineLevel="2">
      <c r="B2636" s="706"/>
      <c r="C2636" s="14"/>
      <c r="D2636" s="539">
        <v>24</v>
      </c>
      <c r="E2636" s="538" t="s">
        <v>3008</v>
      </c>
      <c r="F2636" s="577" t="str">
        <f>+VLOOKUP(E2636,AlterationTestLU[],2,)</f>
        <v>Car Speed [3.28.1(k)]. The speed of the car shall be verified with rated load and with no load, in both directions. (Item 3.30)</v>
      </c>
      <c r="G2636" s="350"/>
      <c r="H2636" s="73"/>
      <c r="I2636" s="451"/>
      <c r="J2636" s="452"/>
      <c r="O2636" s="21"/>
    </row>
    <row r="2637" spans="2:15" ht="382.5" outlineLevel="2">
      <c r="B2637" s="706"/>
      <c r="C2637" s="14"/>
      <c r="D2637" s="539">
        <v>25</v>
      </c>
      <c r="E2637" s="538" t="s">
        <v>2438</v>
      </c>
      <c r="F2637" s="577" t="str">
        <f>+VLOOKUP(E2637,AlterationTestLU[],2,)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2637" s="350"/>
      <c r="H2637" s="73"/>
      <c r="I2637" s="451"/>
      <c r="J2637" s="452"/>
      <c r="O2637" s="16" t="s">
        <v>2438</v>
      </c>
    </row>
    <row r="2638" spans="2:15" ht="255" outlineLevel="2">
      <c r="B2638" s="706"/>
      <c r="C2638" s="14"/>
      <c r="D2638" s="539">
        <v>26</v>
      </c>
      <c r="E2638" s="538" t="s">
        <v>2697</v>
      </c>
      <c r="F2638" s="577" t="str">
        <f>+VLOOKUP(E2638,AlterationTestLU[],2,)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2638" s="350"/>
      <c r="H2638" s="73"/>
      <c r="I2638" s="451"/>
      <c r="J2638" s="452"/>
      <c r="O2638" s="21"/>
    </row>
    <row r="2639" spans="2:15" ht="51" outlineLevel="2">
      <c r="B2639" s="706"/>
      <c r="C2639" s="14"/>
      <c r="D2639" s="539">
        <v>27</v>
      </c>
      <c r="E2639" s="538" t="s">
        <v>2884</v>
      </c>
      <c r="F2639" s="577" t="str">
        <f>+VLOOKUP(E2639,AlterationTestLU[],2,)</f>
        <v>(q) Emergency and Auxiliary Power (Item 1.17)
(q)(1) standby or E.Power [Section 3.27 and 8.10.2.2.1(q)]. Passenger/freight tested w/rated load. C2- overload maintained during load/unload
(q)(2) auxiliary power lowering (3.26.10)</v>
      </c>
      <c r="G2639" s="350"/>
      <c r="H2639" s="73"/>
      <c r="I2639" s="451"/>
      <c r="J2639" s="452"/>
      <c r="O2639" s="21"/>
    </row>
    <row r="2640" spans="2:15" ht="12.75" outlineLevel="2">
      <c r="B2640" s="706"/>
      <c r="C2640" s="14"/>
      <c r="D2640" s="539">
        <v>28</v>
      </c>
      <c r="E2640" s="538" t="s">
        <v>2911</v>
      </c>
      <c r="F2640" s="577" t="str">
        <f>+VLOOKUP(E2640,AlterationTestLU[],2,)</f>
        <v>Pipes, Wiring, and Ducts [Section 3.8 and 8.10.2.2.2(m)] (Item 2.8)</v>
      </c>
      <c r="G2640" s="350"/>
      <c r="H2640" s="73"/>
      <c r="I2640" s="451"/>
      <c r="J2640" s="452"/>
      <c r="O2640" s="21"/>
    </row>
    <row r="2641" spans="2:15" ht="25.5" outlineLevel="2">
      <c r="B2641" s="706"/>
      <c r="C2641" s="14"/>
      <c r="D2641" s="539">
        <v>29</v>
      </c>
      <c r="E2641" s="538" t="s">
        <v>2912</v>
      </c>
      <c r="F2641" s="577" t="str">
        <f>+VLOOKUP(E2641,AlterationTestLU[],2,)</f>
        <v>Guarding of Exposed Auxiliary Equipment [Section 3.10 and 8.10.2.2.2(n)] (Item 2.9)</v>
      </c>
      <c r="G2641" s="350"/>
      <c r="H2641" s="73"/>
      <c r="I2641" s="451"/>
      <c r="J2641" s="452"/>
      <c r="O2641" s="21"/>
    </row>
    <row r="2642" spans="2:15" ht="12.75" outlineLevel="2">
      <c r="B2642" s="706"/>
      <c r="C2642" s="14"/>
      <c r="D2642" s="539">
        <v>30</v>
      </c>
      <c r="E2642" s="538" t="s">
        <v>2915</v>
      </c>
      <c r="F2642" s="577" t="str">
        <f>+VLOOKUP(E2642,AlterationTestLU[],2,)</f>
        <v>Stop Switch [3.7.1, 3.26.1, and 8.10.2.2.2(q)]</v>
      </c>
      <c r="G2642" s="350"/>
      <c r="H2642" s="73"/>
      <c r="I2642" s="451"/>
      <c r="J2642" s="452"/>
      <c r="O2642" s="21"/>
    </row>
    <row r="2643" spans="2:15" ht="63.75" outlineLevel="2">
      <c r="B2643" s="706"/>
      <c r="C2643" s="14"/>
      <c r="D2643" s="539">
        <v>31</v>
      </c>
      <c r="E2643" s="538" t="s">
        <v>2916</v>
      </c>
      <c r="F2643" s="577" t="str">
        <f>+VLOOKUP(E2643,AlterationTestLU[],2,)</f>
        <v>(r) Disconnecting Means and Control [8.10.2.2.2(r)] (Item 2.11)
(r)(1) general (2.26.4.1, 2.26.4.5, and 3.26.1, and NFPA 70 or CSA C22.1, as applicable)
(r)(2) closed position (3.26.3.1.4)
(r)(3) auxiliary contacts (NFPA 70 or CSA C22.1, as applicable)</v>
      </c>
      <c r="G2643" s="350"/>
      <c r="H2643" s="73"/>
      <c r="I2643" s="451"/>
      <c r="J2643" s="452"/>
      <c r="O2643" s="21"/>
    </row>
    <row r="2644" spans="2:15" ht="12.75" outlineLevel="2">
      <c r="B2644" s="706"/>
      <c r="C2644" s="14"/>
      <c r="D2644" s="539">
        <v>32</v>
      </c>
      <c r="E2644" s="538" t="s">
        <v>2980</v>
      </c>
      <c r="F2644" s="577" t="str">
        <f>+VLOOKUP(E2644,AlterationTestLU[],2,)</f>
        <v>Crosshead Data Plate [Section 3.16 and 8.10.2.2.3(k)] (Item 3.27)</v>
      </c>
      <c r="G2644" s="350"/>
      <c r="H2644" s="73"/>
      <c r="I2644" s="451"/>
      <c r="J2644" s="452"/>
      <c r="O2644" s="21"/>
    </row>
    <row r="2645" spans="2:15" ht="25.5" outlineLevel="2">
      <c r="B2645" s="706"/>
      <c r="C2645" s="14"/>
      <c r="D2645" s="539">
        <v>33</v>
      </c>
      <c r="E2645" s="538" t="s">
        <v>3008</v>
      </c>
      <c r="F2645" s="577" t="str">
        <f>+VLOOKUP(E2645,AlterationTestLU[],2,)</f>
        <v>Car Speed [3.28.1(k)]. The speed of the car shall be verified with rated load and with no load, in both directions. (Item 3.30)</v>
      </c>
      <c r="G2645" s="350"/>
      <c r="H2645" s="73"/>
      <c r="I2645" s="451"/>
      <c r="J2645" s="452"/>
      <c r="O2645" s="21"/>
    </row>
    <row r="2646" spans="2:15" ht="51" outlineLevel="2">
      <c r="B2646" s="706"/>
      <c r="C2646" s="14"/>
      <c r="D2646" s="539">
        <v>34</v>
      </c>
      <c r="E2646" s="538" t="s">
        <v>3039</v>
      </c>
      <c r="F2646" s="577" t="str">
        <f>+VLOOKUP(E2646,AlterationTestLU[],2,)</f>
        <v>(b) Bottom Clearance, Runby, and Minimum Refuge Space (Item 5.2)
(b)(1) bottom car clearance (3.4.1)
(b)(2) minimum bottom car runby (3.4.2)
(b)(3) maximum bottom car runby (3.4.3)</v>
      </c>
      <c r="G2646" s="350"/>
      <c r="H2646" s="73"/>
      <c r="I2646" s="451"/>
      <c r="J2646" s="452"/>
      <c r="O2646" s="21"/>
    </row>
    <row r="2647" spans="2:15" ht="25.5" outlineLevel="2">
      <c r="B2647" s="706"/>
      <c r="C2647" s="14"/>
      <c r="D2647" s="539">
        <v>35</v>
      </c>
      <c r="E2647" s="538" t="s">
        <v>3056</v>
      </c>
      <c r="F2647" s="577" t="str">
        <f>+VLOOKUP(E2647,AlterationTestLU[],2,)</f>
        <v xml:space="preserve">Car Buffer (3.6.3, 3.6.4, and 3.22.1) (Item 5.9). Marking plates proper application 2.22.3.3 or 2.22.5.5. No test on spring/elastomeric </v>
      </c>
      <c r="G2647" s="350"/>
      <c r="H2647" s="73"/>
      <c r="I2647" s="451"/>
      <c r="J2647" s="452"/>
      <c r="O2647" s="21"/>
    </row>
    <row r="2648" spans="2:15" ht="51" outlineLevel="2">
      <c r="B2648" s="706"/>
      <c r="C2648" s="14"/>
      <c r="D2648" s="539">
        <v>36</v>
      </c>
      <c r="E2648" s="538" t="s">
        <v>3067</v>
      </c>
      <c r="F2648" s="577" t="str">
        <f>+VLOOKUP(E2648,AlterationTestLU[],2,)</f>
        <v>(l) Counterweight (Item 3.28)
(l)(1) top clearance and bottom runby (3.4.6 and 3.22.2)
(l)(2) guards (Section 3.3)
(l)(3) design (Section 3.21)</v>
      </c>
      <c r="G2648" s="350"/>
      <c r="H2648" s="73"/>
      <c r="I2648" s="451"/>
      <c r="J2648" s="452"/>
      <c r="O2648" s="21"/>
    </row>
    <row r="2649" spans="2:15" ht="11.25" outlineLevel="1">
      <c r="B2649" s="75"/>
      <c r="C2649" s="11"/>
      <c r="D2649" s="1"/>
      <c r="E2649" s="1" t="s">
        <v>450</v>
      </c>
      <c r="F2649" s="141" t="s">
        <v>76</v>
      </c>
      <c r="G2649" s="32" t="s">
        <v>1219</v>
      </c>
      <c r="H2649" s="32"/>
      <c r="I2649" s="845"/>
      <c r="J2649" s="846"/>
      <c r="O2649" s="21"/>
    </row>
    <row r="2650" spans="2:15" ht="11.25" outlineLevel="1">
      <c r="B2650" s="75"/>
      <c r="C2650" s="11"/>
      <c r="D2650" s="1"/>
      <c r="E2650" s="1"/>
      <c r="F2650" s="602" t="s">
        <v>1886</v>
      </c>
      <c r="G2650" s="32"/>
      <c r="H2650" s="32"/>
      <c r="I2650" s="451"/>
      <c r="J2650" s="452"/>
      <c r="O2650" s="21"/>
    </row>
    <row r="2651" spans="2:15" ht="11.25" outlineLevel="1">
      <c r="B2651" s="523"/>
      <c r="C2651" s="11"/>
      <c r="D2651" s="1"/>
      <c r="E2651" s="1"/>
      <c r="F2651" s="602" t="s">
        <v>2170</v>
      </c>
      <c r="G2651" s="32"/>
      <c r="H2651" s="32"/>
      <c r="I2651" s="451"/>
      <c r="J2651" s="452"/>
      <c r="O2651" s="21"/>
    </row>
    <row r="2652" spans="2:15" ht="11.25" outlineLevel="1">
      <c r="B2652" s="75"/>
      <c r="C2652" s="11"/>
      <c r="D2652" s="1"/>
      <c r="E2652" s="1" t="s">
        <v>445</v>
      </c>
      <c r="F2652" s="141" t="s">
        <v>180</v>
      </c>
      <c r="G2652" s="32"/>
      <c r="H2652" s="32"/>
      <c r="I2652" s="845"/>
      <c r="J2652" s="846"/>
      <c r="O2652" s="21"/>
    </row>
    <row r="2653" spans="2:15" ht="11.25" outlineLevel="1">
      <c r="B2653" s="75"/>
      <c r="C2653" s="11"/>
      <c r="D2653" s="1"/>
      <c r="E2653" s="1" t="s">
        <v>453</v>
      </c>
      <c r="F2653" s="141" t="s">
        <v>341</v>
      </c>
      <c r="G2653" s="32"/>
      <c r="H2653" s="32"/>
      <c r="I2653" s="845"/>
      <c r="J2653" s="846"/>
      <c r="O2653" s="21"/>
    </row>
    <row r="2654" spans="2:15" ht="11.25" outlineLevel="1">
      <c r="B2654" s="75"/>
      <c r="C2654" s="11"/>
      <c r="D2654" s="1"/>
      <c r="E2654" s="1" t="s">
        <v>451</v>
      </c>
      <c r="F2654" s="141" t="s">
        <v>1041</v>
      </c>
      <c r="G2654" s="32"/>
      <c r="H2654" s="32"/>
      <c r="I2654" s="845"/>
      <c r="J2654" s="846"/>
      <c r="O2654" s="21"/>
    </row>
    <row r="2655" spans="2:15" ht="11.25" outlineLevel="1">
      <c r="B2655" s="75"/>
      <c r="C2655" s="11"/>
      <c r="D2655" s="1"/>
      <c r="E2655" s="1" t="s">
        <v>456</v>
      </c>
      <c r="F2655" s="141" t="s">
        <v>818</v>
      </c>
      <c r="G2655" s="32"/>
      <c r="H2655" s="32"/>
      <c r="I2655" s="845"/>
      <c r="J2655" s="846"/>
      <c r="O2655" s="21"/>
    </row>
    <row r="2656" spans="2:15" ht="11.25" outlineLevel="1">
      <c r="B2656" s="75"/>
      <c r="C2656" s="11"/>
      <c r="D2656" s="1"/>
      <c r="E2656" s="1" t="s">
        <v>452</v>
      </c>
      <c r="F2656" s="141" t="s">
        <v>1106</v>
      </c>
      <c r="G2656" s="32"/>
      <c r="H2656" s="32"/>
      <c r="I2656" s="845"/>
      <c r="J2656" s="846"/>
      <c r="O2656" s="21"/>
    </row>
    <row r="2657" spans="2:15" ht="11.25" outlineLevel="1">
      <c r="B2657" s="75"/>
      <c r="C2657" s="11"/>
      <c r="D2657" s="1"/>
      <c r="E2657" s="1" t="s">
        <v>461</v>
      </c>
      <c r="F2657" s="141" t="s">
        <v>819</v>
      </c>
      <c r="G2657" s="32"/>
      <c r="H2657" s="32"/>
      <c r="I2657" s="845"/>
      <c r="J2657" s="846"/>
      <c r="O2657" s="21"/>
    </row>
    <row r="2658" spans="2:15" ht="11.25" outlineLevel="1">
      <c r="B2658" s="75"/>
      <c r="C2658" s="11"/>
      <c r="D2658" s="1"/>
      <c r="E2658" s="1" t="s">
        <v>447</v>
      </c>
      <c r="F2658" s="141" t="s">
        <v>821</v>
      </c>
      <c r="G2658" s="32"/>
      <c r="H2658" s="32"/>
      <c r="I2658" s="845"/>
      <c r="J2658" s="846"/>
      <c r="O2658" s="21"/>
    </row>
    <row r="2659" spans="2:15" ht="11.25" outlineLevel="1">
      <c r="B2659" s="75"/>
      <c r="C2659" s="11"/>
      <c r="D2659" s="1"/>
      <c r="E2659" s="1"/>
      <c r="F2659" s="141"/>
      <c r="G2659" s="32"/>
      <c r="H2659" s="32"/>
      <c r="I2659" s="845"/>
      <c r="J2659" s="846"/>
      <c r="O2659" s="21"/>
    </row>
    <row r="2660" spans="2:15" ht="11.25" outlineLevel="1">
      <c r="B2660" s="75"/>
      <c r="C2660" s="11"/>
      <c r="D2660" s="1"/>
      <c r="E2660" s="1" t="s">
        <v>1168</v>
      </c>
      <c r="F2660" s="141" t="s">
        <v>1169</v>
      </c>
      <c r="G2660" s="32"/>
      <c r="H2660" s="32"/>
      <c r="I2660" s="451"/>
      <c r="J2660" s="452"/>
      <c r="O2660" s="21"/>
    </row>
    <row r="2661" spans="2:15" ht="11.25" outlineLevel="1">
      <c r="B2661" s="523"/>
      <c r="C2661" s="11"/>
      <c r="D2661" s="1"/>
      <c r="E2661" s="229" t="s">
        <v>2153</v>
      </c>
      <c r="F2661" s="141"/>
      <c r="G2661" s="32"/>
      <c r="H2661" s="32"/>
      <c r="I2661" s="451"/>
      <c r="J2661" s="452"/>
      <c r="O2661" s="21"/>
    </row>
    <row r="2662" spans="2:15" ht="11.25" outlineLevel="1">
      <c r="B2662" s="523"/>
      <c r="C2662" s="224" t="s">
        <v>2171</v>
      </c>
      <c r="D2662" s="335" t="s">
        <v>2018</v>
      </c>
      <c r="E2662" s="280"/>
      <c r="F2662" s="613"/>
      <c r="G2662" s="521" t="s">
        <v>84</v>
      </c>
      <c r="H2662" s="226" t="s">
        <v>84</v>
      </c>
      <c r="I2662" s="451"/>
      <c r="J2662" s="452"/>
      <c r="O2662" s="21"/>
    </row>
    <row r="2663" spans="2:15" ht="11.25" outlineLevel="1">
      <c r="B2663" s="523"/>
      <c r="C2663" s="11"/>
      <c r="D2663" s="1"/>
      <c r="E2663" s="380" t="s">
        <v>2148</v>
      </c>
      <c r="F2663" s="141"/>
      <c r="G2663" s="353"/>
      <c r="H2663" s="32"/>
      <c r="I2663" s="451"/>
      <c r="J2663" s="452"/>
      <c r="O2663" s="21"/>
    </row>
    <row r="2664" spans="2:15" ht="11.25" outlineLevel="1">
      <c r="B2664" s="523"/>
      <c r="C2664" s="273" t="s">
        <v>2172</v>
      </c>
      <c r="D2664" s="183" t="s">
        <v>1739</v>
      </c>
      <c r="E2664" s="165"/>
      <c r="F2664" s="614"/>
      <c r="G2664" s="546" t="s">
        <v>84</v>
      </c>
      <c r="H2664" s="350" t="s">
        <v>84</v>
      </c>
      <c r="I2664" s="451"/>
      <c r="J2664" s="452"/>
      <c r="O2664" s="21"/>
    </row>
    <row r="2665" spans="2:15" ht="11.25" outlineLevel="1">
      <c r="B2665" s="523"/>
      <c r="C2665" s="182"/>
      <c r="D2665" s="278"/>
      <c r="E2665" s="229" t="s">
        <v>2149</v>
      </c>
      <c r="F2665" s="608" t="s">
        <v>2014</v>
      </c>
      <c r="G2665" s="353"/>
      <c r="H2665" s="32"/>
      <c r="I2665" s="451"/>
      <c r="J2665" s="452"/>
      <c r="O2665" s="21"/>
    </row>
    <row r="2666" spans="2:15" ht="11.25" outlineLevel="1">
      <c r="B2666" s="75"/>
      <c r="C2666" s="182"/>
      <c r="D2666" s="277"/>
      <c r="E2666" s="229"/>
      <c r="F2666" s="608" t="s">
        <v>1729</v>
      </c>
      <c r="G2666" s="353"/>
      <c r="H2666" s="32"/>
      <c r="I2666" s="451"/>
      <c r="J2666" s="452"/>
      <c r="O2666" s="21"/>
    </row>
    <row r="2667" spans="2:15" ht="11.25" outlineLevel="1">
      <c r="B2667" s="75"/>
      <c r="C2667" s="182"/>
      <c r="D2667" s="277"/>
      <c r="E2667" s="229"/>
      <c r="F2667" s="608"/>
      <c r="G2667" s="353"/>
      <c r="H2667" s="32"/>
      <c r="I2667" s="451"/>
      <c r="J2667" s="452"/>
      <c r="O2667" s="21"/>
    </row>
    <row r="2668" spans="2:15" ht="11.25" outlineLevel="1">
      <c r="B2668" s="75"/>
      <c r="C2668" s="182"/>
      <c r="D2668" s="277"/>
      <c r="E2668" s="229"/>
      <c r="F2668" s="608" t="s">
        <v>2124</v>
      </c>
      <c r="G2668" s="353"/>
      <c r="H2668" s="32"/>
      <c r="I2668" s="451"/>
      <c r="J2668" s="452"/>
      <c r="O2668" s="21"/>
    </row>
    <row r="2669" spans="2:15" ht="11.25" outlineLevel="1">
      <c r="B2669" s="523"/>
      <c r="C2669" s="182"/>
      <c r="D2669" s="277"/>
      <c r="E2669" s="229" t="s">
        <v>2151</v>
      </c>
      <c r="F2669" s="608" t="s">
        <v>1731</v>
      </c>
      <c r="G2669" s="353"/>
      <c r="H2669" s="32"/>
      <c r="I2669" s="451"/>
      <c r="J2669" s="452"/>
      <c r="O2669" s="21"/>
    </row>
    <row r="2670" spans="2:15" ht="11.25" outlineLevel="1">
      <c r="B2670" s="75"/>
      <c r="C2670" s="182"/>
      <c r="D2670" s="277"/>
      <c r="E2670" s="229"/>
      <c r="F2670" s="615" t="s">
        <v>1732</v>
      </c>
      <c r="G2670" s="353"/>
      <c r="H2670" s="32"/>
      <c r="I2670" s="451"/>
      <c r="J2670" s="452"/>
      <c r="O2670" s="21"/>
    </row>
    <row r="2671" spans="2:15" ht="11.25" outlineLevel="1">
      <c r="B2671" s="75"/>
      <c r="C2671" s="182"/>
      <c r="D2671" s="278"/>
      <c r="E2671" s="229"/>
      <c r="F2671" s="615" t="s">
        <v>1733</v>
      </c>
      <c r="G2671" s="353"/>
      <c r="H2671" s="32"/>
      <c r="I2671" s="451"/>
      <c r="J2671" s="452"/>
      <c r="O2671" s="21"/>
    </row>
    <row r="2672" spans="2:15" ht="11.25" outlineLevel="1">
      <c r="B2672" s="75"/>
      <c r="C2672" s="182"/>
      <c r="D2672" s="278"/>
      <c r="E2672" s="229"/>
      <c r="F2672" s="615" t="s">
        <v>1734</v>
      </c>
      <c r="G2672" s="353"/>
      <c r="H2672" s="32"/>
      <c r="I2672" s="451"/>
      <c r="J2672" s="452"/>
      <c r="O2672" s="21"/>
    </row>
    <row r="2673" spans="2:15" ht="11.25" outlineLevel="1">
      <c r="B2673" s="75"/>
      <c r="C2673" s="182"/>
      <c r="D2673" s="278"/>
      <c r="E2673" s="229"/>
      <c r="F2673" s="615" t="s">
        <v>1735</v>
      </c>
      <c r="G2673" s="353"/>
      <c r="H2673" s="32"/>
      <c r="I2673" s="451"/>
      <c r="J2673" s="452"/>
      <c r="O2673" s="21"/>
    </row>
    <row r="2674" spans="2:15" ht="11.25" outlineLevel="1">
      <c r="B2674" s="75"/>
      <c r="C2674" s="182"/>
      <c r="D2674" s="278"/>
      <c r="E2674" s="229"/>
      <c r="F2674" s="615" t="s">
        <v>1740</v>
      </c>
      <c r="G2674" s="353"/>
      <c r="H2674" s="32"/>
      <c r="I2674" s="451"/>
      <c r="J2674" s="452"/>
      <c r="O2674" s="21"/>
    </row>
    <row r="2675" spans="2:15" ht="11.25" outlineLevel="1">
      <c r="B2675" s="75"/>
      <c r="C2675" s="182"/>
      <c r="D2675" s="278"/>
      <c r="E2675" s="229"/>
      <c r="F2675" s="616" t="s">
        <v>1736</v>
      </c>
      <c r="G2675" s="353"/>
      <c r="H2675" s="32"/>
      <c r="I2675" s="451"/>
      <c r="J2675" s="452"/>
      <c r="O2675" s="21"/>
    </row>
    <row r="2676" spans="2:15" ht="11.25" outlineLevel="1">
      <c r="B2676" s="75"/>
      <c r="C2676" s="182"/>
      <c r="D2676" s="278"/>
      <c r="E2676" s="229"/>
      <c r="F2676" s="608" t="s">
        <v>1737</v>
      </c>
      <c r="G2676" s="353"/>
      <c r="H2676" s="32"/>
      <c r="I2676" s="451"/>
      <c r="J2676" s="452"/>
      <c r="O2676" s="21"/>
    </row>
    <row r="2677" spans="2:15" ht="11.25" outlineLevel="1">
      <c r="B2677" s="75"/>
      <c r="C2677" s="182"/>
      <c r="D2677" s="74"/>
      <c r="E2677" s="1"/>
      <c r="F2677" s="608"/>
      <c r="G2677" s="353"/>
      <c r="H2677" s="32"/>
      <c r="I2677" s="451"/>
      <c r="J2677" s="452"/>
      <c r="O2677" s="21"/>
    </row>
    <row r="2678" spans="2:15" ht="11.25" outlineLevel="1">
      <c r="B2678" s="523"/>
      <c r="C2678" s="360" t="s">
        <v>2173</v>
      </c>
      <c r="D2678" s="164" t="s">
        <v>1742</v>
      </c>
      <c r="E2678" s="165"/>
      <c r="F2678" s="614"/>
      <c r="G2678" s="546" t="s">
        <v>85</v>
      </c>
      <c r="H2678" s="350" t="s">
        <v>85</v>
      </c>
      <c r="I2678" s="451"/>
      <c r="J2678" s="452"/>
      <c r="O2678" s="21"/>
    </row>
    <row r="2679" spans="2:15" ht="11.25" outlineLevel="1">
      <c r="B2679" s="523"/>
      <c r="C2679" s="76"/>
      <c r="D2679" s="278"/>
      <c r="E2679" s="229" t="s">
        <v>2149</v>
      </c>
      <c r="F2679" s="608"/>
      <c r="G2679" s="353"/>
      <c r="H2679" s="32"/>
      <c r="I2679" s="451"/>
      <c r="J2679" s="452"/>
      <c r="O2679" s="21"/>
    </row>
    <row r="2680" spans="2:15" ht="11.25" outlineLevel="1">
      <c r="B2680" s="523"/>
      <c r="C2680" s="76"/>
      <c r="D2680" s="277"/>
      <c r="E2680" s="229" t="s">
        <v>2152</v>
      </c>
      <c r="F2680" s="608"/>
      <c r="G2680" s="353"/>
      <c r="H2680" s="32"/>
      <c r="I2680" s="451"/>
      <c r="J2680" s="452"/>
      <c r="O2680" s="21"/>
    </row>
    <row r="2681" spans="2:15" ht="11.25" outlineLevel="1">
      <c r="B2681" s="75"/>
      <c r="C2681" s="76"/>
      <c r="D2681" s="74"/>
      <c r="E2681" s="1" t="s">
        <v>1466</v>
      </c>
      <c r="F2681" s="608"/>
      <c r="G2681" s="353"/>
      <c r="H2681" s="32"/>
      <c r="I2681" s="451"/>
      <c r="J2681" s="452"/>
      <c r="O2681" s="21"/>
    </row>
    <row r="2682" spans="2:15" ht="11.25" outlineLevel="1">
      <c r="B2682" s="75"/>
      <c r="C2682" s="11"/>
      <c r="D2682" s="1"/>
      <c r="E2682" s="1"/>
      <c r="F2682" s="141"/>
      <c r="G2682" s="354"/>
      <c r="H2682" s="355"/>
      <c r="I2682" s="845"/>
      <c r="J2682" s="846"/>
      <c r="O2682" s="21"/>
    </row>
    <row r="2683" spans="2:15" ht="11.25">
      <c r="B2683" s="75"/>
      <c r="C2683" s="359" t="s">
        <v>1153</v>
      </c>
      <c r="D2683" s="95" t="s">
        <v>1409</v>
      </c>
      <c r="E2683" s="95"/>
      <c r="F2683" s="630"/>
      <c r="G2683" s="102" t="s">
        <v>83</v>
      </c>
      <c r="H2683" s="549" t="s">
        <v>82</v>
      </c>
      <c r="I2683" s="451"/>
      <c r="J2683" s="452"/>
      <c r="O2683" s="21"/>
    </row>
    <row r="2684" spans="2:15" ht="11.25" outlineLevel="1">
      <c r="B2684" s="75"/>
      <c r="C2684" s="358" t="s">
        <v>1154</v>
      </c>
      <c r="D2684" s="7" t="s">
        <v>864</v>
      </c>
      <c r="E2684" s="7"/>
      <c r="F2684" s="596"/>
      <c r="G2684" s="46" t="s">
        <v>83</v>
      </c>
      <c r="H2684" s="352" t="s">
        <v>82</v>
      </c>
      <c r="I2684" s="895"/>
      <c r="J2684" s="896"/>
      <c r="O2684" s="21"/>
    </row>
    <row r="2685" spans="2:15" ht="11.25" outlineLevel="1">
      <c r="B2685" s="706"/>
      <c r="C2685" s="14"/>
      <c r="D2685" s="311"/>
      <c r="E2685" s="312" t="s">
        <v>1892</v>
      </c>
      <c r="F2685" s="589"/>
      <c r="G2685" s="350"/>
      <c r="H2685" s="550"/>
      <c r="I2685" s="546"/>
      <c r="J2685" s="547"/>
      <c r="O2685" s="21"/>
    </row>
    <row r="2686" spans="2:15" ht="11.25" outlineLevel="2">
      <c r="B2686" s="706"/>
      <c r="C2686" s="14"/>
      <c r="D2686" s="311"/>
      <c r="E2686" s="533" t="str">
        <f>TRIM(RIGHT(SUBSTITUTE(E2685," ",REPT(" ",100)),100))</f>
        <v>8.10.3.3.2(j)</v>
      </c>
      <c r="F2686" s="590">
        <f>+VLOOKUP(E2686,clause_count,2,FALSE)</f>
        <v>28</v>
      </c>
      <c r="G2686" s="350"/>
      <c r="H2686" s="73"/>
      <c r="I2686" s="546"/>
      <c r="J2686" s="547"/>
      <c r="O2686" s="21"/>
    </row>
    <row r="2687" spans="2:15" ht="12.75" outlineLevel="2">
      <c r="B2687" s="706"/>
      <c r="C2687" s="14"/>
      <c r="D2687" s="539">
        <v>1</v>
      </c>
      <c r="E2687" s="538" t="s">
        <v>2868</v>
      </c>
      <c r="F2687" s="577" t="str">
        <f>+VLOOKUP(E2687,AlterationTestLU[],2,)</f>
        <v>Door Reopening Device [8.10.2.2.1(a)] (Item 1.1)</v>
      </c>
      <c r="G2687" s="350"/>
      <c r="H2687" s="73"/>
      <c r="I2687" s="546"/>
      <c r="J2687" s="547"/>
      <c r="O2687" s="21"/>
    </row>
    <row r="2688" spans="2:15" ht="25.5" outlineLevel="2">
      <c r="B2688" s="706"/>
      <c r="C2688" s="14"/>
      <c r="D2688" s="539">
        <v>2</v>
      </c>
      <c r="E2688" s="538" t="s">
        <v>2870</v>
      </c>
      <c r="F2688" s="577" t="str">
        <f>+VLOOKUP(E2688,AlterationTestLU[],2,)</f>
        <v>Operating Control Devices [3.26.1 through 3.26.3 and 8.10.2.2.1(c)] (Item 1.3)</v>
      </c>
      <c r="G2688" s="350"/>
      <c r="H2688" s="73"/>
      <c r="I2688" s="546"/>
      <c r="J2688" s="547"/>
      <c r="O2688" s="21"/>
    </row>
    <row r="2689" spans="2:15" ht="12.75" outlineLevel="2">
      <c r="B2689" s="706"/>
      <c r="C2689" s="14"/>
      <c r="D2689" s="539">
        <v>3</v>
      </c>
      <c r="E2689" s="538" t="s">
        <v>2874</v>
      </c>
      <c r="F2689" s="577" t="str">
        <f>+VLOOKUP(E2689,AlterationTestLU[],2,)</f>
        <v>Car Door or Gate [Sections 3.11 through 3.14 and 8.10.2.2.1(g)] (Item 1.7)</v>
      </c>
      <c r="G2689" s="350"/>
      <c r="H2689" s="73"/>
      <c r="I2689" s="546"/>
      <c r="J2689" s="547"/>
      <c r="O2689" s="21"/>
    </row>
    <row r="2690" spans="2:15" ht="12.75" outlineLevel="2">
      <c r="B2690" s="706"/>
      <c r="C2690" s="14"/>
      <c r="D2690" s="539">
        <v>4</v>
      </c>
      <c r="E2690" s="538" t="s">
        <v>2875</v>
      </c>
      <c r="F2690" s="577" t="str">
        <f>+VLOOKUP(E2690,AlterationTestLU[],2,)</f>
        <v>Door Closing Force [Sections 3.13 and 3.14 and 8.10.2.2.1(h)] (Item 1.8)</v>
      </c>
      <c r="G2690" s="350"/>
      <c r="H2690" s="73"/>
      <c r="I2690" s="546"/>
      <c r="J2690" s="547"/>
      <c r="O2690" s="21"/>
    </row>
    <row r="2691" spans="2:15" ht="12.75" outlineLevel="2">
      <c r="B2691" s="706"/>
      <c r="C2691" s="14"/>
      <c r="D2691" s="539">
        <v>5</v>
      </c>
      <c r="E2691" s="538" t="s">
        <v>2876</v>
      </c>
      <c r="F2691" s="577" t="str">
        <f>+VLOOKUP(E2691,AlterationTestLU[],2,)</f>
        <v>Power Closing of Doors or Gates [Section 3.13 and 8.10.2.2.1(i)] (Item 1.9)</v>
      </c>
      <c r="G2691" s="350"/>
      <c r="H2691" s="73"/>
      <c r="I2691" s="546"/>
      <c r="J2691" s="547"/>
      <c r="O2691" s="21"/>
    </row>
    <row r="2692" spans="2:15" ht="25.5" outlineLevel="2">
      <c r="B2692" s="706"/>
      <c r="C2692" s="14"/>
      <c r="D2692" s="539">
        <v>6</v>
      </c>
      <c r="E2692" s="538" t="s">
        <v>2877</v>
      </c>
      <c r="F2692" s="577" t="str">
        <f>+VLOOKUP(E2692,AlterationTestLU[],2,)</f>
        <v>Power Opening of Doors or Gates [Section 3.13, 3.26.3, and 8.10.2.2.1(j)] (Item 1.10)</v>
      </c>
      <c r="G2692" s="350"/>
      <c r="H2692" s="73"/>
      <c r="I2692" s="546"/>
      <c r="J2692" s="547"/>
      <c r="O2692" s="21"/>
    </row>
    <row r="2693" spans="2:15" ht="25.5" outlineLevel="2">
      <c r="B2693" s="706"/>
      <c r="C2693" s="14"/>
      <c r="D2693" s="539">
        <v>7</v>
      </c>
      <c r="E2693" s="538" t="s">
        <v>2878</v>
      </c>
      <c r="F2693" s="577" t="str">
        <f>+VLOOKUP(E2693,AlterationTestLU[],2,)</f>
        <v>Car Vision Panels and Glass Car Doors [Section 3.14 and 8.10.2.2.1(k)] (Item 1.11)</v>
      </c>
      <c r="G2693" s="350"/>
      <c r="H2693" s="73"/>
      <c r="I2693" s="546"/>
      <c r="J2693" s="547"/>
      <c r="O2693" s="21"/>
    </row>
    <row r="2694" spans="2:15" ht="51" outlineLevel="2">
      <c r="B2694" s="706"/>
      <c r="C2694" s="14"/>
      <c r="D2694" s="539">
        <v>8</v>
      </c>
      <c r="E2694" s="538" t="s">
        <v>2884</v>
      </c>
      <c r="F2694" s="577" t="str">
        <f>+VLOOKUP(E2694,AlterationTestLU[],2,)</f>
        <v>(q) Emergency and Auxiliary Power (Item 1.17)
(q)(1) standby or E.Power [Section 3.27 and 8.10.2.2.1(q)]. Passenger/freight tested w/rated load. C2- overload maintained during load/unload
(q)(2) auxiliary power lowering (3.26.10)</v>
      </c>
      <c r="G2694" s="350"/>
      <c r="H2694" s="73"/>
      <c r="I2694" s="546"/>
      <c r="J2694" s="547"/>
      <c r="O2694" s="21"/>
    </row>
    <row r="2695" spans="2:15" ht="25.5" outlineLevel="2">
      <c r="B2695" s="706"/>
      <c r="C2695" s="14"/>
      <c r="D2695" s="539">
        <v>9</v>
      </c>
      <c r="E2695" s="538" t="s">
        <v>2887</v>
      </c>
      <c r="F2695" s="577" t="str">
        <f>+VLOOKUP(E2695,AlterationTestLU[],2,)</f>
        <v>Restricted Opening of Car or Hoistway Doors [Section 3.12 and 8.10.2.2.1(r)] (Item 1.18)</v>
      </c>
      <c r="G2695" s="350"/>
      <c r="H2695" s="73"/>
      <c r="I2695" s="546"/>
      <c r="J2695" s="547"/>
      <c r="O2695" s="21"/>
    </row>
    <row r="2696" spans="2:15" ht="12.75" outlineLevel="2">
      <c r="B2696" s="706"/>
      <c r="C2696" s="14"/>
      <c r="D2696" s="539">
        <v>10</v>
      </c>
      <c r="E2696" s="538" t="s">
        <v>2888</v>
      </c>
      <c r="F2696" s="577" t="str">
        <f>+VLOOKUP(E2696,AlterationTestLU[],2,)</f>
        <v>Car Ride (Sections 3.15 and 3.23 and 8.10.2.2.1(s)] (Item 1.19)</v>
      </c>
      <c r="G2696" s="350"/>
      <c r="H2696" s="73"/>
      <c r="I2696" s="546"/>
      <c r="J2696" s="547"/>
      <c r="O2696" s="21"/>
    </row>
    <row r="2697" spans="2:15" ht="12.75" outlineLevel="2">
      <c r="B2697" s="706"/>
      <c r="C2697" s="14"/>
      <c r="D2697" s="539">
        <v>11</v>
      </c>
      <c r="E2697" s="538" t="s">
        <v>2889</v>
      </c>
      <c r="F2697" s="577" t="str">
        <f>+VLOOKUP(E2697,AlterationTestLU[],2,)</f>
        <v xml:space="preserve">Door Monitoring Systems [3.26.1 and 8.10.2.2.1(t)] </v>
      </c>
      <c r="G2697" s="350"/>
      <c r="H2697" s="73"/>
      <c r="I2697" s="546"/>
      <c r="J2697" s="547"/>
      <c r="O2697" s="21"/>
    </row>
    <row r="2698" spans="2:15" ht="12.75" outlineLevel="2">
      <c r="B2698" s="706"/>
      <c r="C2698" s="14"/>
      <c r="D2698" s="539">
        <v>12</v>
      </c>
      <c r="E2698" s="538" t="s">
        <v>2911</v>
      </c>
      <c r="F2698" s="577" t="str">
        <f>+VLOOKUP(E2698,AlterationTestLU[],2,)</f>
        <v>Pipes, Wiring, and Ducts [Section 3.8 and 8.10.2.2.2(m)] (Item 2.8)</v>
      </c>
      <c r="G2698" s="350"/>
      <c r="H2698" s="73"/>
      <c r="I2698" s="546"/>
      <c r="J2698" s="547"/>
      <c r="O2698" s="21"/>
    </row>
    <row r="2699" spans="2:15" ht="25.5" outlineLevel="2">
      <c r="B2699" s="706"/>
      <c r="C2699" s="14"/>
      <c r="D2699" s="539">
        <v>13</v>
      </c>
      <c r="E2699" s="538" t="s">
        <v>2912</v>
      </c>
      <c r="F2699" s="577" t="str">
        <f>+VLOOKUP(E2699,AlterationTestLU[],2,)</f>
        <v>Guarding of Exposed Auxiliary Equipment [Section 3.10 and 8.10.2.2.2(n)] (Item 2.9)</v>
      </c>
      <c r="G2699" s="350"/>
      <c r="H2699" s="73"/>
      <c r="I2699" s="546"/>
      <c r="J2699" s="547"/>
      <c r="O2699" s="21"/>
    </row>
    <row r="2700" spans="2:15" ht="12.75" outlineLevel="2">
      <c r="B2700" s="706"/>
      <c r="C2700" s="14"/>
      <c r="D2700" s="539">
        <v>14</v>
      </c>
      <c r="E2700" s="538" t="s">
        <v>2943</v>
      </c>
      <c r="F2700" s="577" t="str">
        <f>+VLOOKUP(E2700,AlterationTestLU[],2,)</f>
        <v>Flexible Hydraulic Hose and Fitting Assemblies (3.19.3.3) (Item 2.34)</v>
      </c>
      <c r="G2700" s="350"/>
      <c r="H2700" s="73"/>
      <c r="I2700" s="546"/>
      <c r="J2700" s="547"/>
      <c r="O2700" s="21"/>
    </row>
    <row r="2701" spans="2:15" ht="102" outlineLevel="2">
      <c r="B2701" s="706"/>
      <c r="C2701" s="14"/>
      <c r="D2701" s="539">
        <v>15</v>
      </c>
      <c r="E2701" s="538" t="s">
        <v>2944</v>
      </c>
      <c r="F2701" s="577" t="str">
        <f>+VLOOKUP(E2701,AlterationTestLU[],2,)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701" s="350"/>
      <c r="H2701" s="73"/>
      <c r="I2701" s="546"/>
      <c r="J2701" s="547"/>
      <c r="O2701" s="21"/>
    </row>
    <row r="2702" spans="2:15" ht="38.25" outlineLevel="2">
      <c r="B2702" s="706"/>
      <c r="C2702" s="14"/>
      <c r="D2702" s="539">
        <v>16</v>
      </c>
      <c r="E2702" s="538" t="s">
        <v>2967</v>
      </c>
      <c r="F2702" s="577" t="str">
        <f>+VLOOKUP(E2702,AlterationTestLU[],2,)</f>
        <v>(c) Top-of-Car Operating Device [8.10.2.2.3(c)] (Item 3.3)
(c)(1) operation (3.26.2)
(c)(2) operation with open door circuits (2.26.1.5)</v>
      </c>
      <c r="G2702" s="350"/>
      <c r="H2702" s="73"/>
      <c r="I2702" s="546"/>
      <c r="J2702" s="547"/>
      <c r="O2702" s="21"/>
    </row>
    <row r="2703" spans="2:15" ht="63.75" outlineLevel="2">
      <c r="B2703" s="706"/>
      <c r="C2703" s="14"/>
      <c r="D2703" s="539">
        <v>17</v>
      </c>
      <c r="E2703" s="538" t="s">
        <v>2970</v>
      </c>
      <c r="F2703" s="577" t="str">
        <f>+VLOOKUP(E2703,AlterationTestLU[],2,)</f>
        <v>(d) Top-of-Car Clearance [8.10.2.2.3(d)] (Item 3.4)
(d)(1) top car clearance (3.4.5)
(d)(2) car top minimum runby (3.4.2.2)
(d)(3) top-of-car equipment (3.4.7)
(d)(4) clearance above hydraulic jack projecting above the car (3.4.8)</v>
      </c>
      <c r="G2703" s="350"/>
      <c r="H2703" s="73"/>
      <c r="I2703" s="546"/>
      <c r="J2703" s="547"/>
      <c r="O2703" s="21"/>
    </row>
    <row r="2704" spans="2:15" ht="12.75" outlineLevel="2">
      <c r="B2704" s="706"/>
      <c r="C2704" s="14"/>
      <c r="D2704" s="539">
        <v>18</v>
      </c>
      <c r="E2704" s="538" t="s">
        <v>2975</v>
      </c>
      <c r="F2704" s="577" t="str">
        <f>+VLOOKUP(E2704,AlterationTestLU[],2,)</f>
        <v>Normal Terminal Stopping Devices [3.25.1 and 8.10.2.2.3(g)] (Item 3.5)</v>
      </c>
      <c r="G2704" s="350"/>
      <c r="H2704" s="73"/>
      <c r="I2704" s="546"/>
      <c r="J2704" s="547"/>
      <c r="O2704" s="21"/>
    </row>
    <row r="2705" spans="2:15" ht="12.75" outlineLevel="2">
      <c r="B2705" s="706"/>
      <c r="C2705" s="14"/>
      <c r="D2705" s="539">
        <v>19</v>
      </c>
      <c r="E2705" s="538" t="s">
        <v>2976</v>
      </c>
      <c r="F2705" s="577" t="str">
        <f>+VLOOKUP(E2705,AlterationTestLU[],2,)</f>
        <v>Terminal Speed-Reducing Devices (3.25.2) (Item 3.6)</v>
      </c>
      <c r="G2705" s="350"/>
      <c r="H2705" s="73"/>
      <c r="I2705" s="546"/>
      <c r="J2705" s="547"/>
      <c r="O2705" s="21"/>
    </row>
    <row r="2706" spans="2:15" ht="12.75" outlineLevel="2">
      <c r="B2706" s="706"/>
      <c r="C2706" s="14"/>
      <c r="D2706" s="539">
        <v>20</v>
      </c>
      <c r="E2706" s="538" t="s">
        <v>2977</v>
      </c>
      <c r="F2706" s="577" t="str">
        <f>+VLOOKUP(E2706,AlterationTestLU[],2,)</f>
        <v>Car-Leveling and Anticreep Devices (3.26.3) (Item 3.7)</v>
      </c>
      <c r="G2706" s="350"/>
      <c r="H2706" s="73"/>
      <c r="I2706" s="546"/>
      <c r="J2706" s="547"/>
      <c r="O2706" s="21"/>
    </row>
    <row r="2707" spans="2:15" ht="12.75" outlineLevel="2">
      <c r="B2707" s="706"/>
      <c r="C2707" s="14"/>
      <c r="D2707" s="539">
        <v>21</v>
      </c>
      <c r="E2707" s="538" t="s">
        <v>2980</v>
      </c>
      <c r="F2707" s="577" t="str">
        <f>+VLOOKUP(E2707,AlterationTestLU[],2,)</f>
        <v>Crosshead Data Plate [Section 3.16 and 8.10.2.2.3(k)] (Item 3.27)</v>
      </c>
      <c r="G2707" s="350"/>
      <c r="H2707" s="73"/>
      <c r="I2707" s="546"/>
      <c r="J2707" s="547"/>
      <c r="O2707" s="21"/>
    </row>
    <row r="2708" spans="2:15" ht="12.75" outlineLevel="2">
      <c r="B2708" s="706"/>
      <c r="C2708" s="14"/>
      <c r="D2708" s="539">
        <v>22</v>
      </c>
      <c r="E2708" s="538" t="s">
        <v>2987</v>
      </c>
      <c r="F2708" s="577" t="str">
        <f>+VLOOKUP(E2708,AlterationTestLU[],2,)</f>
        <v>Hoistway Clearances [Section 3.5 and 8.10.2.2.3(t)] (Item 3.14)</v>
      </c>
      <c r="G2708" s="350"/>
      <c r="H2708" s="73"/>
      <c r="I2708" s="546"/>
      <c r="J2708" s="547"/>
      <c r="O2708" s="21"/>
    </row>
    <row r="2709" spans="2:15" ht="38.25" outlineLevel="2">
      <c r="B2709" s="706"/>
      <c r="C2709" s="14"/>
      <c r="D2709" s="539">
        <v>23</v>
      </c>
      <c r="E2709" s="538" t="s">
        <v>3000</v>
      </c>
      <c r="F2709" s="577" t="str">
        <f>+VLOOKUP(E2709,AlterationTestLU[],2,)</f>
        <v>Governor, Safety, Ropes, CWTs (Item 3.20). Use 8.10.2.2.2(hh) , 8.10.2.2.2(ii), 8.10.2.2.3(m), 8.10.2.2.3(n), and 8.10.2.2.3(z) through 8.10.2.2.2.3(cc); car and counterweight safeties (3.17.1 and 3.17.2).</v>
      </c>
      <c r="G2709" s="350"/>
      <c r="H2709" s="73"/>
      <c r="I2709" s="546"/>
      <c r="J2709" s="547"/>
      <c r="O2709" s="21"/>
    </row>
    <row r="2710" spans="2:15" ht="12.75" outlineLevel="2">
      <c r="B2710" s="706"/>
      <c r="C2710" s="14"/>
      <c r="D2710" s="539">
        <v>24</v>
      </c>
      <c r="E2710" s="538" t="s">
        <v>3004</v>
      </c>
      <c r="F2710" s="577" t="str">
        <f>+VLOOKUP(E2710,AlterationTestLU[],2,)</f>
        <v>Suspension Rope (3.17.1, 3.18.1.2, Section 3.20, and 3.4.5) (Item 3.23)</v>
      </c>
      <c r="G2710" s="350"/>
      <c r="H2710" s="73"/>
      <c r="I2710" s="546"/>
      <c r="J2710" s="547"/>
      <c r="O2710" s="21"/>
    </row>
    <row r="2711" spans="2:15" ht="25.5" outlineLevel="2">
      <c r="B2711" s="706"/>
      <c r="C2711" s="14"/>
      <c r="D2711" s="539">
        <v>25</v>
      </c>
      <c r="E2711" s="538" t="s">
        <v>3008</v>
      </c>
      <c r="F2711" s="577" t="str">
        <f>+VLOOKUP(E2711,AlterationTestLU[],2,)</f>
        <v>Car Speed [3.28.1(k)]. The speed of the car shall be verified with rated load and with no load, in both directions. (Item 3.30)</v>
      </c>
      <c r="G2711" s="350"/>
      <c r="H2711" s="73"/>
      <c r="I2711" s="546"/>
      <c r="J2711" s="547"/>
      <c r="O2711" s="21"/>
    </row>
    <row r="2712" spans="2:15" ht="51" outlineLevel="2">
      <c r="B2712" s="706"/>
      <c r="C2712" s="14"/>
      <c r="D2712" s="539">
        <v>26</v>
      </c>
      <c r="E2712" s="538" t="s">
        <v>3039</v>
      </c>
      <c r="F2712" s="577" t="str">
        <f>+VLOOKUP(E2712,AlterationTestLU[],2,)</f>
        <v>(b) Bottom Clearance, Runby, and Minimum Refuge Space (Item 5.2)
(b)(1) bottom car clearance (3.4.1)
(b)(2) minimum bottom car runby (3.4.2)
(b)(3) maximum bottom car runby (3.4.3)</v>
      </c>
      <c r="G2712" s="350"/>
      <c r="H2712" s="73"/>
      <c r="I2712" s="546"/>
      <c r="J2712" s="547"/>
      <c r="O2712" s="21"/>
    </row>
    <row r="2713" spans="2:15" ht="25.5" outlineLevel="2">
      <c r="B2713" s="706"/>
      <c r="C2713" s="14"/>
      <c r="D2713" s="539">
        <v>27</v>
      </c>
      <c r="E2713" s="538" t="s">
        <v>3056</v>
      </c>
      <c r="F2713" s="577" t="str">
        <f>+VLOOKUP(E2713,AlterationTestLU[],2,)</f>
        <v xml:space="preserve">Car Buffer (3.6.3, 3.6.4, and 3.22.1) (Item 5.9). Marking plates proper application 2.22.3.3 or 2.22.5.5. No test on spring/elastomeric </v>
      </c>
      <c r="G2713" s="350"/>
      <c r="H2713" s="73"/>
      <c r="I2713" s="546"/>
      <c r="J2713" s="547"/>
      <c r="O2713" s="21"/>
    </row>
    <row r="2714" spans="2:15" ht="51" outlineLevel="2">
      <c r="B2714" s="706"/>
      <c r="C2714" s="14"/>
      <c r="D2714" s="539">
        <v>28</v>
      </c>
      <c r="E2714" s="538" t="s">
        <v>3067</v>
      </c>
      <c r="F2714" s="577" t="str">
        <f>+VLOOKUP(E2714,AlterationTestLU[],2,)</f>
        <v>(l) Counterweight (Item 3.28)
(l)(1) top clearance and bottom runby (3.4.6 and 3.22.2)
(l)(2) guards (Section 3.3)
(l)(3) design (Section 3.21)</v>
      </c>
      <c r="G2714" s="350"/>
      <c r="H2714" s="73"/>
      <c r="I2714" s="546"/>
      <c r="J2714" s="547"/>
      <c r="O2714" s="21"/>
    </row>
    <row r="2715" spans="2:15" ht="11.25" outlineLevel="1">
      <c r="B2715" s="75"/>
      <c r="C2715" s="11"/>
      <c r="D2715" s="1"/>
      <c r="E2715" s="1" t="s">
        <v>458</v>
      </c>
      <c r="F2715" s="141" t="s">
        <v>1113</v>
      </c>
      <c r="G2715" s="32"/>
      <c r="H2715" s="32"/>
      <c r="I2715" s="451"/>
      <c r="J2715" s="452"/>
      <c r="O2715" s="21"/>
    </row>
    <row r="2716" spans="2:15" ht="12.75" outlineLevel="1">
      <c r="B2716" s="75"/>
      <c r="C2716" s="11"/>
      <c r="D2716" s="1"/>
      <c r="E2716" s="1" t="s">
        <v>442</v>
      </c>
      <c r="F2716" s="347" t="s">
        <v>850</v>
      </c>
      <c r="G2716" s="32"/>
      <c r="H2716" s="32"/>
      <c r="I2716" s="451"/>
      <c r="J2716" s="452"/>
      <c r="O2716" s="21"/>
    </row>
    <row r="2717" spans="2:15" ht="11.25" outlineLevel="1">
      <c r="B2717" s="75"/>
      <c r="C2717" s="11"/>
      <c r="D2717" s="1"/>
      <c r="E2717" s="1" t="s">
        <v>462</v>
      </c>
      <c r="F2717" s="141" t="s">
        <v>851</v>
      </c>
      <c r="G2717" s="32"/>
      <c r="H2717" s="32"/>
      <c r="I2717" s="451"/>
      <c r="J2717" s="452"/>
      <c r="O2717" s="21"/>
    </row>
    <row r="2718" spans="2:15" ht="11.25" outlineLevel="1">
      <c r="B2718" s="75"/>
      <c r="C2718" s="11"/>
      <c r="D2718" s="1"/>
      <c r="E2718" s="1" t="s">
        <v>463</v>
      </c>
      <c r="F2718" s="141" t="s">
        <v>852</v>
      </c>
      <c r="G2718" s="32"/>
      <c r="H2718" s="32"/>
      <c r="I2718" s="451"/>
      <c r="J2718" s="452"/>
      <c r="O2718" s="21"/>
    </row>
    <row r="2719" spans="2:15" ht="11.25" outlineLevel="1">
      <c r="B2719" s="75"/>
      <c r="C2719" s="11"/>
      <c r="D2719" s="1"/>
      <c r="E2719" s="1" t="s">
        <v>464</v>
      </c>
      <c r="F2719" s="141" t="s">
        <v>853</v>
      </c>
      <c r="G2719" s="32"/>
      <c r="H2719" s="32"/>
      <c r="I2719" s="451"/>
      <c r="J2719" s="452"/>
      <c r="O2719" s="21"/>
    </row>
    <row r="2720" spans="2:15" ht="11.25" outlineLevel="1">
      <c r="B2720" s="75"/>
      <c r="C2720" s="11"/>
      <c r="D2720" s="1"/>
      <c r="E2720" s="1" t="s">
        <v>465</v>
      </c>
      <c r="F2720" s="141" t="s">
        <v>1166</v>
      </c>
      <c r="G2720" s="32"/>
      <c r="H2720" s="32"/>
      <c r="I2720" s="451"/>
      <c r="J2720" s="452"/>
      <c r="O2720" s="21"/>
    </row>
    <row r="2721" spans="2:15" ht="11.25" outlineLevel="1">
      <c r="B2721" s="75"/>
      <c r="C2721" s="11"/>
      <c r="D2721" s="1"/>
      <c r="E2721" s="1"/>
      <c r="F2721" s="141" t="s">
        <v>1318</v>
      </c>
      <c r="G2721" s="32"/>
      <c r="H2721" s="32"/>
      <c r="I2721" s="451"/>
      <c r="J2721" s="452"/>
      <c r="O2721" s="21"/>
    </row>
    <row r="2722" spans="2:15" ht="11.25" outlineLevel="1">
      <c r="B2722" s="75"/>
      <c r="C2722" s="11"/>
      <c r="D2722" s="1"/>
      <c r="E2722" s="1" t="s">
        <v>375</v>
      </c>
      <c r="F2722" s="141" t="s">
        <v>764</v>
      </c>
      <c r="G2722" s="32"/>
      <c r="H2722" s="32"/>
      <c r="I2722" s="451"/>
      <c r="J2722" s="452"/>
      <c r="O2722" s="21"/>
    </row>
    <row r="2723" spans="2:15" ht="11.25" outlineLevel="1">
      <c r="B2723" s="75"/>
      <c r="C2723" s="11"/>
      <c r="D2723" s="1"/>
      <c r="E2723" s="1" t="s">
        <v>254</v>
      </c>
      <c r="F2723" s="141" t="s">
        <v>257</v>
      </c>
      <c r="G2723" s="32"/>
      <c r="H2723" s="32"/>
      <c r="I2723" s="451"/>
      <c r="J2723" s="452"/>
      <c r="O2723" s="21"/>
    </row>
    <row r="2724" spans="2:15" ht="11.25" outlineLevel="1">
      <c r="B2724" s="75"/>
      <c r="C2724" s="11"/>
      <c r="D2724" s="1"/>
      <c r="E2724" s="1" t="s">
        <v>259</v>
      </c>
      <c r="F2724" s="141" t="s">
        <v>258</v>
      </c>
      <c r="G2724" s="32"/>
      <c r="H2724" s="450"/>
      <c r="I2724" s="451"/>
      <c r="J2724" s="452"/>
      <c r="O2724" s="21"/>
    </row>
    <row r="2725" spans="2:15" ht="11.25" outlineLevel="1">
      <c r="B2725" s="75"/>
      <c r="C2725" s="80" t="s">
        <v>1155</v>
      </c>
      <c r="D2725" s="9" t="s">
        <v>1038</v>
      </c>
      <c r="E2725" s="9"/>
      <c r="F2725" s="588"/>
      <c r="G2725" s="350" t="s">
        <v>83</v>
      </c>
      <c r="H2725" s="547" t="s">
        <v>82</v>
      </c>
      <c r="I2725" s="451"/>
      <c r="J2725" s="452"/>
      <c r="O2725" s="21"/>
    </row>
    <row r="2726" spans="2:15" ht="11.25" outlineLevel="1">
      <c r="B2726" s="706"/>
      <c r="C2726" s="14"/>
      <c r="D2726" s="311"/>
      <c r="E2726" s="312" t="s">
        <v>1892</v>
      </c>
      <c r="F2726" s="589"/>
      <c r="G2726" s="350"/>
      <c r="H2726" s="550"/>
      <c r="I2726" s="451"/>
      <c r="J2726" s="452"/>
      <c r="O2726" s="21"/>
    </row>
    <row r="2727" spans="2:15" ht="11.25" outlineLevel="2">
      <c r="B2727" s="706"/>
      <c r="C2727" s="14"/>
      <c r="D2727" s="311"/>
      <c r="E2727" s="533" t="str">
        <f>TRIM(RIGHT(SUBSTITUTE(E2726," ",REPT(" ",100)),100))</f>
        <v>8.10.3.3.2(j)</v>
      </c>
      <c r="F2727" s="590">
        <f>+VLOOKUP(E2727,clause_count,2,FALSE)</f>
        <v>28</v>
      </c>
      <c r="G2727" s="350"/>
      <c r="H2727" s="73"/>
      <c r="I2727" s="451"/>
      <c r="J2727" s="452"/>
      <c r="O2727" s="21"/>
    </row>
    <row r="2728" spans="2:15" ht="12.75" outlineLevel="2">
      <c r="B2728" s="706"/>
      <c r="C2728" s="14"/>
      <c r="D2728" s="539">
        <v>1</v>
      </c>
      <c r="E2728" s="538" t="s">
        <v>2868</v>
      </c>
      <c r="F2728" s="577" t="str">
        <f>+VLOOKUP(E2728,AlterationTestLU[],2,)</f>
        <v>Door Reopening Device [8.10.2.2.1(a)] (Item 1.1)</v>
      </c>
      <c r="G2728" s="350"/>
      <c r="H2728" s="73"/>
      <c r="I2728" s="451"/>
      <c r="J2728" s="452"/>
      <c r="O2728" s="21"/>
    </row>
    <row r="2729" spans="2:15" ht="25.5" outlineLevel="2">
      <c r="B2729" s="706"/>
      <c r="C2729" s="14"/>
      <c r="D2729" s="539">
        <v>2</v>
      </c>
      <c r="E2729" s="538" t="s">
        <v>2870</v>
      </c>
      <c r="F2729" s="577" t="str">
        <f>+VLOOKUP(E2729,AlterationTestLU[],2,)</f>
        <v>Operating Control Devices [3.26.1 through 3.26.3 and 8.10.2.2.1(c)] (Item 1.3)</v>
      </c>
      <c r="G2729" s="350"/>
      <c r="H2729" s="73"/>
      <c r="I2729" s="451"/>
      <c r="J2729" s="452"/>
      <c r="O2729" s="21"/>
    </row>
    <row r="2730" spans="2:15" ht="12.75" outlineLevel="2">
      <c r="B2730" s="706"/>
      <c r="C2730" s="14"/>
      <c r="D2730" s="539">
        <v>3</v>
      </c>
      <c r="E2730" s="538" t="s">
        <v>2874</v>
      </c>
      <c r="F2730" s="577" t="str">
        <f>+VLOOKUP(E2730,AlterationTestLU[],2,)</f>
        <v>Car Door or Gate [Sections 3.11 through 3.14 and 8.10.2.2.1(g)] (Item 1.7)</v>
      </c>
      <c r="G2730" s="350"/>
      <c r="H2730" s="73"/>
      <c r="I2730" s="451"/>
      <c r="J2730" s="452"/>
      <c r="O2730" s="21"/>
    </row>
    <row r="2731" spans="2:15" ht="12.75" outlineLevel="2">
      <c r="B2731" s="706"/>
      <c r="C2731" s="14"/>
      <c r="D2731" s="539">
        <v>4</v>
      </c>
      <c r="E2731" s="538" t="s">
        <v>2875</v>
      </c>
      <c r="F2731" s="577" t="str">
        <f>+VLOOKUP(E2731,AlterationTestLU[],2,)</f>
        <v>Door Closing Force [Sections 3.13 and 3.14 and 8.10.2.2.1(h)] (Item 1.8)</v>
      </c>
      <c r="G2731" s="350"/>
      <c r="H2731" s="73"/>
      <c r="I2731" s="451"/>
      <c r="J2731" s="452"/>
      <c r="O2731" s="21"/>
    </row>
    <row r="2732" spans="2:15" ht="12.75" outlineLevel="2">
      <c r="B2732" s="706"/>
      <c r="C2732" s="14"/>
      <c r="D2732" s="539">
        <v>5</v>
      </c>
      <c r="E2732" s="538" t="s">
        <v>2876</v>
      </c>
      <c r="F2732" s="577" t="str">
        <f>+VLOOKUP(E2732,AlterationTestLU[],2,)</f>
        <v>Power Closing of Doors or Gates [Section 3.13 and 8.10.2.2.1(i)] (Item 1.9)</v>
      </c>
      <c r="G2732" s="350"/>
      <c r="H2732" s="73"/>
      <c r="I2732" s="451"/>
      <c r="J2732" s="452"/>
      <c r="O2732" s="21"/>
    </row>
    <row r="2733" spans="2:15" ht="25.5" outlineLevel="2">
      <c r="B2733" s="706"/>
      <c r="C2733" s="14"/>
      <c r="D2733" s="539">
        <v>6</v>
      </c>
      <c r="E2733" s="538" t="s">
        <v>2877</v>
      </c>
      <c r="F2733" s="577" t="str">
        <f>+VLOOKUP(E2733,AlterationTestLU[],2,)</f>
        <v>Power Opening of Doors or Gates [Section 3.13, 3.26.3, and 8.10.2.2.1(j)] (Item 1.10)</v>
      </c>
      <c r="G2733" s="350"/>
      <c r="H2733" s="73"/>
      <c r="I2733" s="451"/>
      <c r="J2733" s="452"/>
      <c r="O2733" s="21"/>
    </row>
    <row r="2734" spans="2:15" ht="25.5" outlineLevel="2">
      <c r="B2734" s="706"/>
      <c r="C2734" s="14"/>
      <c r="D2734" s="539">
        <v>7</v>
      </c>
      <c r="E2734" s="538" t="s">
        <v>2878</v>
      </c>
      <c r="F2734" s="577" t="str">
        <f>+VLOOKUP(E2734,AlterationTestLU[],2,)</f>
        <v>Car Vision Panels and Glass Car Doors [Section 3.14 and 8.10.2.2.1(k)] (Item 1.11)</v>
      </c>
      <c r="G2734" s="350"/>
      <c r="H2734" s="73"/>
      <c r="I2734" s="451"/>
      <c r="J2734" s="452"/>
      <c r="O2734" s="21"/>
    </row>
    <row r="2735" spans="2:15" ht="51" outlineLevel="2">
      <c r="B2735" s="706"/>
      <c r="C2735" s="14"/>
      <c r="D2735" s="539">
        <v>8</v>
      </c>
      <c r="E2735" s="538" t="s">
        <v>2884</v>
      </c>
      <c r="F2735" s="577" t="str">
        <f>+VLOOKUP(E2735,AlterationTestLU[],2,)</f>
        <v>(q) Emergency and Auxiliary Power (Item 1.17)
(q)(1) standby or E.Power [Section 3.27 and 8.10.2.2.1(q)]. Passenger/freight tested w/rated load. C2- overload maintained during load/unload
(q)(2) auxiliary power lowering (3.26.10)</v>
      </c>
      <c r="G2735" s="350"/>
      <c r="H2735" s="73"/>
      <c r="I2735" s="451"/>
      <c r="J2735" s="452"/>
      <c r="O2735" s="21"/>
    </row>
    <row r="2736" spans="2:15" ht="25.5" outlineLevel="2">
      <c r="B2736" s="706"/>
      <c r="C2736" s="14"/>
      <c r="D2736" s="539">
        <v>9</v>
      </c>
      <c r="E2736" s="538" t="s">
        <v>2887</v>
      </c>
      <c r="F2736" s="577" t="str">
        <f>+VLOOKUP(E2736,AlterationTestLU[],2,)</f>
        <v>Restricted Opening of Car or Hoistway Doors [Section 3.12 and 8.10.2.2.1(r)] (Item 1.18)</v>
      </c>
      <c r="G2736" s="350"/>
      <c r="H2736" s="73"/>
      <c r="I2736" s="451"/>
      <c r="J2736" s="452"/>
      <c r="O2736" s="21"/>
    </row>
    <row r="2737" spans="2:15" ht="12.75" outlineLevel="2">
      <c r="B2737" s="706"/>
      <c r="C2737" s="14"/>
      <c r="D2737" s="539">
        <v>10</v>
      </c>
      <c r="E2737" s="538" t="s">
        <v>2888</v>
      </c>
      <c r="F2737" s="577" t="str">
        <f>+VLOOKUP(E2737,AlterationTestLU[],2,)</f>
        <v>Car Ride (Sections 3.15 and 3.23 and 8.10.2.2.1(s)] (Item 1.19)</v>
      </c>
      <c r="G2737" s="350"/>
      <c r="H2737" s="73"/>
      <c r="I2737" s="451"/>
      <c r="J2737" s="452"/>
      <c r="O2737" s="21"/>
    </row>
    <row r="2738" spans="2:15" ht="12.75" outlineLevel="2">
      <c r="B2738" s="706"/>
      <c r="C2738" s="14"/>
      <c r="D2738" s="539">
        <v>11</v>
      </c>
      <c r="E2738" s="538" t="s">
        <v>2889</v>
      </c>
      <c r="F2738" s="577" t="str">
        <f>+VLOOKUP(E2738,AlterationTestLU[],2,)</f>
        <v xml:space="preserve">Door Monitoring Systems [3.26.1 and 8.10.2.2.1(t)] </v>
      </c>
      <c r="G2738" s="350"/>
      <c r="H2738" s="73"/>
      <c r="I2738" s="451"/>
      <c r="J2738" s="452"/>
      <c r="O2738" s="21"/>
    </row>
    <row r="2739" spans="2:15" ht="12.75" outlineLevel="2">
      <c r="B2739" s="706"/>
      <c r="C2739" s="14"/>
      <c r="D2739" s="539">
        <v>12</v>
      </c>
      <c r="E2739" s="538" t="s">
        <v>2911</v>
      </c>
      <c r="F2739" s="577" t="str">
        <f>+VLOOKUP(E2739,AlterationTestLU[],2,)</f>
        <v>Pipes, Wiring, and Ducts [Section 3.8 and 8.10.2.2.2(m)] (Item 2.8)</v>
      </c>
      <c r="G2739" s="350"/>
      <c r="H2739" s="73"/>
      <c r="I2739" s="451"/>
      <c r="J2739" s="452"/>
      <c r="O2739" s="21"/>
    </row>
    <row r="2740" spans="2:15" ht="25.5" outlineLevel="2">
      <c r="B2740" s="706"/>
      <c r="C2740" s="14"/>
      <c r="D2740" s="539">
        <v>13</v>
      </c>
      <c r="E2740" s="538" t="s">
        <v>2912</v>
      </c>
      <c r="F2740" s="577" t="str">
        <f>+VLOOKUP(E2740,AlterationTestLU[],2,)</f>
        <v>Guarding of Exposed Auxiliary Equipment [Section 3.10 and 8.10.2.2.2(n)] (Item 2.9)</v>
      </c>
      <c r="G2740" s="350"/>
      <c r="H2740" s="73"/>
      <c r="I2740" s="451"/>
      <c r="J2740" s="452"/>
      <c r="O2740" s="21"/>
    </row>
    <row r="2741" spans="2:15" ht="12.75" outlineLevel="2">
      <c r="B2741" s="706"/>
      <c r="C2741" s="14"/>
      <c r="D2741" s="539">
        <v>14</v>
      </c>
      <c r="E2741" s="538" t="s">
        <v>2943</v>
      </c>
      <c r="F2741" s="577" t="str">
        <f>+VLOOKUP(E2741,AlterationTestLU[],2,)</f>
        <v>Flexible Hydraulic Hose and Fitting Assemblies (3.19.3.3) (Item 2.34)</v>
      </c>
      <c r="G2741" s="350"/>
      <c r="H2741" s="73"/>
      <c r="I2741" s="451"/>
      <c r="J2741" s="452"/>
      <c r="O2741" s="21"/>
    </row>
    <row r="2742" spans="2:15" ht="102" outlineLevel="2">
      <c r="B2742" s="706"/>
      <c r="C2742" s="14"/>
      <c r="D2742" s="539">
        <v>15</v>
      </c>
      <c r="E2742" s="538" t="s">
        <v>2944</v>
      </c>
      <c r="F2742" s="577" t="str">
        <f>+VLOOKUP(E2742,AlterationTestLU[],2,)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742" s="350"/>
      <c r="H2742" s="73"/>
      <c r="I2742" s="451"/>
      <c r="J2742" s="452"/>
      <c r="O2742" s="21"/>
    </row>
    <row r="2743" spans="2:15" ht="38.25" outlineLevel="2">
      <c r="B2743" s="706"/>
      <c r="C2743" s="14"/>
      <c r="D2743" s="539">
        <v>16</v>
      </c>
      <c r="E2743" s="538" t="s">
        <v>2967</v>
      </c>
      <c r="F2743" s="577" t="str">
        <f>+VLOOKUP(E2743,AlterationTestLU[],2,)</f>
        <v>(c) Top-of-Car Operating Device [8.10.2.2.3(c)] (Item 3.3)
(c)(1) operation (3.26.2)
(c)(2) operation with open door circuits (2.26.1.5)</v>
      </c>
      <c r="G2743" s="350"/>
      <c r="H2743" s="73"/>
      <c r="I2743" s="451"/>
      <c r="J2743" s="452"/>
      <c r="O2743" s="21"/>
    </row>
    <row r="2744" spans="2:15" ht="63.75" outlineLevel="2">
      <c r="B2744" s="706"/>
      <c r="C2744" s="14"/>
      <c r="D2744" s="539">
        <v>17</v>
      </c>
      <c r="E2744" s="538" t="s">
        <v>2970</v>
      </c>
      <c r="F2744" s="577" t="str">
        <f>+VLOOKUP(E2744,AlterationTestLU[],2,)</f>
        <v>(d) Top-of-Car Clearance [8.10.2.2.3(d)] (Item 3.4)
(d)(1) top car clearance (3.4.5)
(d)(2) car top minimum runby (3.4.2.2)
(d)(3) top-of-car equipment (3.4.7)
(d)(4) clearance above hydraulic jack projecting above the car (3.4.8)</v>
      </c>
      <c r="G2744" s="350"/>
      <c r="H2744" s="73"/>
      <c r="I2744" s="451"/>
      <c r="J2744" s="452"/>
      <c r="O2744" s="21"/>
    </row>
    <row r="2745" spans="2:15" ht="12.75" outlineLevel="2">
      <c r="B2745" s="706"/>
      <c r="C2745" s="14"/>
      <c r="D2745" s="539">
        <v>18</v>
      </c>
      <c r="E2745" s="538" t="s">
        <v>2975</v>
      </c>
      <c r="F2745" s="577" t="str">
        <f>+VLOOKUP(E2745,AlterationTestLU[],2,)</f>
        <v>Normal Terminal Stopping Devices [3.25.1 and 8.10.2.2.3(g)] (Item 3.5)</v>
      </c>
      <c r="G2745" s="350"/>
      <c r="H2745" s="73"/>
      <c r="I2745" s="451"/>
      <c r="J2745" s="452"/>
      <c r="O2745" s="21"/>
    </row>
    <row r="2746" spans="2:15" ht="12.75" outlineLevel="2">
      <c r="B2746" s="706"/>
      <c r="C2746" s="14"/>
      <c r="D2746" s="539">
        <v>19</v>
      </c>
      <c r="E2746" s="538" t="s">
        <v>2976</v>
      </c>
      <c r="F2746" s="577" t="str">
        <f>+VLOOKUP(E2746,AlterationTestLU[],2,)</f>
        <v>Terminal Speed-Reducing Devices (3.25.2) (Item 3.6)</v>
      </c>
      <c r="G2746" s="350"/>
      <c r="H2746" s="73"/>
      <c r="I2746" s="451"/>
      <c r="J2746" s="452"/>
      <c r="O2746" s="21"/>
    </row>
    <row r="2747" spans="2:15" ht="12.75" outlineLevel="2">
      <c r="B2747" s="706"/>
      <c r="C2747" s="14"/>
      <c r="D2747" s="539">
        <v>20</v>
      </c>
      <c r="E2747" s="538" t="s">
        <v>2977</v>
      </c>
      <c r="F2747" s="577" t="str">
        <f>+VLOOKUP(E2747,AlterationTestLU[],2,)</f>
        <v>Car-Leveling and Anticreep Devices (3.26.3) (Item 3.7)</v>
      </c>
      <c r="G2747" s="350"/>
      <c r="H2747" s="73"/>
      <c r="I2747" s="451"/>
      <c r="J2747" s="452"/>
      <c r="O2747" s="21"/>
    </row>
    <row r="2748" spans="2:15" ht="12.75" outlineLevel="2">
      <c r="B2748" s="706"/>
      <c r="C2748" s="14"/>
      <c r="D2748" s="539">
        <v>21</v>
      </c>
      <c r="E2748" s="538" t="s">
        <v>2980</v>
      </c>
      <c r="F2748" s="577" t="str">
        <f>+VLOOKUP(E2748,AlterationTestLU[],2,)</f>
        <v>Crosshead Data Plate [Section 3.16 and 8.10.2.2.3(k)] (Item 3.27)</v>
      </c>
      <c r="G2748" s="350"/>
      <c r="H2748" s="73"/>
      <c r="I2748" s="451"/>
      <c r="J2748" s="452"/>
      <c r="O2748" s="21"/>
    </row>
    <row r="2749" spans="2:15" ht="12.75" outlineLevel="2">
      <c r="B2749" s="706"/>
      <c r="C2749" s="14"/>
      <c r="D2749" s="539">
        <v>22</v>
      </c>
      <c r="E2749" s="538" t="s">
        <v>2987</v>
      </c>
      <c r="F2749" s="577" t="str">
        <f>+VLOOKUP(E2749,AlterationTestLU[],2,)</f>
        <v>Hoistway Clearances [Section 3.5 and 8.10.2.2.3(t)] (Item 3.14)</v>
      </c>
      <c r="G2749" s="350"/>
      <c r="H2749" s="73"/>
      <c r="I2749" s="451"/>
      <c r="J2749" s="452"/>
      <c r="O2749" s="21"/>
    </row>
    <row r="2750" spans="2:15" ht="38.25" outlineLevel="2">
      <c r="B2750" s="706"/>
      <c r="C2750" s="14"/>
      <c r="D2750" s="539">
        <v>23</v>
      </c>
      <c r="E2750" s="538" t="s">
        <v>3000</v>
      </c>
      <c r="F2750" s="577" t="str">
        <f>+VLOOKUP(E2750,AlterationTestLU[],2,)</f>
        <v>Governor, Safety, Ropes, CWTs (Item 3.20). Use 8.10.2.2.2(hh) , 8.10.2.2.2(ii), 8.10.2.2.3(m), 8.10.2.2.3(n), and 8.10.2.2.3(z) through 8.10.2.2.2.3(cc); car and counterweight safeties (3.17.1 and 3.17.2).</v>
      </c>
      <c r="G2750" s="350"/>
      <c r="H2750" s="73"/>
      <c r="I2750" s="451"/>
      <c r="J2750" s="452"/>
      <c r="O2750" s="21"/>
    </row>
    <row r="2751" spans="2:15" ht="12.75" outlineLevel="2">
      <c r="B2751" s="706"/>
      <c r="C2751" s="14"/>
      <c r="D2751" s="539">
        <v>24</v>
      </c>
      <c r="E2751" s="538" t="s">
        <v>3004</v>
      </c>
      <c r="F2751" s="577" t="str">
        <f>+VLOOKUP(E2751,AlterationTestLU[],2,)</f>
        <v>Suspension Rope (3.17.1, 3.18.1.2, Section 3.20, and 3.4.5) (Item 3.23)</v>
      </c>
      <c r="G2751" s="350"/>
      <c r="H2751" s="73"/>
      <c r="I2751" s="451"/>
      <c r="J2751" s="452"/>
      <c r="O2751" s="21"/>
    </row>
    <row r="2752" spans="2:15" ht="25.5" outlineLevel="2">
      <c r="B2752" s="706"/>
      <c r="C2752" s="14"/>
      <c r="D2752" s="539">
        <v>25</v>
      </c>
      <c r="E2752" s="538" t="s">
        <v>3008</v>
      </c>
      <c r="F2752" s="577" t="str">
        <f>+VLOOKUP(E2752,AlterationTestLU[],2,)</f>
        <v>Car Speed [3.28.1(k)]. The speed of the car shall be verified with rated load and with no load, in both directions. (Item 3.30)</v>
      </c>
      <c r="G2752" s="350"/>
      <c r="H2752" s="73"/>
      <c r="I2752" s="451"/>
      <c r="J2752" s="452"/>
      <c r="O2752" s="21"/>
    </row>
    <row r="2753" spans="2:15" ht="51" outlineLevel="2">
      <c r="B2753" s="706"/>
      <c r="C2753" s="14"/>
      <c r="D2753" s="539">
        <v>26</v>
      </c>
      <c r="E2753" s="538" t="s">
        <v>3039</v>
      </c>
      <c r="F2753" s="577" t="str">
        <f>+VLOOKUP(E2753,AlterationTestLU[],2,)</f>
        <v>(b) Bottom Clearance, Runby, and Minimum Refuge Space (Item 5.2)
(b)(1) bottom car clearance (3.4.1)
(b)(2) minimum bottom car runby (3.4.2)
(b)(3) maximum bottom car runby (3.4.3)</v>
      </c>
      <c r="G2753" s="350"/>
      <c r="H2753" s="73"/>
      <c r="I2753" s="451"/>
      <c r="J2753" s="452"/>
      <c r="O2753" s="21"/>
    </row>
    <row r="2754" spans="2:15" ht="25.5" outlineLevel="2">
      <c r="B2754" s="706"/>
      <c r="C2754" s="14"/>
      <c r="D2754" s="539">
        <v>27</v>
      </c>
      <c r="E2754" s="538" t="s">
        <v>3056</v>
      </c>
      <c r="F2754" s="577" t="str">
        <f>+VLOOKUP(E2754,AlterationTestLU[],2,)</f>
        <v xml:space="preserve">Car Buffer (3.6.3, 3.6.4, and 3.22.1) (Item 5.9). Marking plates proper application 2.22.3.3 or 2.22.5.5. No test on spring/elastomeric </v>
      </c>
      <c r="G2754" s="350"/>
      <c r="H2754" s="73"/>
      <c r="I2754" s="451"/>
      <c r="J2754" s="452"/>
      <c r="O2754" s="21"/>
    </row>
    <row r="2755" spans="2:15" ht="51" outlineLevel="2">
      <c r="B2755" s="706"/>
      <c r="C2755" s="14"/>
      <c r="D2755" s="539">
        <v>28</v>
      </c>
      <c r="E2755" s="538" t="s">
        <v>3067</v>
      </c>
      <c r="F2755" s="577" t="str">
        <f>+VLOOKUP(E2755,AlterationTestLU[],2,)</f>
        <v>(l) Counterweight (Item 3.28)
(l)(1) top clearance and bottom runby (3.4.6 and 3.22.2)
(l)(2) guards (Section 3.3)
(l)(3) design (Section 3.21)</v>
      </c>
      <c r="G2755" s="350"/>
      <c r="H2755" s="73"/>
      <c r="I2755" s="451"/>
      <c r="J2755" s="452"/>
      <c r="O2755" s="21"/>
    </row>
    <row r="2756" spans="2:15" ht="11.25" outlineLevel="1">
      <c r="B2756" s="75"/>
      <c r="C2756" s="11"/>
      <c r="D2756" s="1"/>
      <c r="E2756" s="1" t="s">
        <v>238</v>
      </c>
      <c r="F2756" s="141" t="s">
        <v>980</v>
      </c>
      <c r="G2756" s="32"/>
      <c r="H2756" s="32"/>
      <c r="I2756" s="451"/>
      <c r="J2756" s="452"/>
      <c r="O2756" s="21"/>
    </row>
    <row r="2757" spans="2:15" ht="12.75" outlineLevel="1">
      <c r="B2757" s="75"/>
      <c r="C2757" s="11"/>
      <c r="D2757" s="1"/>
      <c r="E2757" s="1" t="s">
        <v>442</v>
      </c>
      <c r="F2757" s="347" t="s">
        <v>850</v>
      </c>
      <c r="G2757" s="32"/>
      <c r="H2757" s="32"/>
      <c r="I2757" s="451"/>
      <c r="J2757" s="452"/>
      <c r="O2757" s="21"/>
    </row>
    <row r="2758" spans="2:15" ht="11.25" outlineLevel="1">
      <c r="B2758" s="75"/>
      <c r="C2758" s="11"/>
      <c r="D2758" s="1"/>
      <c r="E2758" s="1" t="s">
        <v>1894</v>
      </c>
      <c r="F2758" s="141" t="s">
        <v>1106</v>
      </c>
      <c r="G2758" s="32"/>
      <c r="H2758" s="32"/>
      <c r="I2758" s="451"/>
      <c r="J2758" s="452"/>
      <c r="O2758" s="21"/>
    </row>
    <row r="2759" spans="2:15" ht="11.25" outlineLevel="1">
      <c r="B2759" s="75"/>
      <c r="C2759" s="11"/>
      <c r="D2759" s="1"/>
      <c r="E2759" s="1" t="s">
        <v>488</v>
      </c>
      <c r="F2759" s="141" t="s">
        <v>820</v>
      </c>
      <c r="G2759" s="32"/>
      <c r="H2759" s="32"/>
      <c r="I2759" s="451"/>
      <c r="J2759" s="452"/>
      <c r="O2759" s="21"/>
    </row>
    <row r="2760" spans="2:15" ht="11.25" outlineLevel="1">
      <c r="B2760" s="75"/>
      <c r="C2760" s="11"/>
      <c r="D2760" s="1"/>
      <c r="E2760" s="1" t="s">
        <v>450</v>
      </c>
      <c r="F2760" s="141" t="s">
        <v>76</v>
      </c>
      <c r="G2760" s="32"/>
      <c r="H2760" s="32"/>
      <c r="I2760" s="451"/>
      <c r="J2760" s="452"/>
      <c r="O2760" s="21"/>
    </row>
    <row r="2761" spans="2:15" ht="11.25" outlineLevel="1">
      <c r="B2761" s="75"/>
      <c r="C2761" s="11"/>
      <c r="D2761" s="1"/>
      <c r="E2761" s="1" t="s">
        <v>299</v>
      </c>
      <c r="F2761" s="141" t="s">
        <v>659</v>
      </c>
      <c r="G2761" s="32"/>
      <c r="H2761" s="32"/>
      <c r="I2761" s="451"/>
      <c r="J2761" s="452"/>
      <c r="O2761" s="21"/>
    </row>
    <row r="2762" spans="2:15" ht="11.25" outlineLevel="1">
      <c r="B2762" s="75"/>
      <c r="C2762" s="11"/>
      <c r="D2762" s="1"/>
      <c r="E2762" s="1" t="s">
        <v>466</v>
      </c>
      <c r="F2762" s="141" t="s">
        <v>1041</v>
      </c>
      <c r="G2762" s="32"/>
      <c r="H2762" s="32"/>
      <c r="I2762" s="451"/>
      <c r="J2762" s="452"/>
      <c r="O2762" s="21"/>
    </row>
    <row r="2763" spans="2:15" ht="11.25" outlineLevel="1">
      <c r="B2763" s="75"/>
      <c r="C2763" s="11"/>
      <c r="D2763" s="1"/>
      <c r="E2763" s="1" t="s">
        <v>453</v>
      </c>
      <c r="F2763" s="141" t="s">
        <v>341</v>
      </c>
      <c r="G2763" s="32"/>
      <c r="H2763" s="32"/>
      <c r="I2763" s="451"/>
      <c r="J2763" s="452"/>
      <c r="O2763" s="21"/>
    </row>
    <row r="2764" spans="2:15" ht="11.25" outlineLevel="1">
      <c r="B2764" s="75"/>
      <c r="C2764" s="11"/>
      <c r="D2764" s="1"/>
      <c r="E2764" s="1" t="s">
        <v>458</v>
      </c>
      <c r="F2764" s="141" t="s">
        <v>1113</v>
      </c>
      <c r="G2764" s="32"/>
      <c r="H2764" s="32"/>
      <c r="I2764" s="451"/>
      <c r="J2764" s="452"/>
      <c r="O2764" s="21"/>
    </row>
    <row r="2765" spans="2:15" ht="11.25" outlineLevel="1">
      <c r="B2765" s="75"/>
      <c r="C2765" s="11"/>
      <c r="D2765" s="1"/>
      <c r="E2765" s="1" t="s">
        <v>467</v>
      </c>
      <c r="F2765" s="141" t="s">
        <v>1115</v>
      </c>
      <c r="G2765" s="32"/>
      <c r="H2765" s="32"/>
      <c r="I2765" s="451"/>
      <c r="J2765" s="452"/>
      <c r="N2765" s="740" t="s">
        <v>3774</v>
      </c>
      <c r="O2765" s="21"/>
    </row>
    <row r="2766" spans="2:15" ht="11.25" outlineLevel="1">
      <c r="B2766" s="75"/>
      <c r="C2766" s="11"/>
      <c r="D2766" s="1"/>
      <c r="E2766" s="1" t="s">
        <v>468</v>
      </c>
      <c r="F2766" s="141" t="s">
        <v>775</v>
      </c>
      <c r="G2766" s="32"/>
      <c r="H2766" s="32"/>
      <c r="I2766" s="451"/>
      <c r="J2766" s="452"/>
      <c r="O2766" s="21"/>
    </row>
    <row r="2767" spans="2:15" ht="11.25" outlineLevel="1">
      <c r="B2767" s="75"/>
      <c r="C2767" s="11"/>
      <c r="D2767" s="1"/>
      <c r="E2767" s="1" t="s">
        <v>469</v>
      </c>
      <c r="F2767" s="141" t="s">
        <v>844</v>
      </c>
      <c r="G2767" s="32"/>
      <c r="H2767" s="32"/>
      <c r="I2767" s="451"/>
      <c r="J2767" s="452"/>
      <c r="O2767" s="21"/>
    </row>
    <row r="2768" spans="2:15" ht="11.25" outlineLevel="1">
      <c r="B2768" s="75"/>
      <c r="C2768" s="11"/>
      <c r="D2768" s="1"/>
      <c r="E2768" s="1" t="s">
        <v>470</v>
      </c>
      <c r="F2768" s="141" t="s">
        <v>799</v>
      </c>
      <c r="G2768" s="32"/>
      <c r="H2768" s="32"/>
      <c r="I2768" s="451"/>
      <c r="J2768" s="452"/>
      <c r="O2768" s="21"/>
    </row>
    <row r="2769" spans="2:15" ht="11.25" outlineLevel="1">
      <c r="B2769" s="75"/>
      <c r="C2769" s="11"/>
      <c r="D2769" s="1"/>
      <c r="E2769" s="1" t="s">
        <v>471</v>
      </c>
      <c r="F2769" s="141" t="s">
        <v>846</v>
      </c>
      <c r="G2769" s="32"/>
      <c r="H2769" s="32"/>
      <c r="I2769" s="451"/>
      <c r="J2769" s="452"/>
      <c r="O2769" s="21"/>
    </row>
    <row r="2770" spans="2:15" ht="11.25" outlineLevel="1">
      <c r="B2770" s="75"/>
      <c r="C2770" s="11"/>
      <c r="D2770" s="1"/>
      <c r="E2770" s="1" t="s">
        <v>472</v>
      </c>
      <c r="F2770" s="141" t="s">
        <v>847</v>
      </c>
      <c r="G2770" s="32"/>
      <c r="H2770" s="32"/>
      <c r="I2770" s="451"/>
      <c r="J2770" s="452"/>
      <c r="O2770" s="21"/>
    </row>
    <row r="2771" spans="2:15" ht="11.25" outlineLevel="1">
      <c r="B2771" s="75"/>
      <c r="C2771" s="11"/>
      <c r="D2771" s="1"/>
      <c r="E2771" s="1" t="s">
        <v>456</v>
      </c>
      <c r="F2771" s="141" t="s">
        <v>818</v>
      </c>
      <c r="G2771" s="32"/>
      <c r="H2771" s="32"/>
      <c r="I2771" s="451"/>
      <c r="J2771" s="452"/>
      <c r="O2771" s="21"/>
    </row>
    <row r="2772" spans="2:15" ht="11.25" outlineLevel="1">
      <c r="B2772" s="75"/>
      <c r="C2772" s="80" t="s">
        <v>1156</v>
      </c>
      <c r="D2772" s="9" t="s">
        <v>1040</v>
      </c>
      <c r="E2772" s="9"/>
      <c r="F2772" s="588"/>
      <c r="G2772" s="350" t="s">
        <v>83</v>
      </c>
      <c r="H2772" s="547" t="s">
        <v>82</v>
      </c>
      <c r="I2772" s="451"/>
      <c r="J2772" s="452"/>
      <c r="O2772" s="21"/>
    </row>
    <row r="2773" spans="2:15" ht="11.25" outlineLevel="1">
      <c r="B2773" s="706"/>
      <c r="C2773" s="14"/>
      <c r="D2773" s="311"/>
      <c r="E2773" s="312" t="s">
        <v>1892</v>
      </c>
      <c r="F2773" s="589"/>
      <c r="G2773" s="350"/>
      <c r="H2773" s="550"/>
      <c r="I2773" s="451"/>
      <c r="J2773" s="452"/>
      <c r="O2773" s="21"/>
    </row>
    <row r="2774" spans="2:15" ht="11.25" outlineLevel="2">
      <c r="B2774" s="706"/>
      <c r="C2774" s="14"/>
      <c r="D2774" s="311"/>
      <c r="E2774" s="533" t="str">
        <f>TRIM(RIGHT(SUBSTITUTE(E2773," ",REPT(" ",100)),100))</f>
        <v>8.10.3.3.2(j)</v>
      </c>
      <c r="F2774" s="590">
        <f>+VLOOKUP(E2774,clause_count,2,FALSE)</f>
        <v>28</v>
      </c>
      <c r="G2774" s="350"/>
      <c r="H2774" s="73"/>
      <c r="I2774" s="451"/>
      <c r="J2774" s="452"/>
      <c r="O2774" s="21"/>
    </row>
    <row r="2775" spans="2:15" ht="12.75" outlineLevel="2">
      <c r="B2775" s="706"/>
      <c r="C2775" s="14"/>
      <c r="D2775" s="539">
        <v>1</v>
      </c>
      <c r="E2775" s="538" t="s">
        <v>2868</v>
      </c>
      <c r="F2775" s="577" t="str">
        <f>+VLOOKUP(E2775,AlterationTestLU[],2,)</f>
        <v>Door Reopening Device [8.10.2.2.1(a)] (Item 1.1)</v>
      </c>
      <c r="G2775" s="350"/>
      <c r="H2775" s="73"/>
      <c r="I2775" s="451"/>
      <c r="J2775" s="452"/>
      <c r="O2775" s="21"/>
    </row>
    <row r="2776" spans="2:15" ht="25.5" outlineLevel="2">
      <c r="B2776" s="706"/>
      <c r="C2776" s="14"/>
      <c r="D2776" s="539">
        <v>2</v>
      </c>
      <c r="E2776" s="538" t="s">
        <v>2870</v>
      </c>
      <c r="F2776" s="577" t="str">
        <f>+VLOOKUP(E2776,AlterationTestLU[],2,)</f>
        <v>Operating Control Devices [3.26.1 through 3.26.3 and 8.10.2.2.1(c)] (Item 1.3)</v>
      </c>
      <c r="G2776" s="350"/>
      <c r="H2776" s="73"/>
      <c r="I2776" s="451"/>
      <c r="J2776" s="452"/>
      <c r="O2776" s="21"/>
    </row>
    <row r="2777" spans="2:15" ht="12.75" outlineLevel="2">
      <c r="B2777" s="706"/>
      <c r="C2777" s="14"/>
      <c r="D2777" s="539">
        <v>3</v>
      </c>
      <c r="E2777" s="538" t="s">
        <v>2874</v>
      </c>
      <c r="F2777" s="577" t="str">
        <f>+VLOOKUP(E2777,AlterationTestLU[],2,)</f>
        <v>Car Door or Gate [Sections 3.11 through 3.14 and 8.10.2.2.1(g)] (Item 1.7)</v>
      </c>
      <c r="G2777" s="350"/>
      <c r="H2777" s="73"/>
      <c r="I2777" s="451"/>
      <c r="J2777" s="452"/>
      <c r="O2777" s="21"/>
    </row>
    <row r="2778" spans="2:15" ht="12.75" outlineLevel="2">
      <c r="B2778" s="706"/>
      <c r="C2778" s="14"/>
      <c r="D2778" s="539">
        <v>4</v>
      </c>
      <c r="E2778" s="538" t="s">
        <v>2875</v>
      </c>
      <c r="F2778" s="577" t="str">
        <f>+VLOOKUP(E2778,AlterationTestLU[],2,)</f>
        <v>Door Closing Force [Sections 3.13 and 3.14 and 8.10.2.2.1(h)] (Item 1.8)</v>
      </c>
      <c r="G2778" s="350"/>
      <c r="H2778" s="73"/>
      <c r="I2778" s="451"/>
      <c r="J2778" s="452"/>
      <c r="O2778" s="21"/>
    </row>
    <row r="2779" spans="2:15" ht="12.75" outlineLevel="2">
      <c r="B2779" s="706"/>
      <c r="C2779" s="14"/>
      <c r="D2779" s="539">
        <v>5</v>
      </c>
      <c r="E2779" s="538" t="s">
        <v>2876</v>
      </c>
      <c r="F2779" s="577" t="str">
        <f>+VLOOKUP(E2779,AlterationTestLU[],2,)</f>
        <v>Power Closing of Doors or Gates [Section 3.13 and 8.10.2.2.1(i)] (Item 1.9)</v>
      </c>
      <c r="G2779" s="350"/>
      <c r="H2779" s="73"/>
      <c r="I2779" s="451"/>
      <c r="J2779" s="452"/>
      <c r="O2779" s="21"/>
    </row>
    <row r="2780" spans="2:15" ht="25.5" outlineLevel="2">
      <c r="B2780" s="706"/>
      <c r="C2780" s="14"/>
      <c r="D2780" s="539">
        <v>6</v>
      </c>
      <c r="E2780" s="538" t="s">
        <v>2877</v>
      </c>
      <c r="F2780" s="577" t="str">
        <f>+VLOOKUP(E2780,AlterationTestLU[],2,)</f>
        <v>Power Opening of Doors or Gates [Section 3.13, 3.26.3, and 8.10.2.2.1(j)] (Item 1.10)</v>
      </c>
      <c r="G2780" s="350"/>
      <c r="H2780" s="73"/>
      <c r="I2780" s="451"/>
      <c r="J2780" s="452"/>
      <c r="O2780" s="21"/>
    </row>
    <row r="2781" spans="2:15" ht="25.5" outlineLevel="2">
      <c r="B2781" s="706"/>
      <c r="C2781" s="14"/>
      <c r="D2781" s="539">
        <v>7</v>
      </c>
      <c r="E2781" s="538" t="s">
        <v>2878</v>
      </c>
      <c r="F2781" s="577" t="str">
        <f>+VLOOKUP(E2781,AlterationTestLU[],2,)</f>
        <v>Car Vision Panels and Glass Car Doors [Section 3.14 and 8.10.2.2.1(k)] (Item 1.11)</v>
      </c>
      <c r="G2781" s="350"/>
      <c r="H2781" s="73"/>
      <c r="I2781" s="451"/>
      <c r="J2781" s="452"/>
      <c r="O2781" s="21"/>
    </row>
    <row r="2782" spans="2:15" ht="51" outlineLevel="2">
      <c r="B2782" s="706"/>
      <c r="C2782" s="14"/>
      <c r="D2782" s="539">
        <v>8</v>
      </c>
      <c r="E2782" s="538" t="s">
        <v>2884</v>
      </c>
      <c r="F2782" s="577" t="str">
        <f>+VLOOKUP(E2782,AlterationTestLU[],2,)</f>
        <v>(q) Emergency and Auxiliary Power (Item 1.17)
(q)(1) standby or E.Power [Section 3.27 and 8.10.2.2.1(q)]. Passenger/freight tested w/rated load. C2- overload maintained during load/unload
(q)(2) auxiliary power lowering (3.26.10)</v>
      </c>
      <c r="G2782" s="350"/>
      <c r="H2782" s="73"/>
      <c r="I2782" s="451"/>
      <c r="J2782" s="452"/>
      <c r="O2782" s="21"/>
    </row>
    <row r="2783" spans="2:15" ht="25.5" outlineLevel="2">
      <c r="B2783" s="706"/>
      <c r="C2783" s="14"/>
      <c r="D2783" s="539">
        <v>9</v>
      </c>
      <c r="E2783" s="538" t="s">
        <v>2887</v>
      </c>
      <c r="F2783" s="577" t="str">
        <f>+VLOOKUP(E2783,AlterationTestLU[],2,)</f>
        <v>Restricted Opening of Car or Hoistway Doors [Section 3.12 and 8.10.2.2.1(r)] (Item 1.18)</v>
      </c>
      <c r="G2783" s="350"/>
      <c r="H2783" s="73"/>
      <c r="I2783" s="451"/>
      <c r="J2783" s="452"/>
      <c r="O2783" s="21"/>
    </row>
    <row r="2784" spans="2:15" ht="12.75" outlineLevel="2">
      <c r="B2784" s="706"/>
      <c r="C2784" s="14"/>
      <c r="D2784" s="539">
        <v>10</v>
      </c>
      <c r="E2784" s="538" t="s">
        <v>2888</v>
      </c>
      <c r="F2784" s="577" t="str">
        <f>+VLOOKUP(E2784,AlterationTestLU[],2,)</f>
        <v>Car Ride (Sections 3.15 and 3.23 and 8.10.2.2.1(s)] (Item 1.19)</v>
      </c>
      <c r="G2784" s="350"/>
      <c r="H2784" s="73"/>
      <c r="I2784" s="451"/>
      <c r="J2784" s="452"/>
      <c r="O2784" s="21"/>
    </row>
    <row r="2785" spans="2:15" ht="12.75" outlineLevel="2">
      <c r="B2785" s="706"/>
      <c r="C2785" s="14"/>
      <c r="D2785" s="539">
        <v>11</v>
      </c>
      <c r="E2785" s="538" t="s">
        <v>2889</v>
      </c>
      <c r="F2785" s="577" t="str">
        <f>+VLOOKUP(E2785,AlterationTestLU[],2,)</f>
        <v xml:space="preserve">Door Monitoring Systems [3.26.1 and 8.10.2.2.1(t)] </v>
      </c>
      <c r="G2785" s="350"/>
      <c r="H2785" s="73"/>
      <c r="I2785" s="451"/>
      <c r="J2785" s="452"/>
      <c r="O2785" s="21"/>
    </row>
    <row r="2786" spans="2:15" ht="12.75" outlineLevel="2">
      <c r="B2786" s="706"/>
      <c r="C2786" s="14"/>
      <c r="D2786" s="539">
        <v>12</v>
      </c>
      <c r="E2786" s="538" t="s">
        <v>2911</v>
      </c>
      <c r="F2786" s="577" t="str">
        <f>+VLOOKUP(E2786,AlterationTestLU[],2,)</f>
        <v>Pipes, Wiring, and Ducts [Section 3.8 and 8.10.2.2.2(m)] (Item 2.8)</v>
      </c>
      <c r="G2786" s="350"/>
      <c r="H2786" s="73"/>
      <c r="I2786" s="451"/>
      <c r="J2786" s="452"/>
      <c r="O2786" s="21"/>
    </row>
    <row r="2787" spans="2:15" ht="25.5" outlineLevel="2">
      <c r="B2787" s="706"/>
      <c r="C2787" s="14"/>
      <c r="D2787" s="539">
        <v>13</v>
      </c>
      <c r="E2787" s="538" t="s">
        <v>2912</v>
      </c>
      <c r="F2787" s="577" t="str">
        <f>+VLOOKUP(E2787,AlterationTestLU[],2,)</f>
        <v>Guarding of Exposed Auxiliary Equipment [Section 3.10 and 8.10.2.2.2(n)] (Item 2.9)</v>
      </c>
      <c r="G2787" s="350"/>
      <c r="H2787" s="73"/>
      <c r="I2787" s="451"/>
      <c r="J2787" s="452"/>
      <c r="O2787" s="21"/>
    </row>
    <row r="2788" spans="2:15" ht="12.75" outlineLevel="2">
      <c r="B2788" s="706"/>
      <c r="C2788" s="14"/>
      <c r="D2788" s="539">
        <v>14</v>
      </c>
      <c r="E2788" s="538" t="s">
        <v>2943</v>
      </c>
      <c r="F2788" s="577" t="str">
        <f>+VLOOKUP(E2788,AlterationTestLU[],2,)</f>
        <v>Flexible Hydraulic Hose and Fitting Assemblies (3.19.3.3) (Item 2.34)</v>
      </c>
      <c r="G2788" s="350"/>
      <c r="H2788" s="73"/>
      <c r="I2788" s="451"/>
      <c r="J2788" s="452"/>
      <c r="O2788" s="21"/>
    </row>
    <row r="2789" spans="2:15" ht="102" outlineLevel="2">
      <c r="B2789" s="706"/>
      <c r="C2789" s="14"/>
      <c r="D2789" s="539">
        <v>15</v>
      </c>
      <c r="E2789" s="538" t="s">
        <v>2944</v>
      </c>
      <c r="F2789" s="577" t="str">
        <f>+VLOOKUP(E2789,AlterationTestLU[],2,)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789" s="350"/>
      <c r="H2789" s="73"/>
      <c r="I2789" s="451"/>
      <c r="J2789" s="452"/>
      <c r="O2789" s="21"/>
    </row>
    <row r="2790" spans="2:15" ht="38.25" outlineLevel="2">
      <c r="B2790" s="706"/>
      <c r="C2790" s="14"/>
      <c r="D2790" s="539">
        <v>16</v>
      </c>
      <c r="E2790" s="538" t="s">
        <v>2967</v>
      </c>
      <c r="F2790" s="577" t="str">
        <f>+VLOOKUP(E2790,AlterationTestLU[],2,)</f>
        <v>(c) Top-of-Car Operating Device [8.10.2.2.3(c)] (Item 3.3)
(c)(1) operation (3.26.2)
(c)(2) operation with open door circuits (2.26.1.5)</v>
      </c>
      <c r="G2790" s="350"/>
      <c r="H2790" s="73"/>
      <c r="I2790" s="451"/>
      <c r="J2790" s="452"/>
      <c r="O2790" s="21"/>
    </row>
    <row r="2791" spans="2:15" ht="63.75" outlineLevel="2">
      <c r="B2791" s="706"/>
      <c r="C2791" s="14"/>
      <c r="D2791" s="539">
        <v>17</v>
      </c>
      <c r="E2791" s="538" t="s">
        <v>2970</v>
      </c>
      <c r="F2791" s="577" t="str">
        <f>+VLOOKUP(E2791,AlterationTestLU[],2,)</f>
        <v>(d) Top-of-Car Clearance [8.10.2.2.3(d)] (Item 3.4)
(d)(1) top car clearance (3.4.5)
(d)(2) car top minimum runby (3.4.2.2)
(d)(3) top-of-car equipment (3.4.7)
(d)(4) clearance above hydraulic jack projecting above the car (3.4.8)</v>
      </c>
      <c r="G2791" s="350"/>
      <c r="H2791" s="73"/>
      <c r="I2791" s="451"/>
      <c r="J2791" s="452"/>
      <c r="O2791" s="21"/>
    </row>
    <row r="2792" spans="2:15" ht="12.75" outlineLevel="2">
      <c r="B2792" s="706"/>
      <c r="C2792" s="14"/>
      <c r="D2792" s="539">
        <v>18</v>
      </c>
      <c r="E2792" s="538" t="s">
        <v>2975</v>
      </c>
      <c r="F2792" s="577" t="str">
        <f>+VLOOKUP(E2792,AlterationTestLU[],2,)</f>
        <v>Normal Terminal Stopping Devices [3.25.1 and 8.10.2.2.3(g)] (Item 3.5)</v>
      </c>
      <c r="G2792" s="350"/>
      <c r="H2792" s="73"/>
      <c r="I2792" s="451"/>
      <c r="J2792" s="452"/>
      <c r="O2792" s="21"/>
    </row>
    <row r="2793" spans="2:15" ht="12.75" outlineLevel="2">
      <c r="B2793" s="706"/>
      <c r="C2793" s="14"/>
      <c r="D2793" s="539">
        <v>19</v>
      </c>
      <c r="E2793" s="538" t="s">
        <v>2976</v>
      </c>
      <c r="F2793" s="577" t="str">
        <f>+VLOOKUP(E2793,AlterationTestLU[],2,)</f>
        <v>Terminal Speed-Reducing Devices (3.25.2) (Item 3.6)</v>
      </c>
      <c r="G2793" s="350"/>
      <c r="H2793" s="73"/>
      <c r="I2793" s="451"/>
      <c r="J2793" s="452"/>
      <c r="O2793" s="21"/>
    </row>
    <row r="2794" spans="2:15" ht="12.75" outlineLevel="2">
      <c r="B2794" s="706"/>
      <c r="C2794" s="14"/>
      <c r="D2794" s="539">
        <v>20</v>
      </c>
      <c r="E2794" s="538" t="s">
        <v>2977</v>
      </c>
      <c r="F2794" s="577" t="str">
        <f>+VLOOKUP(E2794,AlterationTestLU[],2,)</f>
        <v>Car-Leveling and Anticreep Devices (3.26.3) (Item 3.7)</v>
      </c>
      <c r="G2794" s="350"/>
      <c r="H2794" s="73"/>
      <c r="I2794" s="451"/>
      <c r="J2794" s="452"/>
      <c r="O2794" s="21"/>
    </row>
    <row r="2795" spans="2:15" ht="12.75" outlineLevel="2">
      <c r="B2795" s="706"/>
      <c r="C2795" s="14"/>
      <c r="D2795" s="539">
        <v>21</v>
      </c>
      <c r="E2795" s="538" t="s">
        <v>2980</v>
      </c>
      <c r="F2795" s="577" t="str">
        <f>+VLOOKUP(E2795,AlterationTestLU[],2,)</f>
        <v>Crosshead Data Plate [Section 3.16 and 8.10.2.2.3(k)] (Item 3.27)</v>
      </c>
      <c r="G2795" s="350"/>
      <c r="H2795" s="73"/>
      <c r="I2795" s="451"/>
      <c r="J2795" s="452"/>
      <c r="O2795" s="21"/>
    </row>
    <row r="2796" spans="2:15" ht="12.75" outlineLevel="2">
      <c r="B2796" s="706"/>
      <c r="C2796" s="14"/>
      <c r="D2796" s="539">
        <v>22</v>
      </c>
      <c r="E2796" s="538" t="s">
        <v>2987</v>
      </c>
      <c r="F2796" s="577" t="str">
        <f>+VLOOKUP(E2796,AlterationTestLU[],2,)</f>
        <v>Hoistway Clearances [Section 3.5 and 8.10.2.2.3(t)] (Item 3.14)</v>
      </c>
      <c r="G2796" s="350"/>
      <c r="H2796" s="73"/>
      <c r="I2796" s="451"/>
      <c r="J2796" s="452"/>
      <c r="O2796" s="21"/>
    </row>
    <row r="2797" spans="2:15" ht="38.25" outlineLevel="2">
      <c r="B2797" s="706"/>
      <c r="C2797" s="14"/>
      <c r="D2797" s="539">
        <v>23</v>
      </c>
      <c r="E2797" s="538" t="s">
        <v>3000</v>
      </c>
      <c r="F2797" s="577" t="str">
        <f>+VLOOKUP(E2797,AlterationTestLU[],2,)</f>
        <v>Governor, Safety, Ropes, CWTs (Item 3.20). Use 8.10.2.2.2(hh) , 8.10.2.2.2(ii), 8.10.2.2.3(m), 8.10.2.2.3(n), and 8.10.2.2.3(z) through 8.10.2.2.2.3(cc); car and counterweight safeties (3.17.1 and 3.17.2).</v>
      </c>
      <c r="G2797" s="350"/>
      <c r="H2797" s="73"/>
      <c r="I2797" s="451"/>
      <c r="J2797" s="452"/>
      <c r="O2797" s="21"/>
    </row>
    <row r="2798" spans="2:15" ht="12.75" outlineLevel="2">
      <c r="B2798" s="706"/>
      <c r="C2798" s="14"/>
      <c r="D2798" s="539">
        <v>24</v>
      </c>
      <c r="E2798" s="538" t="s">
        <v>3004</v>
      </c>
      <c r="F2798" s="577" t="str">
        <f>+VLOOKUP(E2798,AlterationTestLU[],2,)</f>
        <v>Suspension Rope (3.17.1, 3.18.1.2, Section 3.20, and 3.4.5) (Item 3.23)</v>
      </c>
      <c r="G2798" s="350"/>
      <c r="H2798" s="73"/>
      <c r="I2798" s="451"/>
      <c r="J2798" s="452"/>
      <c r="O2798" s="21"/>
    </row>
    <row r="2799" spans="2:15" ht="25.5" outlineLevel="2">
      <c r="B2799" s="706"/>
      <c r="C2799" s="14"/>
      <c r="D2799" s="539">
        <v>25</v>
      </c>
      <c r="E2799" s="538" t="s">
        <v>3008</v>
      </c>
      <c r="F2799" s="577" t="str">
        <f>+VLOOKUP(E2799,AlterationTestLU[],2,)</f>
        <v>Car Speed [3.28.1(k)]. The speed of the car shall be verified with rated load and with no load, in both directions. (Item 3.30)</v>
      </c>
      <c r="G2799" s="350"/>
      <c r="H2799" s="73"/>
      <c r="I2799" s="451"/>
      <c r="J2799" s="452"/>
      <c r="O2799" s="21"/>
    </row>
    <row r="2800" spans="2:15" ht="51" outlineLevel="2">
      <c r="B2800" s="706"/>
      <c r="C2800" s="14"/>
      <c r="D2800" s="539">
        <v>26</v>
      </c>
      <c r="E2800" s="538" t="s">
        <v>3039</v>
      </c>
      <c r="F2800" s="577" t="str">
        <f>+VLOOKUP(E2800,AlterationTestLU[],2,)</f>
        <v>(b) Bottom Clearance, Runby, and Minimum Refuge Space (Item 5.2)
(b)(1) bottom car clearance (3.4.1)
(b)(2) minimum bottom car runby (3.4.2)
(b)(3) maximum bottom car runby (3.4.3)</v>
      </c>
      <c r="G2800" s="350"/>
      <c r="H2800" s="73"/>
      <c r="I2800" s="451"/>
      <c r="J2800" s="452"/>
      <c r="O2800" s="21"/>
    </row>
    <row r="2801" spans="2:15" ht="25.5" outlineLevel="2">
      <c r="B2801" s="706"/>
      <c r="C2801" s="14"/>
      <c r="D2801" s="539">
        <v>27</v>
      </c>
      <c r="E2801" s="538" t="s">
        <v>3056</v>
      </c>
      <c r="F2801" s="577" t="str">
        <f>+VLOOKUP(E2801,AlterationTestLU[],2,)</f>
        <v xml:space="preserve">Car Buffer (3.6.3, 3.6.4, and 3.22.1) (Item 5.9). Marking plates proper application 2.22.3.3 or 2.22.5.5. No test on spring/elastomeric </v>
      </c>
      <c r="G2801" s="350"/>
      <c r="H2801" s="73"/>
      <c r="I2801" s="451"/>
      <c r="J2801" s="452"/>
      <c r="O2801" s="21"/>
    </row>
    <row r="2802" spans="2:15" ht="51" outlineLevel="2">
      <c r="B2802" s="706"/>
      <c r="C2802" s="14"/>
      <c r="D2802" s="539">
        <v>28</v>
      </c>
      <c r="E2802" s="538" t="s">
        <v>3067</v>
      </c>
      <c r="F2802" s="577" t="str">
        <f>+VLOOKUP(E2802,AlterationTestLU[],2,)</f>
        <v>(l) Counterweight (Item 3.28)
(l)(1) top clearance and bottom runby (3.4.6 and 3.22.2)
(l)(2) guards (Section 3.3)
(l)(3) design (Section 3.21)</v>
      </c>
      <c r="G2802" s="350"/>
      <c r="H2802" s="73"/>
      <c r="I2802" s="451"/>
      <c r="J2802" s="452"/>
      <c r="O2802" s="21"/>
    </row>
    <row r="2803" spans="2:15" ht="12.75" outlineLevel="1">
      <c r="B2803" s="75"/>
      <c r="C2803" s="11"/>
      <c r="D2803" s="1"/>
      <c r="E2803" s="1" t="s">
        <v>442</v>
      </c>
      <c r="F2803" s="347" t="s">
        <v>850</v>
      </c>
      <c r="G2803" s="32"/>
      <c r="H2803" s="32"/>
      <c r="I2803" s="451"/>
      <c r="J2803" s="452"/>
      <c r="O2803" s="21"/>
    </row>
    <row r="2804" spans="2:15" ht="11.25" outlineLevel="1">
      <c r="B2804" s="75"/>
      <c r="C2804" s="11"/>
      <c r="D2804" s="1"/>
      <c r="E2804" s="1" t="s">
        <v>386</v>
      </c>
      <c r="F2804" s="141" t="s">
        <v>761</v>
      </c>
      <c r="G2804" s="32"/>
      <c r="H2804" s="32"/>
      <c r="I2804" s="451"/>
      <c r="J2804" s="452"/>
      <c r="O2804" s="21"/>
    </row>
    <row r="2805" spans="2:15" ht="11.25" outlineLevel="1">
      <c r="B2805" s="75"/>
      <c r="C2805" s="11"/>
      <c r="D2805" s="1"/>
      <c r="E2805" s="1" t="s">
        <v>453</v>
      </c>
      <c r="F2805" s="141" t="s">
        <v>341</v>
      </c>
      <c r="G2805" s="32"/>
      <c r="H2805" s="32"/>
      <c r="I2805" s="451"/>
      <c r="J2805" s="452"/>
      <c r="O2805" s="21"/>
    </row>
    <row r="2806" spans="2:15" ht="11.25" outlineLevel="1">
      <c r="B2806" s="75"/>
      <c r="C2806" s="11"/>
      <c r="D2806" s="1"/>
      <c r="E2806" s="1" t="s">
        <v>1031</v>
      </c>
      <c r="F2806" s="141" t="s">
        <v>1032</v>
      </c>
      <c r="G2806" s="32"/>
      <c r="H2806" s="32"/>
      <c r="I2806" s="451"/>
      <c r="J2806" s="452"/>
      <c r="O2806" s="21"/>
    </row>
    <row r="2807" spans="2:15" ht="11.25" outlineLevel="1">
      <c r="B2807" s="75"/>
      <c r="C2807" s="11"/>
      <c r="D2807" s="1"/>
      <c r="E2807" s="1" t="s">
        <v>387</v>
      </c>
      <c r="F2807" s="141" t="s">
        <v>800</v>
      </c>
      <c r="G2807" s="32"/>
      <c r="H2807" s="32"/>
      <c r="I2807" s="451"/>
      <c r="J2807" s="452"/>
      <c r="O2807" s="21"/>
    </row>
    <row r="2808" spans="2:15" ht="12.75" outlineLevel="1">
      <c r="B2808" s="75"/>
      <c r="C2808" s="11"/>
      <c r="D2808" s="1"/>
      <c r="E2808" s="1" t="s">
        <v>388</v>
      </c>
      <c r="F2808" s="347" t="s">
        <v>801</v>
      </c>
      <c r="G2808" s="32"/>
      <c r="H2808" s="32"/>
      <c r="I2808" s="451"/>
      <c r="J2808" s="452"/>
      <c r="O2808" s="21"/>
    </row>
    <row r="2809" spans="2:15" ht="12.75" outlineLevel="1">
      <c r="B2809" s="75"/>
      <c r="C2809" s="11"/>
      <c r="D2809" s="1"/>
      <c r="E2809" s="1"/>
      <c r="F2809" s="347"/>
      <c r="G2809" s="32"/>
      <c r="H2809" s="355"/>
      <c r="I2809" s="451"/>
      <c r="J2809" s="452"/>
      <c r="O2809" s="21"/>
    </row>
    <row r="2810" spans="2:15" ht="11.25">
      <c r="B2810" s="75"/>
      <c r="C2810" s="94" t="s">
        <v>1157</v>
      </c>
      <c r="D2810" s="95" t="s">
        <v>1158</v>
      </c>
      <c r="E2810" s="95"/>
      <c r="F2810" s="630"/>
      <c r="G2810" s="904" t="s">
        <v>150</v>
      </c>
      <c r="H2810" s="905"/>
      <c r="I2810" s="905"/>
      <c r="J2810" s="906"/>
      <c r="O2810" s="21"/>
    </row>
    <row r="2811" spans="2:15" ht="11.25" outlineLevel="1">
      <c r="B2811" s="75"/>
      <c r="C2811" s="358" t="s">
        <v>314</v>
      </c>
      <c r="D2811" s="7" t="s">
        <v>1470</v>
      </c>
      <c r="E2811" s="7"/>
      <c r="F2811" s="596" t="s">
        <v>815</v>
      </c>
      <c r="G2811" s="46" t="s">
        <v>83</v>
      </c>
      <c r="H2811" s="352" t="s">
        <v>82</v>
      </c>
      <c r="I2811" s="895" t="s">
        <v>83</v>
      </c>
      <c r="J2811" s="896"/>
      <c r="O2811" s="21"/>
    </row>
    <row r="2812" spans="2:15" ht="11.25" outlineLevel="1">
      <c r="B2812" s="706"/>
      <c r="C2812" s="14"/>
      <c r="D2812" s="311"/>
      <c r="E2812" s="312" t="s">
        <v>1895</v>
      </c>
      <c r="F2812" s="589"/>
      <c r="G2812" s="350"/>
      <c r="H2812" s="550"/>
      <c r="I2812" s="546"/>
      <c r="J2812" s="547"/>
      <c r="O2812" s="21"/>
    </row>
    <row r="2813" spans="2:15" ht="11.25" outlineLevel="2">
      <c r="B2813" s="706"/>
      <c r="C2813" s="14"/>
      <c r="D2813" s="311"/>
      <c r="E2813" s="533" t="str">
        <f>TRIM(RIGHT(SUBSTITUTE(E2812," ",REPT(" ",100)),100))</f>
        <v>8.10.3.3.2(n)</v>
      </c>
      <c r="F2813" s="590">
        <f>+VLOOKUP(E2813,clause_count,2,FALSE)</f>
        <v>9</v>
      </c>
      <c r="G2813" s="350"/>
      <c r="H2813" s="73"/>
      <c r="I2813" s="546"/>
      <c r="J2813" s="547"/>
      <c r="O2813" s="21"/>
    </row>
    <row r="2814" spans="2:15" ht="25.5" outlineLevel="2">
      <c r="B2814" s="706"/>
      <c r="C2814" s="14"/>
      <c r="D2814" s="539">
        <v>1</v>
      </c>
      <c r="E2814" s="538" t="s">
        <v>2930</v>
      </c>
      <c r="F2814" s="577" t="str">
        <f>+VLOOKUP(E2814,AlterationTestLU[],2,)</f>
        <v>Hydraulic Machine (Power Unit) (3.24.1) (Item 2.30). Working pressure checked, pressure on the data plate verified (3.24.1.1).</v>
      </c>
      <c r="G2814" s="350"/>
      <c r="H2814" s="73"/>
      <c r="I2814" s="546"/>
      <c r="J2814" s="547"/>
      <c r="O2814" s="21"/>
    </row>
    <row r="2815" spans="2:15" ht="25.5" outlineLevel="2">
      <c r="B2815" s="706"/>
      <c r="C2815" s="14"/>
      <c r="D2815" s="539">
        <v>2</v>
      </c>
      <c r="E2815" s="538" t="s">
        <v>2931</v>
      </c>
      <c r="F2815" s="577" t="str">
        <f>+VLOOKUP(E2815,AlterationTestLU[],2,)</f>
        <v>Relief Valves (Item 2.31). The relief valve shall be tested to determine conformance with 3.19.4.2.</v>
      </c>
      <c r="G2815" s="350"/>
      <c r="H2815" s="73"/>
      <c r="I2815" s="546"/>
      <c r="J2815" s="547"/>
      <c r="O2815" s="21"/>
    </row>
    <row r="2816" spans="2:15" ht="89.25" outlineLevel="2">
      <c r="B2816" s="706"/>
      <c r="C2816" s="14"/>
      <c r="D2816" s="539">
        <v>3</v>
      </c>
      <c r="E2816" s="538" t="s">
        <v>2932</v>
      </c>
      <c r="F2816" s="577" t="str">
        <f>+VLOOKUP(E2816,AlterationTestLU[],2,)</f>
        <v>(v) Control Valve (Item 2.32)
(v)(1) electric requirements (3.19.7)
(v)(2) certification (3.19.4.6)
(v)(3) data plate (3.19.4.6.2)
(v)(4) check valve (3.19.4.3)
(v)(5) manual lowering valve (3.19.4.4)
(v)(6) pressure gauge fitting (3.19.4.5)</v>
      </c>
      <c r="G2816" s="350"/>
      <c r="H2816" s="73"/>
      <c r="I2816" s="546"/>
      <c r="J2816" s="547"/>
      <c r="O2816" s="21"/>
    </row>
    <row r="2817" spans="2:15" ht="102" outlineLevel="2">
      <c r="B2817" s="706"/>
      <c r="C2817" s="14"/>
      <c r="D2817" s="539">
        <v>4</v>
      </c>
      <c r="E2817" s="538" t="s">
        <v>2944</v>
      </c>
      <c r="F2817" s="577" t="str">
        <f>+VLOOKUP(E2817,AlterationTestLU[],2,)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817" s="350"/>
      <c r="H2817" s="73"/>
      <c r="I2817" s="546"/>
      <c r="J2817" s="547"/>
      <c r="O2817" s="21"/>
    </row>
    <row r="2818" spans="2:15" ht="25.5" outlineLevel="2">
      <c r="B2818" s="706"/>
      <c r="C2818" s="14"/>
      <c r="D2818" s="539">
        <v>5</v>
      </c>
      <c r="E2818" s="538" t="s">
        <v>2951</v>
      </c>
      <c r="F2818" s="577" t="str">
        <f>+VLOOKUP(E2818,AlterationTestLU[],2,)</f>
        <v>Hydraulic Cylinders (Item 2.36). For plunger stops [Item 3.4.3(a)], verify that a stop ring has been provided as required by 3.18.4.1.</v>
      </c>
      <c r="G2818" s="350"/>
      <c r="H2818" s="73"/>
      <c r="I2818" s="546"/>
      <c r="J2818" s="547"/>
      <c r="O2818" s="21"/>
    </row>
    <row r="2819" spans="2:15" ht="63.75" outlineLevel="2">
      <c r="B2819" s="706"/>
      <c r="C2819" s="14"/>
      <c r="D2819" s="539">
        <v>6</v>
      </c>
      <c r="E2819" s="538" t="s">
        <v>2970</v>
      </c>
      <c r="F2819" s="577" t="str">
        <f>+VLOOKUP(E2819,AlterationTestLU[],2,)</f>
        <v>(d) Top-of-Car Clearance [8.10.2.2.3(d)] (Item 3.4)
(d)(1) top car clearance (3.4.5)
(d)(2) car top minimum runby (3.4.2.2)
(d)(3) top-of-car equipment (3.4.7)
(d)(4) clearance above hydraulic jack projecting above the car (3.4.8)</v>
      </c>
      <c r="G2819" s="350"/>
      <c r="H2819" s="73"/>
      <c r="I2819" s="546"/>
      <c r="J2819" s="547"/>
      <c r="O2819" s="21"/>
    </row>
    <row r="2820" spans="2:15" ht="25.5" outlineLevel="2">
      <c r="B2820" s="706"/>
      <c r="C2820" s="14"/>
      <c r="D2820" s="539">
        <v>7</v>
      </c>
      <c r="E2820" s="538" t="s">
        <v>3008</v>
      </c>
      <c r="F2820" s="577" t="str">
        <f>+VLOOKUP(E2820,AlterationTestLU[],2,)</f>
        <v>Car Speed [3.28.1(k)]. The speed of the car shall be verified with rated load and with no load, in both directions. (Item 3.30)</v>
      </c>
      <c r="G2820" s="350"/>
      <c r="H2820" s="73"/>
      <c r="I2820" s="546"/>
      <c r="J2820" s="547"/>
      <c r="O2820" s="21"/>
    </row>
    <row r="2821" spans="2:15" ht="51" outlineLevel="2">
      <c r="B2821" s="706"/>
      <c r="C2821" s="14"/>
      <c r="D2821" s="539">
        <v>8</v>
      </c>
      <c r="E2821" s="538" t="s">
        <v>3039</v>
      </c>
      <c r="F2821" s="577" t="str">
        <f>+VLOOKUP(E2821,AlterationTestLU[],2,)</f>
        <v>(b) Bottom Clearance, Runby, and Minimum Refuge Space (Item 5.2)
(b)(1) bottom car clearance (3.4.1)
(b)(2) minimum bottom car runby (3.4.2)
(b)(3) maximum bottom car runby (3.4.3)</v>
      </c>
      <c r="G2821" s="350"/>
      <c r="H2821" s="73"/>
      <c r="I2821" s="546"/>
      <c r="J2821" s="547"/>
      <c r="O2821" s="21"/>
    </row>
    <row r="2822" spans="2:15" ht="178.5" outlineLevel="2">
      <c r="B2822" s="706"/>
      <c r="C2822" s="14"/>
      <c r="D2822" s="539">
        <v>9</v>
      </c>
      <c r="E2822" s="538" t="s">
        <v>3043</v>
      </c>
      <c r="F2822" s="577" t="str">
        <f>+VLOOKUP(E2822,AlterationTestLU[],2,)</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c r="G2822" s="350"/>
      <c r="H2822" s="73"/>
      <c r="I2822" s="546"/>
      <c r="J2822" s="547"/>
      <c r="O2822" s="21"/>
    </row>
    <row r="2823" spans="2:15" ht="11.25" outlineLevel="1">
      <c r="B2823" s="75"/>
      <c r="C2823" s="11"/>
      <c r="D2823" s="1"/>
      <c r="E2823" s="1" t="s">
        <v>454</v>
      </c>
      <c r="F2823" s="141" t="s">
        <v>815</v>
      </c>
      <c r="G2823" s="32"/>
      <c r="H2823" s="32"/>
      <c r="I2823" s="898" t="s">
        <v>1560</v>
      </c>
      <c r="J2823" s="899"/>
      <c r="O2823" s="21"/>
    </row>
    <row r="2824" spans="2:15" ht="11.25" outlineLevel="1">
      <c r="B2824" s="75"/>
      <c r="C2824" s="80" t="s">
        <v>1165</v>
      </c>
      <c r="D2824" s="9" t="s">
        <v>1470</v>
      </c>
      <c r="E2824" s="9"/>
      <c r="F2824" s="588" t="s">
        <v>1166</v>
      </c>
      <c r="G2824" s="350" t="s">
        <v>83</v>
      </c>
      <c r="H2824" s="350" t="s">
        <v>82</v>
      </c>
      <c r="I2824" s="895" t="s">
        <v>85</v>
      </c>
      <c r="J2824" s="896"/>
      <c r="O2824" s="21"/>
    </row>
    <row r="2825" spans="2:15" ht="11.25" outlineLevel="1">
      <c r="B2825" s="706"/>
      <c r="C2825" s="14"/>
      <c r="D2825" s="311"/>
      <c r="E2825" s="312" t="s">
        <v>1895</v>
      </c>
      <c r="F2825" s="589"/>
      <c r="G2825" s="350"/>
      <c r="H2825" s="550"/>
      <c r="I2825" s="546"/>
      <c r="J2825" s="547"/>
      <c r="O2825" s="21"/>
    </row>
    <row r="2826" spans="2:15" ht="11.25" outlineLevel="2">
      <c r="B2826" s="706"/>
      <c r="C2826" s="14"/>
      <c r="D2826" s="311"/>
      <c r="E2826" s="533" t="str">
        <f>TRIM(RIGHT(SUBSTITUTE(E2825," ",REPT(" ",100)),100))</f>
        <v>8.10.3.3.2(n)</v>
      </c>
      <c r="F2826" s="590">
        <f>+VLOOKUP(E2826,clause_count,2,FALSE)</f>
        <v>9</v>
      </c>
      <c r="G2826" s="350"/>
      <c r="H2826" s="73"/>
      <c r="I2826" s="546"/>
      <c r="J2826" s="547"/>
      <c r="O2826" s="21"/>
    </row>
    <row r="2827" spans="2:15" ht="25.5" outlineLevel="2">
      <c r="B2827" s="706"/>
      <c r="C2827" s="14"/>
      <c r="D2827" s="539">
        <v>1</v>
      </c>
      <c r="E2827" s="538" t="s">
        <v>2930</v>
      </c>
      <c r="F2827" s="577" t="str">
        <f>+VLOOKUP(E2827,AlterationTestLU[],2,)</f>
        <v>Hydraulic Machine (Power Unit) (3.24.1) (Item 2.30). Working pressure checked, pressure on the data plate verified (3.24.1.1).</v>
      </c>
      <c r="G2827" s="350"/>
      <c r="H2827" s="73"/>
      <c r="I2827" s="546"/>
      <c r="J2827" s="547"/>
      <c r="O2827" s="21"/>
    </row>
    <row r="2828" spans="2:15" ht="25.5" outlineLevel="2">
      <c r="B2828" s="706"/>
      <c r="C2828" s="14"/>
      <c r="D2828" s="539">
        <v>2</v>
      </c>
      <c r="E2828" s="538" t="s">
        <v>2931</v>
      </c>
      <c r="F2828" s="577" t="str">
        <f>+VLOOKUP(E2828,AlterationTestLU[],2,)</f>
        <v>Relief Valves (Item 2.31). The relief valve shall be tested to determine conformance with 3.19.4.2.</v>
      </c>
      <c r="G2828" s="350"/>
      <c r="H2828" s="73"/>
      <c r="I2828" s="546"/>
      <c r="J2828" s="547"/>
      <c r="O2828" s="21"/>
    </row>
    <row r="2829" spans="2:15" ht="89.25" outlineLevel="2">
      <c r="B2829" s="706"/>
      <c r="C2829" s="14"/>
      <c r="D2829" s="539">
        <v>3</v>
      </c>
      <c r="E2829" s="538" t="s">
        <v>2932</v>
      </c>
      <c r="F2829" s="577" t="str">
        <f>+VLOOKUP(E2829,AlterationTestLU[],2,)</f>
        <v>(v) Control Valve (Item 2.32)
(v)(1) electric requirements (3.19.7)
(v)(2) certification (3.19.4.6)
(v)(3) data plate (3.19.4.6.2)
(v)(4) check valve (3.19.4.3)
(v)(5) manual lowering valve (3.19.4.4)
(v)(6) pressure gauge fitting (3.19.4.5)</v>
      </c>
      <c r="G2829" s="350"/>
      <c r="H2829" s="73"/>
      <c r="I2829" s="546"/>
      <c r="J2829" s="547"/>
      <c r="O2829" s="21"/>
    </row>
    <row r="2830" spans="2:15" ht="102" outlineLevel="2">
      <c r="B2830" s="706"/>
      <c r="C2830" s="14"/>
      <c r="D2830" s="539">
        <v>4</v>
      </c>
      <c r="E2830" s="538" t="s">
        <v>2944</v>
      </c>
      <c r="F2830" s="577" t="str">
        <f>+VLOOKUP(E2830,AlterationTestLU[],2,)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830" s="350"/>
      <c r="H2830" s="73"/>
      <c r="I2830" s="546"/>
      <c r="J2830" s="547"/>
      <c r="O2830" s="21"/>
    </row>
    <row r="2831" spans="2:15" ht="25.5" outlineLevel="2">
      <c r="B2831" s="706"/>
      <c r="C2831" s="14"/>
      <c r="D2831" s="539">
        <v>5</v>
      </c>
      <c r="E2831" s="538" t="s">
        <v>2951</v>
      </c>
      <c r="F2831" s="577" t="str">
        <f>+VLOOKUP(E2831,AlterationTestLU[],2,)</f>
        <v>Hydraulic Cylinders (Item 2.36). For plunger stops [Item 3.4.3(a)], verify that a stop ring has been provided as required by 3.18.4.1.</v>
      </c>
      <c r="G2831" s="350"/>
      <c r="H2831" s="73"/>
      <c r="I2831" s="546"/>
      <c r="J2831" s="547"/>
      <c r="O2831" s="21"/>
    </row>
    <row r="2832" spans="2:15" ht="63.75" outlineLevel="2">
      <c r="B2832" s="706"/>
      <c r="C2832" s="14"/>
      <c r="D2832" s="539">
        <v>6</v>
      </c>
      <c r="E2832" s="538" t="s">
        <v>2970</v>
      </c>
      <c r="F2832" s="577" t="str">
        <f>+VLOOKUP(E2832,AlterationTestLU[],2,)</f>
        <v>(d) Top-of-Car Clearance [8.10.2.2.3(d)] (Item 3.4)
(d)(1) top car clearance (3.4.5)
(d)(2) car top minimum runby (3.4.2.2)
(d)(3) top-of-car equipment (3.4.7)
(d)(4) clearance above hydraulic jack projecting above the car (3.4.8)</v>
      </c>
      <c r="G2832" s="350"/>
      <c r="H2832" s="73"/>
      <c r="I2832" s="546"/>
      <c r="J2832" s="547"/>
      <c r="O2832" s="21"/>
    </row>
    <row r="2833" spans="2:15" ht="25.5" outlineLevel="2">
      <c r="B2833" s="706"/>
      <c r="C2833" s="14"/>
      <c r="D2833" s="539">
        <v>7</v>
      </c>
      <c r="E2833" s="538" t="s">
        <v>3008</v>
      </c>
      <c r="F2833" s="577" t="str">
        <f>+VLOOKUP(E2833,AlterationTestLU[],2,)</f>
        <v>Car Speed [3.28.1(k)]. The speed of the car shall be verified with rated load and with no load, in both directions. (Item 3.30)</v>
      </c>
      <c r="G2833" s="350"/>
      <c r="H2833" s="73"/>
      <c r="I2833" s="546"/>
      <c r="J2833" s="547"/>
      <c r="O2833" s="21"/>
    </row>
    <row r="2834" spans="2:15" ht="51" outlineLevel="2">
      <c r="B2834" s="706"/>
      <c r="C2834" s="14"/>
      <c r="D2834" s="539">
        <v>8</v>
      </c>
      <c r="E2834" s="538" t="s">
        <v>3039</v>
      </c>
      <c r="F2834" s="577" t="str">
        <f>+VLOOKUP(E2834,AlterationTestLU[],2,)</f>
        <v>(b) Bottom Clearance, Runby, and Minimum Refuge Space (Item 5.2)
(b)(1) bottom car clearance (3.4.1)
(b)(2) minimum bottom car runby (3.4.2)
(b)(3) maximum bottom car runby (3.4.3)</v>
      </c>
      <c r="G2834" s="350"/>
      <c r="H2834" s="73"/>
      <c r="I2834" s="546"/>
      <c r="J2834" s="547"/>
      <c r="O2834" s="21"/>
    </row>
    <row r="2835" spans="2:15" ht="178.5" outlineLevel="2">
      <c r="B2835" s="706"/>
      <c r="C2835" s="14"/>
      <c r="D2835" s="539">
        <v>9</v>
      </c>
      <c r="E2835" s="538" t="s">
        <v>3043</v>
      </c>
      <c r="F2835" s="577" t="str">
        <f>+VLOOKUP(E2835,AlterationTestLU[],2,)</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c r="G2835" s="350"/>
      <c r="H2835" s="73"/>
      <c r="I2835" s="546"/>
      <c r="J2835" s="547"/>
      <c r="O2835" s="21"/>
    </row>
    <row r="2836" spans="2:15" ht="11.25" outlineLevel="1">
      <c r="B2836" s="75"/>
      <c r="C2836" s="11"/>
      <c r="D2836" s="1"/>
      <c r="E2836" s="1" t="s">
        <v>473</v>
      </c>
      <c r="F2836" s="141" t="s">
        <v>816</v>
      </c>
      <c r="G2836" s="32"/>
      <c r="H2836" s="32"/>
      <c r="I2836" s="898"/>
      <c r="J2836" s="899"/>
      <c r="O2836" s="21"/>
    </row>
    <row r="2837" spans="2:15" ht="11.25" outlineLevel="1">
      <c r="B2837" s="75"/>
      <c r="C2837" s="11"/>
      <c r="D2837" s="1"/>
      <c r="E2837" s="1" t="s">
        <v>465</v>
      </c>
      <c r="F2837" s="141" t="s">
        <v>1166</v>
      </c>
      <c r="G2837" s="32"/>
      <c r="H2837" s="32"/>
      <c r="I2837" s="898"/>
      <c r="J2837" s="899"/>
      <c r="O2837" s="21"/>
    </row>
    <row r="2838" spans="2:15" ht="11.25" outlineLevel="1">
      <c r="B2838" s="75"/>
      <c r="C2838" s="80" t="s">
        <v>315</v>
      </c>
      <c r="D2838" s="9" t="s">
        <v>1470</v>
      </c>
      <c r="E2838" s="9"/>
      <c r="F2838" s="588" t="s">
        <v>1167</v>
      </c>
      <c r="G2838" s="350" t="s">
        <v>83</v>
      </c>
      <c r="H2838" s="350" t="s">
        <v>82</v>
      </c>
      <c r="I2838" s="895" t="s">
        <v>85</v>
      </c>
      <c r="J2838" s="896"/>
      <c r="O2838" s="21"/>
    </row>
    <row r="2839" spans="2:15" ht="11.25" outlineLevel="1">
      <c r="B2839" s="706"/>
      <c r="C2839" s="14"/>
      <c r="D2839" s="311"/>
      <c r="E2839" s="312" t="s">
        <v>1895</v>
      </c>
      <c r="F2839" s="589"/>
      <c r="G2839" s="350"/>
      <c r="H2839" s="550"/>
      <c r="I2839" s="546"/>
      <c r="J2839" s="547"/>
      <c r="O2839" s="21"/>
    </row>
    <row r="2840" spans="2:15" ht="11.25" outlineLevel="2">
      <c r="B2840" s="706"/>
      <c r="C2840" s="14"/>
      <c r="D2840" s="311"/>
      <c r="E2840" s="533" t="str">
        <f>TRIM(RIGHT(SUBSTITUTE(E2839," ",REPT(" ",100)),100))</f>
        <v>8.10.3.3.2(n)</v>
      </c>
      <c r="F2840" s="590">
        <f>+VLOOKUP(E2840,clause_count,2,FALSE)</f>
        <v>9</v>
      </c>
      <c r="G2840" s="350"/>
      <c r="H2840" s="73"/>
      <c r="I2840" s="546"/>
      <c r="J2840" s="547"/>
      <c r="O2840" s="21"/>
    </row>
    <row r="2841" spans="2:15" ht="25.5" outlineLevel="2">
      <c r="B2841" s="706"/>
      <c r="C2841" s="14"/>
      <c r="D2841" s="539">
        <v>1</v>
      </c>
      <c r="E2841" s="538" t="s">
        <v>2930</v>
      </c>
      <c r="F2841" s="577" t="str">
        <f>+VLOOKUP(E2841,AlterationTestLU[],2,)</f>
        <v>Hydraulic Machine (Power Unit) (3.24.1) (Item 2.30). Working pressure checked, pressure on the data plate verified (3.24.1.1).</v>
      </c>
      <c r="G2841" s="350"/>
      <c r="H2841" s="73"/>
      <c r="I2841" s="546"/>
      <c r="J2841" s="547"/>
      <c r="O2841" s="21"/>
    </row>
    <row r="2842" spans="2:15" ht="25.5" outlineLevel="2">
      <c r="B2842" s="706"/>
      <c r="C2842" s="14"/>
      <c r="D2842" s="539">
        <v>2</v>
      </c>
      <c r="E2842" s="538" t="s">
        <v>2931</v>
      </c>
      <c r="F2842" s="577" t="str">
        <f>+VLOOKUP(E2842,AlterationTestLU[],2,)</f>
        <v>Relief Valves (Item 2.31). The relief valve shall be tested to determine conformance with 3.19.4.2.</v>
      </c>
      <c r="G2842" s="350"/>
      <c r="H2842" s="73"/>
      <c r="I2842" s="546"/>
      <c r="J2842" s="547"/>
      <c r="O2842" s="21"/>
    </row>
    <row r="2843" spans="2:15" ht="89.25" outlineLevel="2">
      <c r="B2843" s="706"/>
      <c r="C2843" s="14"/>
      <c r="D2843" s="539">
        <v>3</v>
      </c>
      <c r="E2843" s="538" t="s">
        <v>2932</v>
      </c>
      <c r="F2843" s="577" t="str">
        <f>+VLOOKUP(E2843,AlterationTestLU[],2,)</f>
        <v>(v) Control Valve (Item 2.32)
(v)(1) electric requirements (3.19.7)
(v)(2) certification (3.19.4.6)
(v)(3) data plate (3.19.4.6.2)
(v)(4) check valve (3.19.4.3)
(v)(5) manual lowering valve (3.19.4.4)
(v)(6) pressure gauge fitting (3.19.4.5)</v>
      </c>
      <c r="G2843" s="350"/>
      <c r="H2843" s="73"/>
      <c r="I2843" s="546"/>
      <c r="J2843" s="547"/>
      <c r="O2843" s="21"/>
    </row>
    <row r="2844" spans="2:15" ht="102" outlineLevel="2">
      <c r="B2844" s="706"/>
      <c r="C2844" s="14"/>
      <c r="D2844" s="539">
        <v>4</v>
      </c>
      <c r="E2844" s="538" t="s">
        <v>2944</v>
      </c>
      <c r="F2844" s="577" t="str">
        <f>+VLOOKUP(E2844,AlterationTestLU[],2,)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844" s="350"/>
      <c r="H2844" s="73"/>
      <c r="I2844" s="546"/>
      <c r="J2844" s="547"/>
      <c r="O2844" s="21"/>
    </row>
    <row r="2845" spans="2:15" ht="25.5" outlineLevel="2">
      <c r="B2845" s="706"/>
      <c r="C2845" s="14"/>
      <c r="D2845" s="539">
        <v>5</v>
      </c>
      <c r="E2845" s="538" t="s">
        <v>2951</v>
      </c>
      <c r="F2845" s="577" t="str">
        <f>+VLOOKUP(E2845,AlterationTestLU[],2,)</f>
        <v>Hydraulic Cylinders (Item 2.36). For plunger stops [Item 3.4.3(a)], verify that a stop ring has been provided as required by 3.18.4.1.</v>
      </c>
      <c r="G2845" s="350"/>
      <c r="H2845" s="73"/>
      <c r="I2845" s="546"/>
      <c r="J2845" s="547"/>
      <c r="O2845" s="21"/>
    </row>
    <row r="2846" spans="2:15" ht="63.75" outlineLevel="2">
      <c r="B2846" s="706"/>
      <c r="C2846" s="14"/>
      <c r="D2846" s="539">
        <v>6</v>
      </c>
      <c r="E2846" s="538" t="s">
        <v>2970</v>
      </c>
      <c r="F2846" s="577" t="str">
        <f>+VLOOKUP(E2846,AlterationTestLU[],2,)</f>
        <v>(d) Top-of-Car Clearance [8.10.2.2.3(d)] (Item 3.4)
(d)(1) top car clearance (3.4.5)
(d)(2) car top minimum runby (3.4.2.2)
(d)(3) top-of-car equipment (3.4.7)
(d)(4) clearance above hydraulic jack projecting above the car (3.4.8)</v>
      </c>
      <c r="G2846" s="350"/>
      <c r="H2846" s="73"/>
      <c r="I2846" s="546"/>
      <c r="J2846" s="547"/>
      <c r="O2846" s="21"/>
    </row>
    <row r="2847" spans="2:15" ht="25.5" outlineLevel="2">
      <c r="B2847" s="706"/>
      <c r="C2847" s="14"/>
      <c r="D2847" s="539">
        <v>7</v>
      </c>
      <c r="E2847" s="538" t="s">
        <v>3008</v>
      </c>
      <c r="F2847" s="577" t="str">
        <f>+VLOOKUP(E2847,AlterationTestLU[],2,)</f>
        <v>Car Speed [3.28.1(k)]. The speed of the car shall be verified with rated load and with no load, in both directions. (Item 3.30)</v>
      </c>
      <c r="G2847" s="350"/>
      <c r="H2847" s="73"/>
      <c r="I2847" s="546"/>
      <c r="J2847" s="547"/>
      <c r="O2847" s="21"/>
    </row>
    <row r="2848" spans="2:15" ht="51" outlineLevel="2">
      <c r="B2848" s="706"/>
      <c r="C2848" s="14"/>
      <c r="D2848" s="539">
        <v>8</v>
      </c>
      <c r="E2848" s="538" t="s">
        <v>3039</v>
      </c>
      <c r="F2848" s="577" t="str">
        <f>+VLOOKUP(E2848,AlterationTestLU[],2,)</f>
        <v>(b) Bottom Clearance, Runby, and Minimum Refuge Space (Item 5.2)
(b)(1) bottom car clearance (3.4.1)
(b)(2) minimum bottom car runby (3.4.2)
(b)(3) maximum bottom car runby (3.4.3)</v>
      </c>
      <c r="G2848" s="350"/>
      <c r="H2848" s="73"/>
      <c r="I2848" s="546"/>
      <c r="J2848" s="547"/>
      <c r="O2848" s="21"/>
    </row>
    <row r="2849" spans="2:15" ht="178.5" outlineLevel="2">
      <c r="B2849" s="706"/>
      <c r="C2849" s="14"/>
      <c r="D2849" s="539">
        <v>9</v>
      </c>
      <c r="E2849" s="538" t="s">
        <v>3043</v>
      </c>
      <c r="F2849" s="577" t="str">
        <f>+VLOOKUP(E2849,AlterationTestLU[],2,)</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c r="G2849" s="350"/>
      <c r="H2849" s="73"/>
      <c r="I2849" s="546"/>
      <c r="J2849" s="547"/>
      <c r="O2849" s="21"/>
    </row>
    <row r="2850" spans="2:15" ht="11.25" outlineLevel="1">
      <c r="B2850" s="75"/>
      <c r="C2850" s="11"/>
      <c r="D2850" s="1"/>
      <c r="E2850" s="1" t="s">
        <v>474</v>
      </c>
      <c r="F2850" s="141" t="s">
        <v>1167</v>
      </c>
      <c r="G2850" s="32"/>
      <c r="H2850" s="32"/>
      <c r="I2850" s="898" t="s">
        <v>1561</v>
      </c>
      <c r="J2850" s="899"/>
      <c r="O2850" s="21"/>
    </row>
    <row r="2851" spans="2:15" ht="11.25" outlineLevel="1">
      <c r="B2851" s="75"/>
      <c r="C2851" s="11"/>
      <c r="D2851" s="1"/>
      <c r="E2851" s="1" t="s">
        <v>474</v>
      </c>
      <c r="F2851" s="141" t="s">
        <v>317</v>
      </c>
      <c r="G2851" s="32"/>
      <c r="H2851" s="32"/>
      <c r="I2851" s="898"/>
      <c r="J2851" s="899"/>
      <c r="O2851" s="21"/>
    </row>
    <row r="2852" spans="2:15" ht="11.25" outlineLevel="1">
      <c r="B2852" s="75"/>
      <c r="C2852" s="11"/>
      <c r="D2852" s="1"/>
      <c r="E2852" s="1" t="s">
        <v>474</v>
      </c>
      <c r="F2852" s="141" t="s">
        <v>316</v>
      </c>
      <c r="G2852" s="32" t="s">
        <v>85</v>
      </c>
      <c r="H2852" s="32"/>
      <c r="I2852" s="898"/>
      <c r="J2852" s="899"/>
      <c r="O2852" s="21"/>
    </row>
    <row r="2853" spans="2:15" ht="11.25" outlineLevel="1">
      <c r="B2853" s="75"/>
      <c r="C2853" s="11"/>
      <c r="D2853" s="1"/>
      <c r="E2853" s="1" t="s">
        <v>475</v>
      </c>
      <c r="F2853" s="141" t="s">
        <v>817</v>
      </c>
      <c r="G2853" s="32"/>
      <c r="H2853" s="32"/>
      <c r="I2853" s="898"/>
      <c r="J2853" s="899"/>
      <c r="O2853" s="21"/>
    </row>
    <row r="2854" spans="2:15" ht="11.25" outlineLevel="1">
      <c r="B2854" s="75"/>
      <c r="C2854" s="11"/>
      <c r="D2854" s="1"/>
      <c r="E2854" s="1" t="s">
        <v>473</v>
      </c>
      <c r="F2854" s="141" t="s">
        <v>816</v>
      </c>
      <c r="G2854" s="32"/>
      <c r="H2854" s="32"/>
      <c r="I2854" s="898"/>
      <c r="J2854" s="899"/>
      <c r="O2854" s="21"/>
    </row>
    <row r="2855" spans="2:15" ht="11.25" outlineLevel="1">
      <c r="B2855" s="75"/>
      <c r="C2855" s="11"/>
      <c r="D2855" s="1"/>
      <c r="E2855" s="1" t="s">
        <v>465</v>
      </c>
      <c r="F2855" s="141" t="s">
        <v>1166</v>
      </c>
      <c r="G2855" s="32"/>
      <c r="H2855" s="32"/>
      <c r="I2855" s="898"/>
      <c r="J2855" s="899"/>
      <c r="O2855" s="21"/>
    </row>
    <row r="2856" spans="2:15" ht="11.25" outlineLevel="1">
      <c r="B2856" s="75"/>
      <c r="C2856" s="14" t="s">
        <v>1168</v>
      </c>
      <c r="D2856" s="9" t="s">
        <v>476</v>
      </c>
      <c r="E2856" s="9"/>
      <c r="F2856" s="588"/>
      <c r="G2856" s="350" t="s">
        <v>83</v>
      </c>
      <c r="H2856" s="350" t="s">
        <v>82</v>
      </c>
      <c r="I2856" s="546"/>
      <c r="J2856" s="547"/>
      <c r="O2856" s="21"/>
    </row>
    <row r="2857" spans="2:15" ht="11.25" outlineLevel="1">
      <c r="B2857" s="706"/>
      <c r="C2857" s="14"/>
      <c r="D2857" s="311"/>
      <c r="E2857" s="312" t="s">
        <v>1897</v>
      </c>
      <c r="F2857" s="589"/>
      <c r="G2857" s="350"/>
      <c r="H2857" s="550"/>
      <c r="I2857" s="546"/>
      <c r="J2857" s="547"/>
      <c r="O2857" s="21"/>
    </row>
    <row r="2858" spans="2:15" ht="11.25" outlineLevel="2">
      <c r="B2858" s="706"/>
      <c r="C2858" s="14"/>
      <c r="D2858" s="311"/>
      <c r="E2858" s="533" t="str">
        <f>TRIM(RIGHT(SUBSTITUTE(E2857," ",REPT(" ",100)),100))</f>
        <v>8.10.3.3.2(h)</v>
      </c>
      <c r="F2858" s="590">
        <f>+VLOOKUP(E2858,clause_count,2,FALSE)</f>
        <v>10</v>
      </c>
      <c r="G2858" s="350"/>
      <c r="H2858" s="73"/>
      <c r="I2858" s="546"/>
      <c r="J2858" s="547"/>
      <c r="O2858" s="21"/>
    </row>
    <row r="2859" spans="2:15" ht="12.75" outlineLevel="2">
      <c r="B2859" s="706"/>
      <c r="C2859" s="14"/>
      <c r="D2859" s="539">
        <v>1</v>
      </c>
      <c r="E2859" s="538" t="s">
        <v>2911</v>
      </c>
      <c r="F2859" s="577" t="str">
        <f>+VLOOKUP(E2859,AlterationTestLU[],2,)</f>
        <v>Pipes, Wiring, and Ducts [Section 3.8 and 8.10.2.2.2(m)] (Item 2.8)</v>
      </c>
      <c r="G2859" s="350"/>
      <c r="H2859" s="73"/>
      <c r="I2859" s="546"/>
      <c r="J2859" s="547"/>
      <c r="O2859" s="21"/>
    </row>
    <row r="2860" spans="2:15" ht="25.5" outlineLevel="2">
      <c r="B2860" s="706"/>
      <c r="C2860" s="14"/>
      <c r="D2860" s="539">
        <v>2</v>
      </c>
      <c r="E2860" s="538" t="s">
        <v>2912</v>
      </c>
      <c r="F2860" s="577" t="str">
        <f>+VLOOKUP(E2860,AlterationTestLU[],2,)</f>
        <v>Guarding of Exposed Auxiliary Equipment [Section 3.10 and 8.10.2.2.2(n)] (Item 2.9)</v>
      </c>
      <c r="G2860" s="350"/>
      <c r="H2860" s="73"/>
      <c r="I2860" s="546"/>
      <c r="J2860" s="547"/>
      <c r="O2860" s="21"/>
    </row>
    <row r="2861" spans="2:15" ht="25.5" outlineLevel="2">
      <c r="B2861" s="706"/>
      <c r="C2861" s="14"/>
      <c r="D2861" s="539">
        <v>3</v>
      </c>
      <c r="E2861" s="538" t="s">
        <v>2913</v>
      </c>
      <c r="F2861" s="577" t="str">
        <f>+VLOOKUP(E2861,AlterationTestLU[],2,)</f>
        <v>Numbering of Elevators, Machines, and Disconnect Switches [Section 3.29 and 8.10.2.2.2(o)] (Item 2.10)</v>
      </c>
      <c r="G2861" s="350"/>
      <c r="H2861" s="73"/>
      <c r="I2861" s="546"/>
      <c r="J2861" s="547"/>
      <c r="O2861" s="21"/>
    </row>
    <row r="2862" spans="2:15" ht="12.75" outlineLevel="2">
      <c r="B2862" s="706"/>
      <c r="C2862" s="14"/>
      <c r="D2862" s="539">
        <v>4</v>
      </c>
      <c r="E2862" s="538" t="s">
        <v>2914</v>
      </c>
      <c r="F2862" s="577" t="str">
        <f>+VLOOKUP(E2862,AlterationTestLU[],2,)</f>
        <v>Maintenance Path and Maintenance Clearance [3.7.1 and 8.10.2.2.2(p)]</v>
      </c>
      <c r="G2862" s="350"/>
      <c r="H2862" s="73"/>
      <c r="I2862" s="546"/>
      <c r="J2862" s="547"/>
      <c r="O2862" s="21"/>
    </row>
    <row r="2863" spans="2:15" ht="12.75" outlineLevel="2">
      <c r="B2863" s="706"/>
      <c r="C2863" s="14"/>
      <c r="D2863" s="539">
        <v>5</v>
      </c>
      <c r="E2863" s="538" t="s">
        <v>2915</v>
      </c>
      <c r="F2863" s="577" t="str">
        <f>+VLOOKUP(E2863,AlterationTestLU[],2,)</f>
        <v>Stop Switch [3.7.1, 3.26.1, and 8.10.2.2.2(q)]</v>
      </c>
      <c r="G2863" s="350"/>
      <c r="H2863" s="73"/>
      <c r="I2863" s="546"/>
      <c r="J2863" s="547"/>
      <c r="O2863" s="21"/>
    </row>
    <row r="2864" spans="2:15" ht="63.75" outlineLevel="2">
      <c r="B2864" s="706"/>
      <c r="C2864" s="14"/>
      <c r="D2864" s="539">
        <v>6</v>
      </c>
      <c r="E2864" s="538" t="s">
        <v>2916</v>
      </c>
      <c r="F2864" s="577" t="str">
        <f>+VLOOKUP(E2864,AlterationTestLU[],2,)</f>
        <v>(r) Disconnecting Means and Control [8.10.2.2.2(r)] (Item 2.11)
(r)(1) general (2.26.4.1, 2.26.4.5, and 3.26.1, and NFPA 70 or CSA C22.1, as applicable)
(r)(2) closed position (3.26.3.1.4)
(r)(3) auxiliary contacts (NFPA 70 or CSA C22.1, as applicable)</v>
      </c>
      <c r="G2864" s="350"/>
      <c r="H2864" s="73"/>
      <c r="I2864" s="546"/>
      <c r="J2864" s="547"/>
      <c r="O2864" s="21"/>
    </row>
    <row r="2865" spans="2:15" ht="127.5" outlineLevel="2">
      <c r="B2865" s="706"/>
      <c r="C2865" s="14"/>
      <c r="D2865" s="539">
        <v>7</v>
      </c>
      <c r="E2865" s="538" t="s">
        <v>2920</v>
      </c>
      <c r="F2865" s="577" t="str">
        <f>+VLOOKUP(E2865,AlterationTestLU[],2,)</f>
        <v>(s)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v>
      </c>
      <c r="G2865" s="350"/>
      <c r="H2865" s="73"/>
      <c r="I2865" s="546"/>
      <c r="J2865" s="547"/>
      <c r="O2865" s="21"/>
    </row>
    <row r="2866" spans="2:15" ht="25.5" outlineLevel="2">
      <c r="B2866" s="706"/>
      <c r="C2866" s="14"/>
      <c r="D2866" s="539">
        <v>8</v>
      </c>
      <c r="E2866" s="538" t="s">
        <v>2930</v>
      </c>
      <c r="F2866" s="577" t="str">
        <f>+VLOOKUP(E2866,AlterationTestLU[],2,)</f>
        <v>Hydraulic Machine (Power Unit) (3.24.1) (Item 2.30). Working pressure checked, pressure on the data plate verified (3.24.1.1).</v>
      </c>
      <c r="G2866" s="350"/>
      <c r="H2866" s="73"/>
      <c r="I2866" s="546"/>
      <c r="J2866" s="547"/>
      <c r="O2866" s="21"/>
    </row>
    <row r="2867" spans="2:15" ht="178.5" outlineLevel="2">
      <c r="B2867" s="706"/>
      <c r="C2867" s="14"/>
      <c r="D2867" s="539">
        <v>9</v>
      </c>
      <c r="E2867" s="538" t="s">
        <v>3043</v>
      </c>
      <c r="F2867" s="577" t="str">
        <f>+VLOOKUP(E2867,AlterationTestLU[],2,)</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c r="G2867" s="350"/>
      <c r="H2867" s="73"/>
      <c r="I2867" s="546"/>
      <c r="J2867" s="547"/>
      <c r="O2867" s="21"/>
    </row>
    <row r="2868" spans="2:15" ht="51" outlineLevel="2">
      <c r="B2868" s="706"/>
      <c r="C2868" s="14"/>
      <c r="D2868" s="539">
        <v>10</v>
      </c>
      <c r="E2868" s="538" t="s">
        <v>3061</v>
      </c>
      <c r="F2868" s="577" t="str">
        <f>+VLOOKUP(E2868,AlterationTestLU[],2,)</f>
        <v>(i) Supply Piping (Item 5.14)
(i)(1) components and valves (3.19.1 and 3.19.4)
(i)(2) field welding visual inspection (3.19.6)
(i)(3) pressure piping (3.19.2)</v>
      </c>
      <c r="G2868" s="350"/>
      <c r="H2868" s="73"/>
      <c r="I2868" s="546"/>
      <c r="J2868" s="547"/>
      <c r="O2868" s="21"/>
    </row>
    <row r="2869" spans="2:15" ht="11.25" outlineLevel="1">
      <c r="B2869" s="75"/>
      <c r="C2869" s="11"/>
      <c r="D2869" s="1"/>
      <c r="E2869" s="1" t="s">
        <v>481</v>
      </c>
      <c r="F2869" s="141" t="s">
        <v>815</v>
      </c>
      <c r="G2869" s="32"/>
      <c r="H2869" s="32"/>
      <c r="I2869" s="845"/>
      <c r="J2869" s="846"/>
      <c r="O2869" s="21"/>
    </row>
    <row r="2870" spans="2:15" ht="11.25" outlineLevel="1">
      <c r="B2870" s="75"/>
      <c r="C2870" s="11"/>
      <c r="D2870" s="1"/>
      <c r="E2870" s="1" t="s">
        <v>482</v>
      </c>
      <c r="F2870" s="141" t="s">
        <v>1173</v>
      </c>
      <c r="G2870" s="32"/>
      <c r="H2870" s="32"/>
      <c r="I2870" s="845"/>
      <c r="J2870" s="846"/>
      <c r="O2870" s="21"/>
    </row>
    <row r="2871" spans="2:15" ht="11.25" outlineLevel="1">
      <c r="B2871" s="75"/>
      <c r="C2871" s="11"/>
      <c r="D2871" s="1"/>
      <c r="E2871" s="1" t="s">
        <v>477</v>
      </c>
      <c r="F2871" s="141" t="s">
        <v>823</v>
      </c>
      <c r="G2871" s="32"/>
      <c r="H2871" s="32"/>
      <c r="I2871" s="845"/>
      <c r="J2871" s="846"/>
      <c r="O2871" s="21"/>
    </row>
    <row r="2872" spans="2:15" ht="11.25" outlineLevel="1">
      <c r="B2872" s="75"/>
      <c r="C2872" s="11"/>
      <c r="D2872" s="1"/>
      <c r="E2872" s="1" t="s">
        <v>478</v>
      </c>
      <c r="F2872" s="141" t="s">
        <v>1180</v>
      </c>
      <c r="G2872" s="32"/>
      <c r="H2872" s="32"/>
      <c r="I2872" s="845"/>
      <c r="J2872" s="846"/>
      <c r="O2872" s="21"/>
    </row>
    <row r="2873" spans="2:15" ht="11.25" outlineLevel="1">
      <c r="B2873" s="75"/>
      <c r="C2873" s="11"/>
      <c r="D2873" s="1"/>
      <c r="E2873" s="1" t="s">
        <v>479</v>
      </c>
      <c r="F2873" s="141" t="s">
        <v>842</v>
      </c>
      <c r="G2873" s="32"/>
      <c r="H2873" s="32"/>
      <c r="I2873" s="845"/>
      <c r="J2873" s="846"/>
      <c r="O2873" s="21"/>
    </row>
    <row r="2874" spans="2:15" ht="11.25" outlineLevel="1">
      <c r="B2874" s="75"/>
      <c r="C2874" s="11"/>
      <c r="D2874" s="1"/>
      <c r="E2874" s="1" t="s">
        <v>480</v>
      </c>
      <c r="F2874" s="141" t="s">
        <v>843</v>
      </c>
      <c r="G2874" s="32"/>
      <c r="H2874" s="32"/>
      <c r="I2874" s="845"/>
      <c r="J2874" s="846"/>
      <c r="O2874" s="21"/>
    </row>
    <row r="2875" spans="2:15" ht="11.25" outlineLevel="1">
      <c r="B2875" s="75"/>
      <c r="C2875" s="14" t="s">
        <v>1170</v>
      </c>
      <c r="D2875" s="9" t="s">
        <v>69</v>
      </c>
      <c r="E2875" s="9"/>
      <c r="F2875" s="588"/>
      <c r="G2875" s="350" t="s">
        <v>83</v>
      </c>
      <c r="H2875" s="350" t="s">
        <v>82</v>
      </c>
      <c r="I2875" s="546"/>
      <c r="J2875" s="547"/>
      <c r="O2875" s="21"/>
    </row>
    <row r="2876" spans="2:15" ht="11.25" outlineLevel="1">
      <c r="B2876" s="706"/>
      <c r="C2876" s="14"/>
      <c r="D2876" s="311"/>
      <c r="E2876" s="312" t="s">
        <v>1896</v>
      </c>
      <c r="F2876" s="589"/>
      <c r="G2876" s="350"/>
      <c r="H2876" s="550"/>
      <c r="I2876" s="546"/>
      <c r="J2876" s="547"/>
      <c r="O2876" s="21"/>
    </row>
    <row r="2877" spans="2:15" ht="11.25" outlineLevel="2">
      <c r="B2877" s="706"/>
      <c r="C2877" s="14"/>
      <c r="D2877" s="311"/>
      <c r="E2877" s="533" t="str">
        <f>TRIM(RIGHT(SUBSTITUTE(E2876," ",REPT(" ",100)),100))</f>
        <v>8.10.3.3.2(i)</v>
      </c>
      <c r="F2877" s="590">
        <f>+VLOOKUP(E2877,clause_count,2,FALSE)</f>
        <v>1</v>
      </c>
      <c r="G2877" s="350"/>
      <c r="H2877" s="73"/>
      <c r="I2877" s="546"/>
      <c r="J2877" s="547"/>
      <c r="O2877" s="21"/>
    </row>
    <row r="2878" spans="2:15" ht="12.75" outlineLevel="2">
      <c r="B2878" s="706"/>
      <c r="C2878" s="14"/>
      <c r="D2878" s="539">
        <v>1</v>
      </c>
      <c r="E2878" s="538" t="s">
        <v>3271</v>
      </c>
      <c r="F2878" s="577" t="str">
        <f>+VLOOKUP(E2878,AlterationTestLU[],2,)</f>
        <v xml:space="preserve">8.10.2.2.2(u) through (z), </v>
      </c>
      <c r="G2878" s="350"/>
      <c r="H2878" s="73"/>
      <c r="I2878" s="546"/>
      <c r="J2878" s="547"/>
      <c r="O2878" s="21"/>
    </row>
    <row r="2879" spans="2:15" ht="11.25" outlineLevel="1">
      <c r="B2879" s="75"/>
      <c r="C2879" s="11"/>
      <c r="D2879" s="1"/>
      <c r="E2879" s="1" t="s">
        <v>483</v>
      </c>
      <c r="F2879" s="141" t="s">
        <v>956</v>
      </c>
      <c r="G2879" s="32"/>
      <c r="H2879" s="32"/>
      <c r="I2879" s="845"/>
      <c r="J2879" s="846"/>
      <c r="O2879" s="21"/>
    </row>
    <row r="2880" spans="2:15" ht="11.25" outlineLevel="1">
      <c r="B2880" s="75"/>
      <c r="C2880" s="14" t="s">
        <v>1171</v>
      </c>
      <c r="D2880" s="9" t="s">
        <v>1172</v>
      </c>
      <c r="E2880" s="9"/>
      <c r="F2880" s="588"/>
      <c r="G2880" s="350" t="s">
        <v>85</v>
      </c>
      <c r="H2880" s="350" t="s">
        <v>82</v>
      </c>
      <c r="I2880" s="546"/>
      <c r="J2880" s="547"/>
      <c r="O2880" s="21"/>
    </row>
    <row r="2881" spans="2:15" ht="11.25" outlineLevel="1">
      <c r="B2881" s="706"/>
      <c r="C2881" s="14"/>
      <c r="D2881" s="311"/>
      <c r="E2881" s="312" t="s">
        <v>1876</v>
      </c>
      <c r="F2881" s="589"/>
      <c r="G2881" s="350"/>
      <c r="H2881" s="550"/>
      <c r="I2881" s="546"/>
      <c r="J2881" s="547"/>
      <c r="O2881" s="21"/>
    </row>
    <row r="2882" spans="2:15" ht="11.25" outlineLevel="2">
      <c r="B2882" s="706"/>
      <c r="C2882" s="14"/>
      <c r="D2882" s="311"/>
      <c r="E2882" s="533" t="str">
        <f>TRIM(RIGHT(SUBSTITUTE(E2881," ",REPT(" ",100)),100))</f>
        <v>8.10.3.3.2(y)</v>
      </c>
      <c r="F2882" s="590">
        <f>+VLOOKUP(E2882,clause_count,2,FALSE)</f>
        <v>17</v>
      </c>
      <c r="G2882" s="350"/>
      <c r="H2882" s="73"/>
      <c r="I2882" s="546"/>
      <c r="J2882" s="547"/>
      <c r="O2882" s="21"/>
    </row>
    <row r="2883" spans="2:15" ht="12.75" outlineLevel="2">
      <c r="B2883" s="706"/>
      <c r="C2883" s="14"/>
      <c r="D2883" s="539">
        <v>1</v>
      </c>
      <c r="E2883" s="538" t="s">
        <v>2899</v>
      </c>
      <c r="F2883" s="577" t="str">
        <f>+VLOOKUP(E2883,AlterationTestLU[],2,)</f>
        <v>Location of Rooms/Spaces [3.7.1 and 8.10.2.2.2(a)]</v>
      </c>
      <c r="G2883" s="350"/>
      <c r="H2883" s="73"/>
      <c r="I2883" s="546"/>
      <c r="J2883" s="547"/>
      <c r="O2883" s="21"/>
    </row>
    <row r="2884" spans="2:15" ht="12.75" outlineLevel="2">
      <c r="B2884" s="706"/>
      <c r="C2884" s="14"/>
      <c r="D2884" s="539">
        <v>2</v>
      </c>
      <c r="E2884" s="538" t="s">
        <v>2900</v>
      </c>
      <c r="F2884" s="577" t="str">
        <f>+VLOOKUP(E2884,AlterationTestLU[],2,)</f>
        <v>Location of Equipment [3.7.1 and 8.10.2.2.2(b)]</v>
      </c>
      <c r="G2884" s="350"/>
      <c r="H2884" s="73"/>
      <c r="I2884" s="546"/>
      <c r="J2884" s="547"/>
      <c r="O2884" s="21"/>
    </row>
    <row r="2885" spans="2:15" ht="12.75" outlineLevel="2">
      <c r="B2885" s="706"/>
      <c r="C2885" s="14"/>
      <c r="D2885" s="539">
        <v>3</v>
      </c>
      <c r="E2885" s="538" t="s">
        <v>2901</v>
      </c>
      <c r="F2885" s="577" t="str">
        <f>+VLOOKUP(E2885,AlterationTestLU[],2,)</f>
        <v>Equipment Exposure to Weather [3.7.1 and 8.10.2.2.2(c)]</v>
      </c>
      <c r="G2885" s="350"/>
      <c r="H2885" s="73"/>
      <c r="I2885" s="546"/>
      <c r="J2885" s="547"/>
      <c r="O2885" s="21"/>
    </row>
    <row r="2886" spans="2:15" ht="12.75" outlineLevel="2">
      <c r="B2886" s="706"/>
      <c r="C2886" s="14"/>
      <c r="D2886" s="539">
        <v>4</v>
      </c>
      <c r="E2886" s="538" t="s">
        <v>2902</v>
      </c>
      <c r="F2886" s="577" t="str">
        <f>+VLOOKUP(E2886,AlterationTestLU[],2,)</f>
        <v>Means of Access [3.7.1 and 8.10.2.2.2(d)] (Item 2.1)</v>
      </c>
      <c r="G2886" s="350"/>
      <c r="H2886" s="73"/>
      <c r="I2886" s="546"/>
      <c r="J2886" s="547"/>
      <c r="O2886" s="21"/>
    </row>
    <row r="2887" spans="2:15" ht="12.75" outlineLevel="2">
      <c r="B2887" s="706"/>
      <c r="C2887" s="14"/>
      <c r="D2887" s="539">
        <v>5</v>
      </c>
      <c r="E2887" s="538" t="s">
        <v>2903</v>
      </c>
      <c r="F2887" s="577" t="str">
        <f>+VLOOKUP(E2887,AlterationTestLU[],2,)</f>
        <v>Headroom [3.7.1 and 8.10.2.2.2(e)] (Item 2.2)</v>
      </c>
      <c r="G2887" s="350"/>
      <c r="H2887" s="73"/>
      <c r="I2887" s="546"/>
      <c r="J2887" s="547"/>
      <c r="O2887" s="21"/>
    </row>
    <row r="2888" spans="2:15" ht="12.75" outlineLevel="2">
      <c r="B2888" s="706"/>
      <c r="C2888" s="14"/>
      <c r="D2888" s="539">
        <v>6</v>
      </c>
      <c r="E2888" s="538" t="s">
        <v>2904</v>
      </c>
      <c r="F2888" s="577" t="str">
        <f>+VLOOKUP(E2888,AlterationTestLU[],2,)</f>
        <v>Means Necessary for Tests [3.7.1 and 8.10.2.2.2(f)]</v>
      </c>
      <c r="G2888" s="350"/>
      <c r="H2888" s="73"/>
      <c r="I2888" s="546"/>
      <c r="J2888" s="547"/>
      <c r="O2888" s="21"/>
    </row>
    <row r="2889" spans="2:15" ht="12.75" outlineLevel="2">
      <c r="B2889" s="706"/>
      <c r="C2889" s="14"/>
      <c r="D2889" s="539">
        <v>7</v>
      </c>
      <c r="E2889" s="538" t="s">
        <v>2905</v>
      </c>
      <c r="F2889" s="577" t="str">
        <f>+VLOOKUP(E2889,AlterationTestLU[],2,)</f>
        <v>Inspection and Test Panel [3.7.1 and 8.10.2.2.2(g)]</v>
      </c>
      <c r="G2889" s="350"/>
      <c r="H2889" s="73"/>
      <c r="I2889" s="546"/>
      <c r="J2889" s="547"/>
      <c r="O2889" s="21"/>
    </row>
    <row r="2890" spans="2:15" ht="12.75" outlineLevel="2">
      <c r="B2890" s="706"/>
      <c r="C2890" s="14"/>
      <c r="D2890" s="539">
        <v>8</v>
      </c>
      <c r="E2890" s="538" t="s">
        <v>2906</v>
      </c>
      <c r="F2890" s="577" t="str">
        <f>+VLOOKUP(E2890,AlterationTestLU[],2,)</f>
        <v>Lighting and Receptacles [3.7.1, Section 3.8, and 8.10.2.2.2(h)] (Item 2.3)</v>
      </c>
      <c r="G2890" s="350"/>
      <c r="H2890" s="73"/>
      <c r="I2890" s="546"/>
      <c r="J2890" s="547"/>
      <c r="O2890" s="21"/>
    </row>
    <row r="2891" spans="2:15" ht="25.5" outlineLevel="2">
      <c r="B2891" s="706"/>
      <c r="C2891" s="14"/>
      <c r="D2891" s="539">
        <v>9</v>
      </c>
      <c r="E2891" s="538" t="s">
        <v>2907</v>
      </c>
      <c r="F2891" s="577" t="str">
        <f>+VLOOKUP(E2891,AlterationTestLU[],2,)</f>
        <v>Enclosure of Machine Rooms, Machinery Spaces, and Control Rooms/Spaces [Section 3.1, 3.7.1, and 8.10.2.2.2(i)] (Item 2.4)</v>
      </c>
      <c r="G2891" s="350"/>
      <c r="H2891" s="73"/>
      <c r="I2891" s="546"/>
      <c r="J2891" s="547"/>
      <c r="O2891" s="21"/>
    </row>
    <row r="2892" spans="2:15" ht="12.75" outlineLevel="2">
      <c r="B2892" s="706"/>
      <c r="C2892" s="14"/>
      <c r="D2892" s="539">
        <v>10</v>
      </c>
      <c r="E2892" s="538" t="s">
        <v>2908</v>
      </c>
      <c r="F2892" s="577" t="str">
        <f>+VLOOKUP(E2892,AlterationTestLU[],2,)</f>
        <v>Housekeeping [Section 3.8 and 8.10.2.2.2(j)] (Item 2.5)</v>
      </c>
      <c r="G2892" s="350"/>
      <c r="H2892" s="73"/>
      <c r="I2892" s="546"/>
      <c r="J2892" s="547"/>
      <c r="O2892" s="21"/>
    </row>
    <row r="2893" spans="2:15" ht="12.75" outlineLevel="2">
      <c r="B2893" s="706"/>
      <c r="C2893" s="14"/>
      <c r="D2893" s="539">
        <v>11</v>
      </c>
      <c r="E2893" s="538" t="s">
        <v>2909</v>
      </c>
      <c r="F2893" s="577" t="str">
        <f>+VLOOKUP(E2893,AlterationTestLU[],2,)</f>
        <v>Ventilation and Heating [3.7.1 and 8.10.2.2.2(k)] (Item 2.6)</v>
      </c>
      <c r="G2893" s="350"/>
      <c r="H2893" s="73"/>
      <c r="I2893" s="546"/>
      <c r="J2893" s="547"/>
      <c r="O2893" s="21"/>
    </row>
    <row r="2894" spans="2:15" ht="12.75" outlineLevel="2">
      <c r="B2894" s="706"/>
      <c r="C2894" s="14"/>
      <c r="D2894" s="539">
        <v>12</v>
      </c>
      <c r="E2894" s="538" t="s">
        <v>2910</v>
      </c>
      <c r="F2894" s="577" t="str">
        <f>+VLOOKUP(E2894,AlterationTestLU[],2,)</f>
        <v>Fire Extinguisher [8.6.1.6.5 and 8.10.2.2.2(l)] (Item 2.7)</v>
      </c>
      <c r="G2894" s="350"/>
      <c r="H2894" s="73"/>
      <c r="I2894" s="546"/>
      <c r="J2894" s="547"/>
      <c r="O2894" s="21"/>
    </row>
    <row r="2895" spans="2:15" ht="12.75" outlineLevel="2">
      <c r="B2895" s="706"/>
      <c r="C2895" s="14"/>
      <c r="D2895" s="539">
        <v>13</v>
      </c>
      <c r="E2895" s="538" t="s">
        <v>2911</v>
      </c>
      <c r="F2895" s="577" t="str">
        <f>+VLOOKUP(E2895,AlterationTestLU[],2,)</f>
        <v>Pipes, Wiring, and Ducts [Section 3.8 and 8.10.2.2.2(m)] (Item 2.8)</v>
      </c>
      <c r="G2895" s="350"/>
      <c r="H2895" s="73"/>
      <c r="I2895" s="546"/>
      <c r="J2895" s="547"/>
      <c r="O2895" s="21"/>
    </row>
    <row r="2896" spans="2:15" ht="25.5" outlineLevel="2">
      <c r="B2896" s="706"/>
      <c r="C2896" s="14"/>
      <c r="D2896" s="539">
        <v>14</v>
      </c>
      <c r="E2896" s="538" t="s">
        <v>2912</v>
      </c>
      <c r="F2896" s="577" t="str">
        <f>+VLOOKUP(E2896,AlterationTestLU[],2,)</f>
        <v>Guarding of Exposed Auxiliary Equipment [Section 3.10 and 8.10.2.2.2(n)] (Item 2.9)</v>
      </c>
      <c r="G2896" s="350"/>
      <c r="H2896" s="73"/>
      <c r="I2896" s="546"/>
      <c r="J2896" s="547"/>
      <c r="O2896" s="21"/>
    </row>
    <row r="2897" spans="2:15" ht="25.5" outlineLevel="2">
      <c r="B2897" s="706"/>
      <c r="C2897" s="14"/>
      <c r="D2897" s="539">
        <v>15</v>
      </c>
      <c r="E2897" s="538" t="s">
        <v>2913</v>
      </c>
      <c r="F2897" s="577" t="str">
        <f>+VLOOKUP(E2897,AlterationTestLU[],2,)</f>
        <v>Numbering of Elevators, Machines, and Disconnect Switches [Section 3.29 and 8.10.2.2.2(o)] (Item 2.10)</v>
      </c>
      <c r="G2897" s="350"/>
      <c r="H2897" s="73"/>
      <c r="I2897" s="546"/>
      <c r="J2897" s="547"/>
      <c r="O2897" s="21"/>
    </row>
    <row r="2898" spans="2:15" ht="12.75" outlineLevel="2">
      <c r="B2898" s="706"/>
      <c r="C2898" s="14"/>
      <c r="D2898" s="539">
        <v>16</v>
      </c>
      <c r="E2898" s="538" t="s">
        <v>2914</v>
      </c>
      <c r="F2898" s="577" t="str">
        <f>+VLOOKUP(E2898,AlterationTestLU[],2,)</f>
        <v>Maintenance Path and Maintenance Clearance [3.7.1 and 8.10.2.2.2(p)]</v>
      </c>
      <c r="G2898" s="350"/>
      <c r="H2898" s="73"/>
      <c r="I2898" s="546"/>
      <c r="J2898" s="547"/>
      <c r="O2898" s="21"/>
    </row>
    <row r="2899" spans="2:15" ht="25.5" outlineLevel="2">
      <c r="B2899" s="706"/>
      <c r="C2899" s="14"/>
      <c r="D2899" s="539">
        <v>17</v>
      </c>
      <c r="E2899" s="538" t="s">
        <v>2952</v>
      </c>
      <c r="F2899" s="577" t="str">
        <f>+VLOOKUP(E2899,AlterationTestLU[],2,)</f>
        <v>Pressure Switch (Item 2.37). Where top of cylinder above top of the tank, test conformance with 3.26.8.</v>
      </c>
      <c r="G2899" s="350"/>
      <c r="H2899" s="73"/>
      <c r="I2899" s="546"/>
      <c r="J2899" s="547"/>
      <c r="O2899" s="21"/>
    </row>
    <row r="2900" spans="2:15" ht="11.25" outlineLevel="1">
      <c r="B2900" s="75"/>
      <c r="C2900" s="11"/>
      <c r="D2900" s="1"/>
      <c r="E2900" s="1" t="s">
        <v>484</v>
      </c>
      <c r="F2900" s="141" t="s">
        <v>848</v>
      </c>
      <c r="G2900" s="32"/>
      <c r="H2900" s="32"/>
      <c r="I2900" s="845"/>
      <c r="J2900" s="846"/>
      <c r="O2900" s="21"/>
    </row>
    <row r="2901" spans="2:15" ht="11.25" outlineLevel="1">
      <c r="B2901" s="75"/>
      <c r="C2901" s="14" t="s">
        <v>1267</v>
      </c>
      <c r="D2901" s="9" t="s">
        <v>1268</v>
      </c>
      <c r="E2901" s="9"/>
      <c r="F2901" s="588"/>
      <c r="G2901" s="350" t="s">
        <v>85</v>
      </c>
      <c r="H2901" s="350" t="s">
        <v>85</v>
      </c>
      <c r="I2901" s="546"/>
      <c r="J2901" s="547"/>
      <c r="O2901" s="21"/>
    </row>
    <row r="2902" spans="2:15" ht="11.25" outlineLevel="1">
      <c r="B2902" s="706"/>
      <c r="C2902" s="14"/>
      <c r="D2902" s="311"/>
      <c r="E2902" s="312" t="s">
        <v>1898</v>
      </c>
      <c r="F2902" s="589"/>
      <c r="G2902" s="350"/>
      <c r="H2902" s="550"/>
      <c r="I2902" s="546"/>
      <c r="J2902" s="547"/>
      <c r="O2902" s="21"/>
    </row>
    <row r="2903" spans="2:15" ht="11.25" outlineLevel="2">
      <c r="B2903" s="706"/>
      <c r="C2903" s="14"/>
      <c r="D2903" s="311"/>
      <c r="E2903" s="533" t="str">
        <f>TRIM(RIGHT(SUBSTITUTE(E2902," ",REPT(" ",100)),100))</f>
        <v>8.10.3.3.2(t)</v>
      </c>
      <c r="F2903" s="590">
        <f>+VLOOKUP(E2903,clause_count,2,FALSE)</f>
        <v>2</v>
      </c>
      <c r="G2903" s="350"/>
      <c r="H2903" s="73"/>
      <c r="I2903" s="546"/>
      <c r="J2903" s="547"/>
      <c r="O2903" s="21"/>
    </row>
    <row r="2904" spans="2:15" ht="51" outlineLevel="2">
      <c r="B2904" s="706"/>
      <c r="C2904" s="14"/>
      <c r="D2904" s="539">
        <v>1</v>
      </c>
      <c r="E2904" s="538" t="s">
        <v>3039</v>
      </c>
      <c r="F2904" s="577" t="str">
        <f>+VLOOKUP(E2904,AlterationTestLU[],2,)</f>
        <v>(b) Bottom Clearance, Runby, and Minimum Refuge Space (Item 5.2)
(b)(1) bottom car clearance (3.4.1)
(b)(2) minimum bottom car runby (3.4.2)
(b)(3) maximum bottom car runby (3.4.3)</v>
      </c>
      <c r="G2904" s="350"/>
      <c r="H2904" s="73"/>
      <c r="I2904" s="546"/>
      <c r="J2904" s="547"/>
      <c r="O2904" s="21"/>
    </row>
    <row r="2905" spans="2:15" ht="38.25" outlineLevel="2">
      <c r="B2905" s="706"/>
      <c r="C2905" s="14"/>
      <c r="D2905" s="539">
        <v>2</v>
      </c>
      <c r="E2905" s="538" t="s">
        <v>3072</v>
      </c>
      <c r="F2905" s="577" t="str">
        <f>+VLOOKUP(E2905,AlterationTestLU[],2,)</f>
        <v>gripper inspected/ tested, rated load/spd down. verify by overspeed or alternative. multiple means individually tested. test records (see 3.17.3.8 and 8.10.1.1.4) (Item 5.17.3).written procedure  function per 3.17.3.</v>
      </c>
      <c r="G2905" s="350"/>
      <c r="H2905" s="73"/>
      <c r="I2905" s="546"/>
      <c r="J2905" s="547"/>
      <c r="O2905" s="21"/>
    </row>
    <row r="2906" spans="2:15" ht="11.25" outlineLevel="1">
      <c r="B2906" s="75"/>
      <c r="C2906" s="11"/>
      <c r="D2906" s="1"/>
      <c r="E2906" s="1" t="s">
        <v>1269</v>
      </c>
      <c r="F2906" s="141" t="s">
        <v>1268</v>
      </c>
      <c r="G2906" s="353"/>
      <c r="H2906" s="32"/>
      <c r="I2906" s="845"/>
      <c r="J2906" s="846"/>
      <c r="O2906" s="21"/>
    </row>
    <row r="2907" spans="2:15" ht="11.25" outlineLevel="1">
      <c r="B2907" s="75"/>
      <c r="C2907" s="11"/>
      <c r="D2907" s="1"/>
      <c r="E2907" s="1" t="s">
        <v>1270</v>
      </c>
      <c r="F2907" s="141" t="s">
        <v>1271</v>
      </c>
      <c r="G2907" s="353"/>
      <c r="H2907" s="32"/>
      <c r="I2907" s="451"/>
      <c r="J2907" s="452"/>
      <c r="O2907" s="21"/>
    </row>
    <row r="2908" spans="2:15" ht="11.25" outlineLevel="1">
      <c r="B2908" s="75"/>
      <c r="C2908" s="11"/>
      <c r="D2908" s="1"/>
      <c r="E2908" s="1" t="s">
        <v>1272</v>
      </c>
      <c r="F2908" s="141" t="s">
        <v>1273</v>
      </c>
      <c r="G2908" s="353"/>
      <c r="H2908" s="32"/>
      <c r="I2908" s="451"/>
      <c r="J2908" s="452"/>
      <c r="O2908" s="21"/>
    </row>
    <row r="2909" spans="2:15" ht="11.25" outlineLevel="1">
      <c r="B2909" s="75"/>
      <c r="C2909" s="11"/>
      <c r="D2909" s="1"/>
      <c r="E2909" s="1"/>
      <c r="F2909" s="141"/>
      <c r="G2909" s="32"/>
      <c r="H2909" s="32"/>
      <c r="I2909" s="451"/>
      <c r="J2909" s="452"/>
      <c r="O2909" s="21"/>
    </row>
    <row r="2910" spans="2:15" ht="11.25" outlineLevel="1">
      <c r="B2910" s="523"/>
      <c r="C2910" s="360" t="s">
        <v>2174</v>
      </c>
      <c r="D2910" s="361" t="s">
        <v>1472</v>
      </c>
      <c r="E2910" s="361"/>
      <c r="F2910" s="633"/>
      <c r="G2910" s="362" t="s">
        <v>85</v>
      </c>
      <c r="H2910" s="363" t="s">
        <v>82</v>
      </c>
      <c r="I2910" s="451"/>
      <c r="J2910" s="452"/>
      <c r="O2910" s="21"/>
    </row>
    <row r="2911" spans="2:15" ht="11.25" outlineLevel="1">
      <c r="B2911" s="75"/>
      <c r="C2911" s="11"/>
      <c r="D2911" s="1"/>
      <c r="E2911" s="339" t="s">
        <v>1361</v>
      </c>
      <c r="F2911" s="610" t="s">
        <v>2015</v>
      </c>
      <c r="G2911" s="353"/>
      <c r="H2911" s="32"/>
      <c r="I2911" s="451"/>
      <c r="J2911" s="452"/>
      <c r="O2911" s="21"/>
    </row>
    <row r="2912" spans="2:15" ht="11.25" outlineLevel="1">
      <c r="B2912" s="75"/>
      <c r="C2912" s="11"/>
      <c r="D2912" s="1"/>
      <c r="E2912" s="1" t="s">
        <v>474</v>
      </c>
      <c r="F2912" s="608" t="s">
        <v>1167</v>
      </c>
      <c r="G2912" s="353"/>
      <c r="H2912" s="32"/>
      <c r="I2912" s="451"/>
      <c r="J2912" s="452"/>
      <c r="O2912" s="21"/>
    </row>
    <row r="2913" spans="2:15" ht="11.25" outlineLevel="1">
      <c r="B2913" s="75"/>
      <c r="C2913" s="11"/>
      <c r="D2913" s="1"/>
      <c r="E2913" s="1" t="s">
        <v>1473</v>
      </c>
      <c r="F2913" s="608" t="s">
        <v>1474</v>
      </c>
      <c r="G2913" s="353"/>
      <c r="H2913" s="32"/>
      <c r="I2913" s="451"/>
      <c r="J2913" s="452"/>
      <c r="O2913" s="21"/>
    </row>
    <row r="2914" spans="2:15" ht="11.25" outlineLevel="1">
      <c r="B2914" s="75"/>
      <c r="C2914" s="11"/>
      <c r="D2914" s="1"/>
      <c r="E2914" s="1" t="s">
        <v>1475</v>
      </c>
      <c r="F2914" s="608" t="s">
        <v>1476</v>
      </c>
      <c r="G2914" s="353"/>
      <c r="H2914" s="32"/>
      <c r="I2914" s="451"/>
      <c r="J2914" s="452"/>
      <c r="O2914" s="21"/>
    </row>
    <row r="2915" spans="2:15" ht="11.25" outlineLevel="1">
      <c r="B2915" s="75"/>
      <c r="C2915" s="11"/>
      <c r="D2915" s="1"/>
      <c r="E2915" s="1"/>
      <c r="F2915" s="634"/>
      <c r="G2915" s="354"/>
      <c r="H2915" s="32"/>
      <c r="I2915" s="451"/>
      <c r="J2915" s="452"/>
      <c r="O2915" s="21"/>
    </row>
    <row r="2916" spans="2:15" ht="11.25">
      <c r="B2916" s="75"/>
      <c r="C2916" s="103" t="s">
        <v>1899</v>
      </c>
      <c r="D2916" s="95" t="s">
        <v>1173</v>
      </c>
      <c r="E2916" s="95"/>
      <c r="F2916" s="635"/>
      <c r="G2916" s="548"/>
      <c r="H2916" s="369"/>
      <c r="I2916" s="909"/>
      <c r="J2916" s="910"/>
      <c r="O2916" s="21"/>
    </row>
    <row r="2917" spans="2:15" ht="11.25" outlineLevel="1">
      <c r="B2917" s="706"/>
      <c r="C2917" s="364"/>
      <c r="D2917" s="311"/>
      <c r="E2917" s="312" t="s">
        <v>1902</v>
      </c>
      <c r="F2917" s="589"/>
      <c r="G2917" s="350"/>
      <c r="H2917" s="550"/>
      <c r="I2917" s="546"/>
      <c r="J2917" s="547"/>
      <c r="O2917" s="21"/>
    </row>
    <row r="2918" spans="2:15" ht="11.25" outlineLevel="2">
      <c r="B2918" s="706"/>
      <c r="C2918" s="364"/>
      <c r="D2918" s="311"/>
      <c r="E2918" s="533" t="str">
        <f>TRIM(RIGHT(SUBSTITUTE(E2917," ",REPT(" ",100)),100))</f>
        <v>8.10.3.3.2(o)</v>
      </c>
      <c r="F2918" s="590">
        <f>+VLOOKUP(E2918,clause_count,2,FALSE)</f>
        <v>5</v>
      </c>
      <c r="G2918" s="350"/>
      <c r="H2918" s="73"/>
      <c r="I2918" s="546"/>
      <c r="J2918" s="547"/>
      <c r="O2918" s="21"/>
    </row>
    <row r="2919" spans="2:15" ht="25.5" outlineLevel="2">
      <c r="B2919" s="706"/>
      <c r="C2919" s="364"/>
      <c r="D2919" s="539">
        <v>1</v>
      </c>
      <c r="E2919" s="538" t="s">
        <v>2930</v>
      </c>
      <c r="F2919" s="577" t="str">
        <f>+VLOOKUP(E2919,AlterationTestLU[],2,)</f>
        <v>Hydraulic Machine (Power Unit) (3.24.1) (Item 2.30). Working pressure checked, pressure on the data plate verified (3.24.1.1).</v>
      </c>
      <c r="G2919" s="350"/>
      <c r="H2919" s="73"/>
      <c r="I2919" s="546"/>
      <c r="J2919" s="547"/>
      <c r="O2919" s="21"/>
    </row>
    <row r="2920" spans="2:15" ht="25.5" outlineLevel="2">
      <c r="B2920" s="706"/>
      <c r="C2920" s="364"/>
      <c r="D2920" s="539">
        <v>2</v>
      </c>
      <c r="E2920" s="538" t="s">
        <v>2931</v>
      </c>
      <c r="F2920" s="577" t="str">
        <f>+VLOOKUP(E2920,AlterationTestLU[],2,)</f>
        <v>Relief Valves (Item 2.31). The relief valve shall be tested to determine conformance with 3.19.4.2.</v>
      </c>
      <c r="G2920" s="350"/>
      <c r="H2920" s="73"/>
      <c r="I2920" s="546"/>
      <c r="J2920" s="547"/>
      <c r="O2920" s="21"/>
    </row>
    <row r="2921" spans="2:15" ht="89.25" outlineLevel="2">
      <c r="B2921" s="706"/>
      <c r="C2921" s="364"/>
      <c r="D2921" s="539">
        <v>3</v>
      </c>
      <c r="E2921" s="538" t="s">
        <v>2932</v>
      </c>
      <c r="F2921" s="577" t="str">
        <f>+VLOOKUP(E2921,AlterationTestLU[],2,)</f>
        <v>(v) Control Valve (Item 2.32)
(v)(1) electric requirements (3.19.7)
(v)(2) certification (3.19.4.6)
(v)(3) data plate (3.19.4.6.2)
(v)(4) check valve (3.19.4.3)
(v)(5) manual lowering valve (3.19.4.4)
(v)(6) pressure gauge fitting (3.19.4.5)</v>
      </c>
      <c r="G2921" s="350"/>
      <c r="H2921" s="73"/>
      <c r="I2921" s="546"/>
      <c r="J2921" s="547"/>
      <c r="O2921" s="21"/>
    </row>
    <row r="2922" spans="2:15" ht="102" outlineLevel="2">
      <c r="B2922" s="706"/>
      <c r="C2922" s="364"/>
      <c r="D2922" s="539">
        <v>4</v>
      </c>
      <c r="E2922" s="538" t="s">
        <v>2944</v>
      </c>
      <c r="F2922" s="577" t="str">
        <f>+VLOOKUP(E2922,AlterationTestLU[],2,)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2922" s="350"/>
      <c r="H2922" s="73"/>
      <c r="I2922" s="546"/>
      <c r="J2922" s="547"/>
      <c r="O2922" s="21"/>
    </row>
    <row r="2923" spans="2:15" ht="25.5" outlineLevel="2">
      <c r="B2923" s="706"/>
      <c r="C2923" s="364"/>
      <c r="D2923" s="539">
        <v>5</v>
      </c>
      <c r="E2923" s="538" t="s">
        <v>3008</v>
      </c>
      <c r="F2923" s="577" t="str">
        <f>+VLOOKUP(E2923,AlterationTestLU[],2,)</f>
        <v>Car Speed [3.28.1(k)]. The speed of the car shall be verified with rated load and with no load, in both directions. (Item 3.30)</v>
      </c>
      <c r="G2923" s="350"/>
      <c r="H2923" s="73"/>
      <c r="I2923" s="546"/>
      <c r="J2923" s="547"/>
      <c r="O2923" s="21"/>
    </row>
    <row r="2924" spans="2:15" ht="11.25" outlineLevel="1">
      <c r="B2924" s="75"/>
      <c r="C2924" s="368" t="s">
        <v>1580</v>
      </c>
      <c r="D2924" s="365" t="s">
        <v>1471</v>
      </c>
      <c r="E2924" s="365"/>
      <c r="F2924" s="636" t="s">
        <v>137</v>
      </c>
      <c r="G2924" s="357" t="s">
        <v>85</v>
      </c>
      <c r="H2924" s="366" t="s">
        <v>82</v>
      </c>
      <c r="I2924" s="560" t="s">
        <v>1229</v>
      </c>
      <c r="J2924" s="555" t="s">
        <v>84</v>
      </c>
      <c r="O2924" s="21"/>
    </row>
    <row r="2925" spans="2:15" ht="11.25" outlineLevel="1">
      <c r="B2925" s="75"/>
      <c r="C2925" s="11"/>
      <c r="D2925" s="1"/>
      <c r="E2925" s="1" t="s">
        <v>455</v>
      </c>
      <c r="F2925" s="608" t="s">
        <v>1173</v>
      </c>
      <c r="G2925" s="353"/>
      <c r="H2925" s="32"/>
      <c r="I2925" s="898" t="s">
        <v>1564</v>
      </c>
      <c r="J2925" s="899"/>
      <c r="O2925" s="21"/>
    </row>
    <row r="2926" spans="2:15" ht="11.25" outlineLevel="1">
      <c r="B2926" s="75"/>
      <c r="C2926" s="11"/>
      <c r="D2926" s="1"/>
      <c r="E2926" s="1"/>
      <c r="F2926" s="608"/>
      <c r="G2926" s="353"/>
      <c r="H2926" s="32"/>
      <c r="I2926" s="898"/>
      <c r="J2926" s="899"/>
      <c r="O2926" s="21"/>
    </row>
    <row r="2927" spans="2:15" ht="11.25" outlineLevel="1">
      <c r="B2927" s="75"/>
      <c r="C2927" s="368" t="s">
        <v>1581</v>
      </c>
      <c r="D2927" s="365" t="s">
        <v>1471</v>
      </c>
      <c r="E2927" s="365"/>
      <c r="F2927" s="636" t="s">
        <v>1900</v>
      </c>
      <c r="G2927" s="357" t="s">
        <v>85</v>
      </c>
      <c r="H2927" s="319" t="s">
        <v>85</v>
      </c>
      <c r="I2927" s="560" t="s">
        <v>1229</v>
      </c>
      <c r="J2927" s="555" t="s">
        <v>84</v>
      </c>
      <c r="O2927" s="21"/>
    </row>
    <row r="2928" spans="2:15" ht="11.25" outlineLevel="1">
      <c r="B2928" s="75"/>
      <c r="C2928" s="11"/>
      <c r="D2928" s="1"/>
      <c r="E2928" s="1" t="s">
        <v>455</v>
      </c>
      <c r="F2928" s="608" t="s">
        <v>1173</v>
      </c>
      <c r="G2928" s="353"/>
      <c r="H2928" s="32"/>
      <c r="I2928" s="898" t="s">
        <v>1564</v>
      </c>
      <c r="J2928" s="899"/>
      <c r="O2928" s="21"/>
    </row>
    <row r="2929" spans="2:15" ht="11.25" outlineLevel="1">
      <c r="B2929" s="75"/>
      <c r="C2929" s="11"/>
      <c r="D2929" s="1"/>
      <c r="E2929" s="1"/>
      <c r="F2929" s="608"/>
      <c r="G2929" s="353"/>
      <c r="H2929" s="32"/>
      <c r="I2929" s="353"/>
      <c r="J2929" s="450"/>
      <c r="O2929" s="21"/>
    </row>
    <row r="2930" spans="2:15" ht="11.25" outlineLevel="1">
      <c r="B2930" s="75"/>
      <c r="C2930" s="368" t="s">
        <v>1901</v>
      </c>
      <c r="D2930" s="365" t="s">
        <v>1903</v>
      </c>
      <c r="E2930" s="365"/>
      <c r="F2930" s="636"/>
      <c r="G2930" s="357" t="s">
        <v>85</v>
      </c>
      <c r="H2930" s="319" t="s">
        <v>85</v>
      </c>
      <c r="I2930" s="911" t="s">
        <v>84</v>
      </c>
      <c r="J2930" s="912"/>
      <c r="O2930" s="21"/>
    </row>
    <row r="2931" spans="2:15" ht="11.25" outlineLevel="1">
      <c r="B2931" s="75"/>
      <c r="C2931" s="11"/>
      <c r="D2931" s="1"/>
      <c r="E2931" s="1" t="s">
        <v>455</v>
      </c>
      <c r="F2931" s="608" t="s">
        <v>1173</v>
      </c>
      <c r="G2931" s="353"/>
      <c r="H2931" s="32"/>
      <c r="I2931" s="898" t="s">
        <v>1564</v>
      </c>
      <c r="J2931" s="899"/>
      <c r="O2931" s="21"/>
    </row>
    <row r="2932" spans="2:15" ht="11.25" outlineLevel="1">
      <c r="B2932" s="75"/>
      <c r="C2932" s="368" t="s">
        <v>1904</v>
      </c>
      <c r="D2932" s="365" t="s">
        <v>1905</v>
      </c>
      <c r="E2932" s="365"/>
      <c r="F2932" s="636"/>
      <c r="G2932" s="367" t="s">
        <v>82</v>
      </c>
      <c r="H2932" s="366" t="s">
        <v>82</v>
      </c>
      <c r="I2932" s="560" t="s">
        <v>1229</v>
      </c>
      <c r="J2932" s="555" t="s">
        <v>84</v>
      </c>
      <c r="O2932" s="21"/>
    </row>
    <row r="2933" spans="2:15" ht="11.25" outlineLevel="1">
      <c r="B2933" s="75"/>
      <c r="C2933" s="11"/>
      <c r="D2933" s="1"/>
      <c r="E2933" s="1" t="s">
        <v>1906</v>
      </c>
      <c r="F2933" s="608" t="s">
        <v>1173</v>
      </c>
      <c r="G2933" s="353"/>
      <c r="H2933" s="32"/>
      <c r="I2933" s="898" t="s">
        <v>1564</v>
      </c>
      <c r="J2933" s="899"/>
      <c r="O2933" s="21"/>
    </row>
    <row r="2934" spans="2:15" ht="11.25" outlineLevel="1">
      <c r="B2934" s="75"/>
      <c r="C2934" s="11"/>
      <c r="D2934" s="1"/>
      <c r="E2934" s="1"/>
      <c r="F2934" s="608"/>
      <c r="G2934" s="353"/>
      <c r="H2934" s="32"/>
      <c r="I2934" s="353"/>
      <c r="J2934" s="450"/>
      <c r="O2934" s="21"/>
    </row>
    <row r="2935" spans="2:15" ht="11.25" outlineLevel="1">
      <c r="B2935" s="75"/>
      <c r="C2935" s="368" t="s">
        <v>1907</v>
      </c>
      <c r="D2935" s="365" t="s">
        <v>1908</v>
      </c>
      <c r="E2935" s="365"/>
      <c r="F2935" s="636"/>
      <c r="G2935" s="357" t="s">
        <v>85</v>
      </c>
      <c r="H2935" s="319" t="s">
        <v>85</v>
      </c>
      <c r="I2935" s="911" t="s">
        <v>84</v>
      </c>
      <c r="J2935" s="912"/>
      <c r="O2935" s="21"/>
    </row>
    <row r="2936" spans="2:15" ht="11.25" outlineLevel="1">
      <c r="B2936" s="75"/>
      <c r="C2936" s="11"/>
      <c r="D2936" s="1"/>
      <c r="E2936" s="1"/>
      <c r="F2936" s="608" t="s">
        <v>1909</v>
      </c>
      <c r="G2936" s="353"/>
      <c r="H2936" s="32"/>
      <c r="I2936" s="898" t="s">
        <v>1564</v>
      </c>
      <c r="J2936" s="899"/>
      <c r="O2936" s="21"/>
    </row>
    <row r="2937" spans="2:15" ht="11.25" outlineLevel="1">
      <c r="B2937" s="75"/>
      <c r="C2937" s="11"/>
      <c r="D2937" s="1"/>
      <c r="E2937" s="1"/>
      <c r="F2937" s="608"/>
      <c r="G2937" s="353"/>
      <c r="H2937" s="32"/>
      <c r="I2937" s="353"/>
      <c r="J2937" s="450"/>
      <c r="O2937" s="21"/>
    </row>
    <row r="2938" spans="2:15" ht="11.25">
      <c r="B2938" s="75"/>
      <c r="C2938" s="94" t="s">
        <v>1174</v>
      </c>
      <c r="D2938" s="95" t="s">
        <v>1100</v>
      </c>
      <c r="E2938" s="95"/>
      <c r="F2938" s="630"/>
      <c r="G2938" s="904" t="s">
        <v>150</v>
      </c>
      <c r="H2938" s="905"/>
      <c r="I2938" s="905"/>
      <c r="J2938" s="906"/>
      <c r="O2938" s="21"/>
    </row>
    <row r="2939" spans="2:15" ht="11.25" outlineLevel="1">
      <c r="B2939" s="706"/>
      <c r="C2939" s="364"/>
      <c r="D2939" s="311"/>
      <c r="E2939" s="312" t="s">
        <v>1910</v>
      </c>
      <c r="F2939" s="589"/>
      <c r="G2939" s="350"/>
      <c r="H2939" s="337"/>
      <c r="I2939" s="546"/>
      <c r="J2939" s="547"/>
      <c r="O2939" s="21"/>
    </row>
    <row r="2940" spans="2:15" ht="11.25" outlineLevel="2">
      <c r="B2940" s="706"/>
      <c r="C2940" s="364"/>
      <c r="D2940" s="311"/>
      <c r="E2940" s="533" t="str">
        <f>TRIM(RIGHT(SUBSTITUTE(E2939," ",REPT(" ",100)),100))</f>
        <v>8.10.3.3.2(ee)</v>
      </c>
      <c r="F2940" s="590">
        <f>+VLOOKUP(E2940,clause_count,2,FALSE)</f>
        <v>4</v>
      </c>
      <c r="G2940" s="350"/>
      <c r="H2940" s="550"/>
      <c r="I2940" s="546"/>
      <c r="J2940" s="547"/>
      <c r="O2940" s="21"/>
    </row>
    <row r="2941" spans="2:15" ht="12.75" outlineLevel="2">
      <c r="B2941" s="706"/>
      <c r="C2941" s="364"/>
      <c r="D2941" s="539">
        <v>1</v>
      </c>
      <c r="E2941" s="538" t="s">
        <v>3003</v>
      </c>
      <c r="F2941" s="577" t="str">
        <f>+VLOOKUP(E2941,AlterationTestLU[],2,)</f>
        <v>Wire Rope Fastening and Hitch Plate [3.17.1 and 8.10.2.2.3(bb)] (Item 3.22)</v>
      </c>
      <c r="G2941" s="350"/>
      <c r="H2941" s="550"/>
      <c r="I2941" s="546"/>
      <c r="J2941" s="547"/>
      <c r="O2941" s="21"/>
    </row>
    <row r="2942" spans="2:15" ht="12.75" outlineLevel="2">
      <c r="B2942" s="706"/>
      <c r="C2942" s="364"/>
      <c r="D2942" s="539">
        <v>2</v>
      </c>
      <c r="E2942" s="538" t="s">
        <v>3004</v>
      </c>
      <c r="F2942" s="577" t="str">
        <f>+VLOOKUP(E2942,AlterationTestLU[],2,)</f>
        <v>Suspension Rope (3.17.1, 3.18.1.2, Section 3.20, and 3.4.5) (Item 3.23)</v>
      </c>
      <c r="G2942" s="350"/>
      <c r="H2942" s="550"/>
      <c r="I2942" s="546"/>
      <c r="J2942" s="547"/>
      <c r="O2942" s="21"/>
    </row>
    <row r="2943" spans="2:15" ht="12.75" outlineLevel="2">
      <c r="B2943" s="706"/>
      <c r="C2943" s="364"/>
      <c r="D2943" s="539">
        <v>3</v>
      </c>
      <c r="E2943" s="538" t="s">
        <v>3005</v>
      </c>
      <c r="F2943" s="577" t="str">
        <f>+VLOOKUP(E2943,AlterationTestLU[],2,)</f>
        <v>Slack-Rope Device (3.17.1.1, 3.18.1.2.5, and 3.22.1.2) (Item 3.31)</v>
      </c>
      <c r="G2943" s="350"/>
      <c r="H2943" s="550"/>
      <c r="I2943" s="546"/>
      <c r="J2943" s="547"/>
      <c r="O2943" s="21"/>
    </row>
    <row r="2944" spans="2:15" ht="25.5" outlineLevel="2">
      <c r="B2944" s="706"/>
      <c r="C2944" s="364"/>
      <c r="D2944" s="539">
        <v>4</v>
      </c>
      <c r="E2944" s="538" t="s">
        <v>3007</v>
      </c>
      <c r="F2944" s="577" t="str">
        <f>+VLOOKUP(E2944,AlterationTestLU[],2,)</f>
        <v>Counterweight Ropes, Connections, and Sheaves (Sections 3.20 and 3.21) (Item 3.22)</v>
      </c>
      <c r="G2944" s="350"/>
      <c r="H2944" s="550"/>
      <c r="I2944" s="546"/>
      <c r="J2944" s="547"/>
      <c r="O2944" s="21"/>
    </row>
    <row r="2945" spans="2:15" ht="11.25" outlineLevel="1">
      <c r="B2945" s="75"/>
      <c r="C2945" s="14" t="s">
        <v>1175</v>
      </c>
      <c r="D2945" s="9" t="s">
        <v>1418</v>
      </c>
      <c r="E2945" s="9"/>
      <c r="F2945" s="588"/>
      <c r="G2945" s="350" t="s">
        <v>83</v>
      </c>
      <c r="H2945" s="547" t="s">
        <v>82</v>
      </c>
      <c r="I2945" s="911"/>
      <c r="J2945" s="912"/>
      <c r="O2945" s="21"/>
    </row>
    <row r="2946" spans="2:15" ht="11.25" outlineLevel="1">
      <c r="B2946" s="75"/>
      <c r="C2946" s="11"/>
      <c r="D2946" s="1"/>
      <c r="E2946" s="1" t="s">
        <v>456</v>
      </c>
      <c r="F2946" s="141" t="s">
        <v>818</v>
      </c>
      <c r="G2946" s="32"/>
      <c r="H2946" s="450"/>
      <c r="I2946" s="913"/>
      <c r="J2946" s="913"/>
      <c r="O2946" s="21"/>
    </row>
    <row r="2947" spans="2:15" ht="22.5" outlineLevel="1">
      <c r="B2947" s="75"/>
      <c r="C2947" s="11"/>
      <c r="D2947" s="1"/>
      <c r="E2947" s="1"/>
      <c r="F2947" s="141" t="s">
        <v>1205</v>
      </c>
      <c r="G2947" s="32"/>
      <c r="H2947" s="32"/>
      <c r="I2947" s="451"/>
      <c r="J2947" s="452"/>
      <c r="O2947" s="21"/>
    </row>
    <row r="2948" spans="2:15" ht="11.25" outlineLevel="1">
      <c r="B2948" s="75"/>
      <c r="C2948" s="14" t="s">
        <v>1175</v>
      </c>
      <c r="D2948" s="9" t="s">
        <v>391</v>
      </c>
      <c r="E2948" s="9"/>
      <c r="F2948" s="588"/>
      <c r="G2948" s="77" t="s">
        <v>85</v>
      </c>
      <c r="H2948" s="350" t="s">
        <v>82</v>
      </c>
      <c r="I2948" s="845"/>
      <c r="J2948" s="846"/>
      <c r="O2948" s="21"/>
    </row>
    <row r="2949" spans="2:15" ht="11.25" outlineLevel="1">
      <c r="B2949" s="75"/>
      <c r="C2949" s="11"/>
      <c r="D2949" s="1"/>
      <c r="E2949" s="1" t="s">
        <v>456</v>
      </c>
      <c r="F2949" s="141" t="s">
        <v>818</v>
      </c>
      <c r="G2949" s="32"/>
      <c r="H2949" s="32"/>
      <c r="I2949" s="845"/>
      <c r="J2949" s="846"/>
      <c r="O2949" s="21"/>
    </row>
    <row r="2950" spans="2:15" ht="22.5" outlineLevel="1">
      <c r="B2950" s="75"/>
      <c r="C2950" s="11"/>
      <c r="D2950" s="1"/>
      <c r="E2950" s="1"/>
      <c r="F2950" s="141" t="s">
        <v>1205</v>
      </c>
      <c r="G2950" s="32"/>
      <c r="H2950" s="32"/>
      <c r="I2950" s="451"/>
      <c r="J2950" s="452"/>
      <c r="O2950" s="21"/>
    </row>
    <row r="2951" spans="2:15" ht="11.25" outlineLevel="1">
      <c r="B2951" s="75"/>
      <c r="C2951" s="14" t="s">
        <v>1176</v>
      </c>
      <c r="D2951" s="9" t="s">
        <v>1103</v>
      </c>
      <c r="E2951" s="9"/>
      <c r="F2951" s="588"/>
      <c r="G2951" s="77" t="s">
        <v>84</v>
      </c>
      <c r="H2951" s="350" t="s">
        <v>84</v>
      </c>
      <c r="I2951" s="845"/>
      <c r="J2951" s="846"/>
      <c r="O2951" s="21"/>
    </row>
    <row r="2952" spans="2:15" ht="11.25" outlineLevel="1">
      <c r="B2952" s="75"/>
      <c r="C2952" s="11"/>
      <c r="D2952" s="1"/>
      <c r="E2952" s="1" t="s">
        <v>392</v>
      </c>
      <c r="F2952" s="141" t="s">
        <v>1771</v>
      </c>
      <c r="G2952" s="32"/>
      <c r="H2952" s="32"/>
      <c r="I2952" s="845"/>
      <c r="J2952" s="846"/>
      <c r="O2952" s="21"/>
    </row>
    <row r="2953" spans="2:15" ht="11.25" outlineLevel="1">
      <c r="B2953" s="75"/>
      <c r="C2953" s="11"/>
      <c r="D2953" s="1"/>
      <c r="E2953" s="1"/>
      <c r="F2953" s="141"/>
      <c r="G2953" s="32"/>
      <c r="H2953" s="355"/>
      <c r="I2953" s="518"/>
      <c r="J2953" s="519"/>
      <c r="O2953" s="21"/>
    </row>
    <row r="2954" spans="2:15" ht="11.25">
      <c r="B2954" s="75"/>
      <c r="C2954" s="94" t="s">
        <v>1177</v>
      </c>
      <c r="D2954" s="95" t="s">
        <v>132</v>
      </c>
      <c r="E2954" s="95"/>
      <c r="F2954" s="630"/>
      <c r="G2954" s="884" t="s">
        <v>133</v>
      </c>
      <c r="H2954" s="885"/>
      <c r="I2954" s="885"/>
      <c r="J2954" s="886"/>
      <c r="O2954" s="21"/>
    </row>
    <row r="2955" spans="2:15" ht="11.25" outlineLevel="1">
      <c r="B2955" s="75"/>
      <c r="C2955" s="27" t="s">
        <v>1105</v>
      </c>
      <c r="D2955" s="2" t="s">
        <v>1106</v>
      </c>
      <c r="E2955" s="2"/>
      <c r="F2955" s="587"/>
      <c r="G2955" s="31" t="s">
        <v>85</v>
      </c>
      <c r="H2955" s="31" t="s">
        <v>82</v>
      </c>
      <c r="I2955" s="31"/>
      <c r="J2955" s="356"/>
      <c r="O2955" s="21"/>
    </row>
    <row r="2956" spans="2:15" ht="11.25" outlineLevel="1">
      <c r="B2956" s="706"/>
      <c r="C2956" s="79"/>
      <c r="D2956" s="315"/>
      <c r="E2956" s="316" t="s">
        <v>1780</v>
      </c>
      <c r="F2956" s="592"/>
      <c r="G2956" s="46"/>
      <c r="H2956" s="337"/>
      <c r="I2956" s="46"/>
      <c r="J2956" s="337"/>
      <c r="O2956" s="21"/>
    </row>
    <row r="2957" spans="2:15" ht="11.25" outlineLevel="1">
      <c r="B2957" s="706"/>
      <c r="C2957" s="14"/>
      <c r="D2957" s="311"/>
      <c r="E2957" s="312" t="s">
        <v>1911</v>
      </c>
      <c r="F2957" s="589"/>
      <c r="G2957" s="350"/>
      <c r="H2957" s="550"/>
      <c r="I2957" s="350"/>
      <c r="J2957" s="550"/>
      <c r="O2957" s="21"/>
    </row>
    <row r="2958" spans="2:15" ht="11.25" outlineLevel="2">
      <c r="B2958" s="706"/>
      <c r="C2958" s="14"/>
      <c r="D2958" s="311"/>
      <c r="E2958" s="533" t="str">
        <f>TRIM(RIGHT(SUBSTITUTE(E2956," ",REPT(" ",100)),100))</f>
        <v>8.10.2.3.2(ii)</v>
      </c>
      <c r="F2958" s="590">
        <f>+VLOOKUP(E2958,clause_count,2,FALSE)</f>
        <v>5</v>
      </c>
      <c r="G2958" s="350"/>
      <c r="H2958" s="550"/>
      <c r="I2958" s="350"/>
      <c r="J2958" s="550"/>
      <c r="O2958" s="21"/>
    </row>
    <row r="2959" spans="2:15" ht="12.75" outlineLevel="2">
      <c r="B2959" s="706"/>
      <c r="C2959" s="14"/>
      <c r="D2959" s="539">
        <v>1</v>
      </c>
      <c r="E2959" s="538" t="s">
        <v>2540</v>
      </c>
      <c r="F2959" s="577" t="str">
        <f>+VLOOKUP(E2959,AlterationTestLU[],2,)</f>
        <v>Top Counterweight Clearance (2.4.9) (Item 3.24)</v>
      </c>
      <c r="G2959" s="350"/>
      <c r="H2959" s="550"/>
      <c r="I2959" s="350"/>
      <c r="J2959" s="550"/>
      <c r="O2959" s="21"/>
    </row>
    <row r="2960" spans="2:15" ht="12.75" outlineLevel="2">
      <c r="B2960" s="706"/>
      <c r="C2960" s="14"/>
      <c r="D2960" s="539">
        <v>2</v>
      </c>
      <c r="E2960" s="538" t="s">
        <v>2566</v>
      </c>
      <c r="F2960" s="577" t="str">
        <f>+VLOOKUP(E2960,AlterationTestLU[],2,)</f>
        <v>Car Frame, Counterweight Guides, and Stiles (Section 2.15) (Item 3.18)</v>
      </c>
      <c r="G2960" s="350"/>
      <c r="H2960" s="550"/>
      <c r="I2960" s="350"/>
      <c r="J2960" s="550"/>
      <c r="O2960" s="21"/>
    </row>
    <row r="2961" spans="2:15" ht="12.75" outlineLevel="2">
      <c r="B2961" s="706"/>
      <c r="C2961" s="14"/>
      <c r="D2961" s="539">
        <v>3</v>
      </c>
      <c r="E2961" s="538" t="s">
        <v>2591</v>
      </c>
      <c r="F2961" s="577" t="str">
        <f>+VLOOKUP(E2961,AlterationTestLU[],2,)</f>
        <v>Guarding of Equipment (2.10.1)</v>
      </c>
      <c r="G2961" s="350"/>
      <c r="H2961" s="550"/>
      <c r="I2961" s="350"/>
      <c r="J2961" s="550"/>
      <c r="O2961" s="21"/>
    </row>
    <row r="2962" spans="2:15" ht="25.5" outlineLevel="2">
      <c r="B2962" s="706"/>
      <c r="C2962" s="14"/>
      <c r="D2962" s="539">
        <v>4</v>
      </c>
      <c r="E2962" s="538" t="s">
        <v>2592</v>
      </c>
      <c r="F2962" s="577" t="str">
        <f>+VLOOKUP(E2962,AlterationTestLU[],2,)</f>
        <v>For seismic risk zones, horizontal clearance for car and counterweight, snag-point clearance, and rail fastening</v>
      </c>
      <c r="G2962" s="350"/>
      <c r="H2962" s="550"/>
      <c r="I2962" s="350"/>
      <c r="J2962" s="550"/>
      <c r="O2962" s="21"/>
    </row>
    <row r="2963" spans="2:15" ht="25.5" outlineLevel="2">
      <c r="B2963" s="706"/>
      <c r="C2963" s="14"/>
      <c r="D2963" s="539">
        <v>5</v>
      </c>
      <c r="E2963" s="538" t="s">
        <v>2593</v>
      </c>
      <c r="F2963" s="577" t="str">
        <f>+VLOOKUP(E2963,AlterationTestLU[],2,)</f>
        <v>For seismic risk zones, snag guards, location of compensating ropes/chains, and traveling cables</v>
      </c>
      <c r="G2963" s="350"/>
      <c r="H2963" s="550"/>
      <c r="I2963" s="350"/>
      <c r="J2963" s="550"/>
      <c r="O2963" s="21"/>
    </row>
    <row r="2964" spans="2:15" ht="11.25" outlineLevel="2">
      <c r="B2964" s="706"/>
      <c r="C2964" s="14"/>
      <c r="D2964" s="311"/>
      <c r="E2964" s="312" t="s">
        <v>1911</v>
      </c>
      <c r="F2964" s="589"/>
      <c r="G2964" s="350"/>
      <c r="H2964" s="550"/>
      <c r="I2964" s="350"/>
      <c r="J2964" s="550"/>
      <c r="O2964" s="21"/>
    </row>
    <row r="2965" spans="2:15" ht="11.25" outlineLevel="2">
      <c r="B2965" s="706"/>
      <c r="C2965" s="14"/>
      <c r="D2965" s="311"/>
      <c r="E2965" s="533" t="str">
        <f>TRIM(RIGHT(SUBSTITUTE(E2964," ",REPT(" ",100)),100))</f>
        <v>8.10.3.3.2(ff)</v>
      </c>
      <c r="F2965" s="590">
        <f>+VLOOKUP(E2965,clause_count,2,FALSE)</f>
        <v>3</v>
      </c>
      <c r="G2965" s="350"/>
      <c r="H2965" s="550"/>
      <c r="I2965" s="350"/>
      <c r="J2965" s="550"/>
      <c r="O2965" s="21"/>
    </row>
    <row r="2966" spans="2:15" ht="25.5" outlineLevel="2">
      <c r="B2966" s="706"/>
      <c r="C2966" s="14"/>
      <c r="D2966" s="539">
        <v>1</v>
      </c>
      <c r="E2966" s="538" t="s">
        <v>3007</v>
      </c>
      <c r="F2966" s="577" t="str">
        <f>+VLOOKUP(E2966,AlterationTestLU[],2,)</f>
        <v>Counterweight Ropes, Connections, and Sheaves (Sections 3.20 and 3.21) (Item 3.22)</v>
      </c>
      <c r="G2966" s="350"/>
      <c r="H2966" s="550"/>
      <c r="I2966" s="350"/>
      <c r="J2966" s="550"/>
      <c r="O2966" s="21"/>
    </row>
    <row r="2967" spans="2:15" ht="12.75" outlineLevel="2">
      <c r="B2967" s="706"/>
      <c r="C2967" s="14"/>
      <c r="D2967" s="539">
        <v>2</v>
      </c>
      <c r="E2967" s="538" t="s">
        <v>3018</v>
      </c>
      <c r="F2967" s="577" t="str">
        <f>+VLOOKUP(E2967,AlterationTestLU[],2,)</f>
        <v>Guarding of Equipment (2.10.1)</v>
      </c>
      <c r="G2967" s="350"/>
      <c r="H2967" s="550"/>
      <c r="I2967" s="350"/>
      <c r="J2967" s="550"/>
      <c r="O2967" s="21"/>
    </row>
    <row r="2968" spans="2:15" ht="12.75" outlineLevel="2">
      <c r="B2968" s="706"/>
      <c r="C2968" s="14"/>
      <c r="D2968" s="539">
        <v>3</v>
      </c>
      <c r="E2968" s="538" t="s">
        <v>2984</v>
      </c>
      <c r="F2968" s="577" t="str">
        <f>+VLOOKUP(E2968,AlterationTestLU[],2,)</f>
        <v>Hoistway Smoke Control [Section 3.1 and 8.10.2.2.3(q)] (Item 3.11)</v>
      </c>
      <c r="G2968" s="350"/>
      <c r="H2968" s="550"/>
      <c r="I2968" s="350"/>
      <c r="J2968" s="550"/>
      <c r="O2968" s="21"/>
    </row>
    <row r="2969" spans="2:15" ht="11.25" outlineLevel="1">
      <c r="B2969" s="75"/>
      <c r="C2969" s="33" t="s">
        <v>650</v>
      </c>
      <c r="D2969" s="9"/>
      <c r="E2969" s="9" t="s">
        <v>651</v>
      </c>
      <c r="F2969" s="588"/>
      <c r="G2969" s="350"/>
      <c r="H2969" s="547"/>
      <c r="I2969" s="350"/>
      <c r="J2969" s="547"/>
      <c r="O2969" s="21"/>
    </row>
    <row r="2970" spans="2:15" ht="11.25" outlineLevel="1">
      <c r="B2970" s="75"/>
      <c r="C2970" s="13"/>
      <c r="D2970" s="1"/>
      <c r="E2970" s="1" t="s">
        <v>393</v>
      </c>
      <c r="F2970" s="141" t="s">
        <v>1106</v>
      </c>
      <c r="G2970" s="32"/>
      <c r="H2970" s="32"/>
      <c r="I2970" s="451"/>
      <c r="J2970" s="452"/>
      <c r="O2970" s="21"/>
    </row>
    <row r="2971" spans="2:15" ht="11.25" outlineLevel="1">
      <c r="B2971" s="75"/>
      <c r="C2971" s="13"/>
      <c r="D2971" s="1"/>
      <c r="E2971" s="1" t="s">
        <v>452</v>
      </c>
      <c r="F2971" s="141" t="s">
        <v>1106</v>
      </c>
      <c r="G2971" s="32"/>
      <c r="H2971" s="32"/>
      <c r="I2971" s="451"/>
      <c r="J2971" s="452"/>
      <c r="O2971" s="21"/>
    </row>
    <row r="2972" spans="2:15" ht="11.25" outlineLevel="1">
      <c r="B2972" s="75"/>
      <c r="C2972" s="13"/>
      <c r="D2972" s="1"/>
      <c r="E2972" s="142" t="s">
        <v>89</v>
      </c>
      <c r="F2972" s="141" t="s">
        <v>1325</v>
      </c>
      <c r="G2972" s="32"/>
      <c r="H2972" s="32"/>
      <c r="I2972" s="451"/>
      <c r="J2972" s="452"/>
      <c r="O2972" s="21"/>
    </row>
    <row r="2973" spans="2:15" ht="11.25" outlineLevel="1">
      <c r="B2973" s="75"/>
      <c r="C2973" s="13"/>
      <c r="D2973" s="1"/>
      <c r="E2973" s="142" t="s">
        <v>1324</v>
      </c>
      <c r="F2973" s="141" t="s">
        <v>977</v>
      </c>
      <c r="G2973" s="32"/>
      <c r="H2973" s="32"/>
      <c r="I2973" s="451"/>
      <c r="J2973" s="452"/>
      <c r="O2973" s="21"/>
    </row>
    <row r="2974" spans="2:15" ht="11.25" outlineLevel="1">
      <c r="B2974" s="75"/>
      <c r="C2974" s="33" t="s">
        <v>89</v>
      </c>
      <c r="D2974" s="9"/>
      <c r="E2974" s="9" t="s">
        <v>1427</v>
      </c>
      <c r="F2974" s="588"/>
      <c r="G2974" s="350"/>
      <c r="H2974" s="350"/>
      <c r="I2974" s="451"/>
      <c r="J2974" s="452"/>
      <c r="O2974" s="21"/>
    </row>
    <row r="2975" spans="2:15" ht="11.25" outlineLevel="1">
      <c r="B2975" s="75"/>
      <c r="C2975" s="13"/>
      <c r="D2975" s="1"/>
      <c r="E2975" s="1"/>
      <c r="F2975" s="141" t="s">
        <v>1426</v>
      </c>
      <c r="G2975" s="32"/>
      <c r="H2975" s="32"/>
      <c r="I2975" s="451"/>
      <c r="J2975" s="452"/>
      <c r="O2975" s="21"/>
    </row>
    <row r="2976" spans="2:15" ht="11.25" outlineLevel="1">
      <c r="B2976" s="75"/>
      <c r="C2976" s="13"/>
      <c r="D2976" s="1"/>
      <c r="E2976" s="1"/>
      <c r="F2976" s="141" t="s">
        <v>1326</v>
      </c>
      <c r="G2976" s="32"/>
      <c r="H2976" s="32"/>
      <c r="I2976" s="451"/>
      <c r="J2976" s="452"/>
      <c r="O2976" s="21"/>
    </row>
    <row r="2977" spans="1:15" ht="11.25" outlineLevel="1">
      <c r="B2977" s="75"/>
      <c r="C2977" s="13"/>
      <c r="D2977" s="1"/>
      <c r="E2977" s="1" t="s">
        <v>394</v>
      </c>
      <c r="F2977" s="141" t="s">
        <v>766</v>
      </c>
      <c r="G2977" s="32"/>
      <c r="H2977" s="32"/>
      <c r="I2977" s="451"/>
      <c r="J2977" s="452"/>
      <c r="O2977" s="21"/>
    </row>
    <row r="2978" spans="1:15" ht="11.25" outlineLevel="1">
      <c r="B2978" s="75"/>
      <c r="C2978" s="11"/>
      <c r="D2978" s="1"/>
      <c r="E2978" s="1" t="s">
        <v>395</v>
      </c>
      <c r="F2978" s="141" t="s">
        <v>767</v>
      </c>
      <c r="G2978" s="32"/>
      <c r="H2978" s="32"/>
      <c r="I2978" s="845"/>
      <c r="J2978" s="846"/>
      <c r="O2978" s="21"/>
    </row>
    <row r="2979" spans="1:15" ht="11.25" outlineLevel="1">
      <c r="B2979" s="75"/>
      <c r="C2979" s="11"/>
      <c r="D2979" s="1"/>
      <c r="E2979" s="1"/>
      <c r="F2979" s="141" t="s">
        <v>1327</v>
      </c>
      <c r="G2979" s="32"/>
      <c r="H2979" s="32"/>
      <c r="I2979" s="451"/>
      <c r="J2979" s="452"/>
      <c r="O2979" s="21"/>
    </row>
    <row r="2980" spans="1:15" ht="11.25" outlineLevel="1">
      <c r="B2980" s="75"/>
      <c r="C2980" s="11"/>
      <c r="D2980" s="1"/>
      <c r="E2980" s="1" t="s">
        <v>396</v>
      </c>
      <c r="F2980" s="141" t="s">
        <v>765</v>
      </c>
      <c r="G2980" s="32"/>
      <c r="H2980" s="32"/>
      <c r="I2980" s="845"/>
      <c r="J2980" s="846"/>
      <c r="O2980" s="21"/>
    </row>
    <row r="2981" spans="1:15" ht="11.25" outlineLevel="1">
      <c r="B2981" s="75"/>
      <c r="C2981" s="33" t="s">
        <v>652</v>
      </c>
      <c r="D2981" s="9"/>
      <c r="E2981" s="9" t="s">
        <v>653</v>
      </c>
      <c r="F2981" s="588"/>
      <c r="G2981" s="895" t="s">
        <v>1229</v>
      </c>
      <c r="H2981" s="896"/>
      <c r="I2981" s="895" t="s">
        <v>1229</v>
      </c>
      <c r="J2981" s="896"/>
      <c r="O2981" s="21"/>
    </row>
    <row r="2982" spans="1:15" ht="11.25" outlineLevel="1">
      <c r="B2982" s="75"/>
      <c r="C2982" s="11"/>
      <c r="D2982" s="1"/>
      <c r="E2982" s="1" t="s">
        <v>654</v>
      </c>
      <c r="F2982" s="141"/>
      <c r="G2982" s="32"/>
      <c r="H2982" s="450"/>
      <c r="I2982" s="353"/>
      <c r="J2982" s="450"/>
      <c r="O2982" s="21"/>
    </row>
    <row r="2983" spans="1:15" s="85" customFormat="1" ht="11.25" outlineLevel="1">
      <c r="A2983" s="194"/>
      <c r="B2983" s="75"/>
      <c r="C2983" s="38"/>
      <c r="D2983" s="39"/>
      <c r="E2983" s="39"/>
      <c r="F2983" s="621"/>
      <c r="G2983" s="41"/>
      <c r="H2983" s="41"/>
      <c r="I2983" s="845"/>
      <c r="J2983" s="846"/>
      <c r="K2983" s="736"/>
      <c r="L2983" s="729"/>
      <c r="M2983" s="729"/>
      <c r="N2983" s="730"/>
    </row>
    <row r="2984" spans="1:15" s="85" customFormat="1" ht="11.25" outlineLevel="1">
      <c r="A2984" s="196"/>
      <c r="B2984" s="75"/>
      <c r="C2984" s="94" t="s">
        <v>1177</v>
      </c>
      <c r="D2984" s="95" t="s">
        <v>487</v>
      </c>
      <c r="E2984" s="95"/>
      <c r="F2984" s="630"/>
      <c r="G2984" s="96" t="s">
        <v>82</v>
      </c>
      <c r="H2984" s="96" t="s">
        <v>83</v>
      </c>
      <c r="I2984" s="548"/>
      <c r="J2984" s="549"/>
      <c r="K2984" s="736"/>
      <c r="L2984" s="729"/>
      <c r="M2984" s="729"/>
      <c r="N2984" s="730"/>
    </row>
    <row r="2985" spans="1:15" s="85" customFormat="1" ht="11.25" outlineLevel="1">
      <c r="A2985" s="196"/>
      <c r="B2985" s="706"/>
      <c r="C2985" s="79" t="s">
        <v>1762</v>
      </c>
      <c r="D2985" s="315"/>
      <c r="E2985" s="312" t="s">
        <v>1911</v>
      </c>
      <c r="F2985" s="592"/>
      <c r="G2985" s="46"/>
      <c r="H2985" s="337"/>
      <c r="I2985" s="46"/>
      <c r="J2985" s="337"/>
      <c r="K2985" s="736"/>
      <c r="L2985" s="729"/>
      <c r="M2985" s="729"/>
      <c r="N2985" s="730"/>
    </row>
    <row r="2986" spans="1:15" s="85" customFormat="1" ht="11.25" outlineLevel="2">
      <c r="A2986" s="196"/>
      <c r="B2986" s="706"/>
      <c r="C2986" s="14"/>
      <c r="D2986" s="311"/>
      <c r="E2986" s="533" t="str">
        <f>TRIM(RIGHT(SUBSTITUTE(E2985," ",REPT(" ",100)),100))</f>
        <v>8.10.3.3.2(ff)</v>
      </c>
      <c r="F2986" s="590">
        <f>+VLOOKUP(E2986,clause_count,2,FALSE)</f>
        <v>3</v>
      </c>
      <c r="G2986" s="350"/>
      <c r="H2986" s="73"/>
      <c r="I2986" s="350"/>
      <c r="J2986" s="550"/>
      <c r="K2986" s="736"/>
      <c r="L2986" s="729"/>
      <c r="M2986" s="729"/>
      <c r="N2986" s="730"/>
    </row>
    <row r="2987" spans="1:15" s="85" customFormat="1" ht="25.5" outlineLevel="2">
      <c r="A2987" s="196"/>
      <c r="B2987" s="706"/>
      <c r="C2987" s="14"/>
      <c r="D2987" s="539">
        <v>1</v>
      </c>
      <c r="E2987" s="538" t="s">
        <v>3007</v>
      </c>
      <c r="F2987" s="577" t="str">
        <f>+VLOOKUP(E2987,AlterationTestLU[],2,)</f>
        <v>Counterweight Ropes, Connections, and Sheaves (Sections 3.20 and 3.21) (Item 3.22)</v>
      </c>
      <c r="G2987" s="350"/>
      <c r="H2987" s="73"/>
      <c r="I2987" s="350"/>
      <c r="J2987" s="550"/>
      <c r="K2987" s="736"/>
      <c r="L2987" s="729"/>
      <c r="M2987" s="729"/>
      <c r="N2987" s="730"/>
    </row>
    <row r="2988" spans="1:15" s="85" customFormat="1" ht="12.75" outlineLevel="2">
      <c r="A2988" s="196"/>
      <c r="B2988" s="706"/>
      <c r="C2988" s="14"/>
      <c r="D2988" s="539">
        <v>2</v>
      </c>
      <c r="E2988" s="538" t="s">
        <v>3018</v>
      </c>
      <c r="F2988" s="577" t="str">
        <f>+VLOOKUP(E2988,AlterationTestLU[],2,)</f>
        <v>Guarding of Equipment (2.10.1)</v>
      </c>
      <c r="G2988" s="350"/>
      <c r="H2988" s="73"/>
      <c r="I2988" s="350"/>
      <c r="J2988" s="550"/>
      <c r="K2988" s="736"/>
      <c r="L2988" s="729"/>
      <c r="M2988" s="729"/>
      <c r="N2988" s="730"/>
    </row>
    <row r="2989" spans="1:15" s="85" customFormat="1" ht="12.75" outlineLevel="2">
      <c r="A2989" s="196"/>
      <c r="B2989" s="706"/>
      <c r="C2989" s="14"/>
      <c r="D2989" s="539">
        <v>3</v>
      </c>
      <c r="E2989" s="538" t="s">
        <v>2984</v>
      </c>
      <c r="F2989" s="577" t="str">
        <f>+VLOOKUP(E2989,AlterationTestLU[],2,)</f>
        <v>Hoistway Smoke Control [Section 3.1 and 8.10.2.2.3(q)] (Item 3.11)</v>
      </c>
      <c r="G2989" s="350"/>
      <c r="H2989" s="73"/>
      <c r="I2989" s="350"/>
      <c r="J2989" s="550"/>
      <c r="K2989" s="736"/>
      <c r="L2989" s="729"/>
      <c r="M2989" s="729"/>
      <c r="N2989" s="730"/>
    </row>
    <row r="2990" spans="1:15" s="85" customFormat="1" ht="12.75" outlineLevel="1">
      <c r="A2990" s="196"/>
      <c r="B2990" s="75"/>
      <c r="C2990" s="11"/>
      <c r="D2990" s="1"/>
      <c r="E2990" s="1" t="s">
        <v>442</v>
      </c>
      <c r="F2990" s="347" t="s">
        <v>850</v>
      </c>
      <c r="G2990" s="32"/>
      <c r="H2990" s="32"/>
      <c r="I2990" s="845"/>
      <c r="J2990" s="846"/>
      <c r="K2990" s="736"/>
      <c r="L2990" s="729"/>
      <c r="M2990" s="729"/>
      <c r="N2990" s="730"/>
    </row>
    <row r="2991" spans="1:15" s="85" customFormat="1" ht="11.25" outlineLevel="1">
      <c r="A2991" s="196"/>
      <c r="B2991" s="75"/>
      <c r="C2991" s="11"/>
      <c r="D2991" s="1"/>
      <c r="E2991" s="1" t="s">
        <v>443</v>
      </c>
      <c r="F2991" s="141" t="s">
        <v>855</v>
      </c>
      <c r="G2991" s="32"/>
      <c r="H2991" s="32"/>
      <c r="I2991" s="845"/>
      <c r="J2991" s="846"/>
      <c r="K2991" s="736"/>
      <c r="L2991" s="729"/>
      <c r="M2991" s="729"/>
      <c r="N2991" s="730"/>
    </row>
    <row r="2992" spans="1:15" s="85" customFormat="1" ht="11.25" outlineLevel="1">
      <c r="A2992" s="196"/>
      <c r="B2992" s="75"/>
      <c r="C2992" s="11"/>
      <c r="D2992" s="1"/>
      <c r="E2992" s="1" t="s">
        <v>450</v>
      </c>
      <c r="F2992" s="141" t="s">
        <v>76</v>
      </c>
      <c r="G2992" s="32"/>
      <c r="H2992" s="32"/>
      <c r="I2992" s="845"/>
      <c r="J2992" s="846"/>
      <c r="K2992" s="736"/>
      <c r="L2992" s="729"/>
      <c r="M2992" s="729"/>
      <c r="N2992" s="730"/>
    </row>
    <row r="2993" spans="1:15" s="85" customFormat="1" ht="11.25" outlineLevel="1">
      <c r="A2993" s="196"/>
      <c r="B2993" s="75"/>
      <c r="C2993" s="11"/>
      <c r="D2993" s="1"/>
      <c r="E2993" s="1"/>
      <c r="F2993" s="602" t="s">
        <v>1886</v>
      </c>
      <c r="G2993" s="32"/>
      <c r="H2993" s="32"/>
      <c r="I2993" s="451"/>
      <c r="J2993" s="452"/>
      <c r="K2993" s="736"/>
      <c r="L2993" s="729"/>
      <c r="M2993" s="729"/>
      <c r="N2993" s="730"/>
    </row>
    <row r="2994" spans="1:15" s="85" customFormat="1" ht="11.25" outlineLevel="1">
      <c r="A2994" s="196"/>
      <c r="B2994" s="523"/>
      <c r="C2994" s="11"/>
      <c r="D2994" s="1"/>
      <c r="E2994" s="1"/>
      <c r="F2994" s="602" t="s">
        <v>2170</v>
      </c>
      <c r="G2994" s="32"/>
      <c r="H2994" s="32"/>
      <c r="I2994" s="451"/>
      <c r="J2994" s="452"/>
      <c r="K2994" s="736"/>
      <c r="L2994" s="729"/>
      <c r="M2994" s="729"/>
      <c r="N2994" s="730"/>
    </row>
    <row r="2995" spans="1:15" s="85" customFormat="1" ht="11.25" outlineLevel="1">
      <c r="A2995" s="196"/>
      <c r="B2995" s="75"/>
      <c r="C2995" s="11"/>
      <c r="D2995" s="1"/>
      <c r="E2995" s="1" t="s">
        <v>445</v>
      </c>
      <c r="F2995" s="141" t="s">
        <v>336</v>
      </c>
      <c r="G2995" s="32"/>
      <c r="H2995" s="32"/>
      <c r="I2995" s="845"/>
      <c r="J2995" s="846"/>
      <c r="K2995" s="736"/>
      <c r="L2995" s="729"/>
      <c r="M2995" s="729"/>
      <c r="N2995" s="730"/>
    </row>
    <row r="2996" spans="1:15" s="85" customFormat="1" ht="11.25" outlineLevel="1">
      <c r="A2996" s="196"/>
      <c r="B2996" s="75"/>
      <c r="C2996" s="11"/>
      <c r="D2996" s="1"/>
      <c r="E2996" s="1" t="s">
        <v>485</v>
      </c>
      <c r="F2996" s="141" t="s">
        <v>814</v>
      </c>
      <c r="G2996" s="32"/>
      <c r="H2996" s="32"/>
      <c r="I2996" s="845"/>
      <c r="J2996" s="846"/>
      <c r="K2996" s="736"/>
      <c r="L2996" s="729"/>
      <c r="M2996" s="729"/>
      <c r="N2996" s="730"/>
    </row>
    <row r="2997" spans="1:15" s="85" customFormat="1" ht="11.25" outlineLevel="1">
      <c r="A2997" s="196"/>
      <c r="B2997" s="75"/>
      <c r="C2997" s="11"/>
      <c r="D2997" s="1"/>
      <c r="E2997" s="1" t="s">
        <v>454</v>
      </c>
      <c r="F2997" s="141" t="s">
        <v>815</v>
      </c>
      <c r="G2997" s="32"/>
      <c r="H2997" s="32"/>
      <c r="I2997" s="845"/>
      <c r="J2997" s="846"/>
      <c r="K2997" s="736"/>
      <c r="L2997" s="729"/>
      <c r="M2997" s="729"/>
      <c r="N2997" s="730"/>
    </row>
    <row r="2998" spans="1:15" s="85" customFormat="1" ht="11.25" outlineLevel="1">
      <c r="A2998" s="196"/>
      <c r="B2998" s="75"/>
      <c r="C2998" s="11"/>
      <c r="D2998" s="1"/>
      <c r="E2998" s="1" t="s">
        <v>456</v>
      </c>
      <c r="F2998" s="141" t="s">
        <v>818</v>
      </c>
      <c r="G2998" s="32"/>
      <c r="H2998" s="32"/>
      <c r="I2998" s="845"/>
      <c r="J2998" s="846"/>
      <c r="K2998" s="736"/>
      <c r="L2998" s="729"/>
      <c r="M2998" s="729"/>
      <c r="N2998" s="730"/>
    </row>
    <row r="2999" spans="1:15" ht="11.25" outlineLevel="1">
      <c r="A2999" s="196"/>
      <c r="B2999" s="75"/>
      <c r="C2999" s="11"/>
      <c r="D2999" s="1"/>
      <c r="E2999" s="1" t="s">
        <v>452</v>
      </c>
      <c r="F2999" s="141" t="s">
        <v>1106</v>
      </c>
      <c r="G2999" s="32"/>
      <c r="H2999" s="32"/>
      <c r="I2999" s="845"/>
      <c r="J2999" s="846"/>
      <c r="O2999" s="21"/>
    </row>
    <row r="3000" spans="1:15" ht="11.25" outlineLevel="1">
      <c r="B3000" s="75"/>
      <c r="C3000" s="11"/>
      <c r="D3000" s="1"/>
      <c r="E3000" s="142" t="s">
        <v>486</v>
      </c>
      <c r="F3000" s="141" t="s">
        <v>977</v>
      </c>
      <c r="G3000" s="32"/>
      <c r="H3000" s="32"/>
      <c r="I3000" s="902"/>
      <c r="J3000" s="903"/>
      <c r="O3000" s="21"/>
    </row>
    <row r="3001" spans="1:15" ht="11.25">
      <c r="B3001" s="75"/>
      <c r="C3001" s="94" t="s">
        <v>1178</v>
      </c>
      <c r="D3001" s="95" t="s">
        <v>1478</v>
      </c>
      <c r="E3001" s="95"/>
      <c r="F3001" s="630"/>
      <c r="G3001" s="96" t="s">
        <v>83</v>
      </c>
      <c r="H3001" s="96" t="s">
        <v>82</v>
      </c>
      <c r="I3001" s="548" t="s">
        <v>1229</v>
      </c>
      <c r="J3001" s="549" t="s">
        <v>84</v>
      </c>
      <c r="O3001" s="21"/>
    </row>
    <row r="3002" spans="1:15" ht="11.25" outlineLevel="1">
      <c r="B3002" s="706"/>
      <c r="C3002" s="79"/>
      <c r="D3002" s="315"/>
      <c r="E3002" s="312" t="s">
        <v>1913</v>
      </c>
      <c r="F3002" s="592"/>
      <c r="G3002" s="46"/>
      <c r="H3002" s="337"/>
      <c r="I3002" s="351"/>
      <c r="J3002" s="337"/>
      <c r="O3002" s="21"/>
    </row>
    <row r="3003" spans="1:15" ht="11.25" outlineLevel="2">
      <c r="B3003" s="706"/>
      <c r="C3003" s="14"/>
      <c r="D3003" s="311"/>
      <c r="E3003" s="533" t="str">
        <f>TRIM(RIGHT(SUBSTITUTE(E3002," ",REPT(" ",100)),100))</f>
        <v>8.10.3.3.2(c)</v>
      </c>
      <c r="F3003" s="590">
        <f>+VLOOKUP(E3003,clause_count,2,FALSE)</f>
        <v>3</v>
      </c>
      <c r="G3003" s="350"/>
      <c r="H3003" s="73"/>
      <c r="I3003" s="546"/>
      <c r="J3003" s="550"/>
      <c r="O3003" s="21"/>
    </row>
    <row r="3004" spans="1:15" ht="51" outlineLevel="2">
      <c r="B3004" s="706"/>
      <c r="C3004" s="14"/>
      <c r="D3004" s="539">
        <v>1</v>
      </c>
      <c r="E3004" s="538" t="s">
        <v>3039</v>
      </c>
      <c r="F3004" s="577" t="str">
        <f>+VLOOKUP(E3004,AlterationTestLU[],2,)</f>
        <v>(b) Bottom Clearance, Runby, and Minimum Refuge Space (Item 5.2)
(b)(1) bottom car clearance (3.4.1)
(b)(2) minimum bottom car runby (3.4.2)
(b)(3) maximum bottom car runby (3.4.3)</v>
      </c>
      <c r="G3004" s="350"/>
      <c r="H3004" s="73"/>
      <c r="I3004" s="546"/>
      <c r="J3004" s="550"/>
      <c r="O3004" s="21"/>
    </row>
    <row r="3005" spans="1:15" ht="25.5" outlineLevel="2">
      <c r="B3005" s="706"/>
      <c r="C3005" s="14"/>
      <c r="D3005" s="539">
        <v>2</v>
      </c>
      <c r="E3005" s="538" t="s">
        <v>3056</v>
      </c>
      <c r="F3005" s="577" t="str">
        <f>+VLOOKUP(E3005,AlterationTestLU[],2,)</f>
        <v xml:space="preserve">Car Buffer (3.6.3, 3.6.4, and 3.22.1) (Item 5.9). Marking plates proper application 2.22.3.3 or 2.22.5.5. No test on spring/elastomeric </v>
      </c>
      <c r="G3005" s="350"/>
      <c r="H3005" s="73"/>
      <c r="I3005" s="546"/>
      <c r="J3005" s="550"/>
      <c r="O3005" s="21"/>
    </row>
    <row r="3006" spans="1:15" ht="12.75" outlineLevel="2">
      <c r="B3006" s="706"/>
      <c r="C3006" s="14"/>
      <c r="D3006" s="539">
        <v>3</v>
      </c>
      <c r="E3006" s="538" t="s">
        <v>3068</v>
      </c>
      <c r="F3006" s="577" t="str">
        <f>+VLOOKUP(E3006,AlterationTestLU[],2,)</f>
        <v>top clearance and bottom runby (3.4.6 and 3.22.2)</v>
      </c>
      <c r="G3006" s="350"/>
      <c r="H3006" s="73"/>
      <c r="I3006" s="546"/>
      <c r="J3006" s="550"/>
      <c r="O3006" s="21"/>
    </row>
    <row r="3007" spans="1:15" ht="11.25" outlineLevel="1">
      <c r="B3007" s="75"/>
      <c r="C3007" s="11"/>
      <c r="D3007" s="1"/>
      <c r="E3007" s="1" t="s">
        <v>452</v>
      </c>
      <c r="F3007" s="141" t="s">
        <v>1106</v>
      </c>
      <c r="G3007" s="32"/>
      <c r="H3007" s="32"/>
      <c r="I3007" s="898"/>
      <c r="J3007" s="899"/>
      <c r="O3007" s="21"/>
    </row>
    <row r="3008" spans="1:15" ht="11.25" outlineLevel="1">
      <c r="B3008" s="75"/>
      <c r="C3008" s="11"/>
      <c r="D3008" s="1"/>
      <c r="E3008" s="1" t="s">
        <v>449</v>
      </c>
      <c r="F3008" s="141" t="s">
        <v>820</v>
      </c>
      <c r="G3008" s="32"/>
      <c r="H3008" s="32"/>
      <c r="I3008" s="908"/>
      <c r="J3008" s="899"/>
      <c r="O3008" s="21"/>
    </row>
    <row r="3009" spans="2:15" ht="11.25" outlineLevel="1">
      <c r="B3009" s="75"/>
      <c r="C3009" s="11"/>
      <c r="D3009" s="1"/>
      <c r="E3009" s="1"/>
      <c r="F3009" s="141" t="s">
        <v>1912</v>
      </c>
      <c r="G3009" s="32"/>
      <c r="H3009" s="32"/>
      <c r="I3009" s="353"/>
      <c r="J3009" s="450"/>
      <c r="O3009" s="21"/>
    </row>
    <row r="3010" spans="2:15" ht="11.25" outlineLevel="1">
      <c r="B3010" s="75"/>
      <c r="C3010" s="11"/>
      <c r="D3010" s="1"/>
      <c r="E3010" s="1"/>
      <c r="F3010" s="141"/>
      <c r="G3010" s="32"/>
      <c r="H3010" s="32"/>
      <c r="I3010" s="353"/>
      <c r="J3010" s="450"/>
      <c r="O3010" s="21"/>
    </row>
    <row r="3011" spans="2:15" ht="11.25">
      <c r="B3011" s="75"/>
      <c r="C3011" s="94" t="s">
        <v>1179</v>
      </c>
      <c r="D3011" s="95" t="s">
        <v>1428</v>
      </c>
      <c r="E3011" s="95"/>
      <c r="F3011" s="630"/>
      <c r="G3011" s="96" t="s">
        <v>83</v>
      </c>
      <c r="H3011" s="96" t="s">
        <v>82</v>
      </c>
      <c r="I3011" s="548"/>
      <c r="J3011" s="549"/>
      <c r="O3011" s="21"/>
    </row>
    <row r="3012" spans="2:15" ht="11.25" outlineLevel="1">
      <c r="B3012" s="706"/>
      <c r="C3012" s="79"/>
      <c r="D3012" s="315"/>
      <c r="E3012" s="312" t="s">
        <v>1868</v>
      </c>
      <c r="F3012" s="592"/>
      <c r="G3012" s="46"/>
      <c r="H3012" s="337"/>
      <c r="I3012" s="351"/>
      <c r="J3012" s="337"/>
      <c r="O3012" s="21"/>
    </row>
    <row r="3013" spans="2:15" ht="11.25" outlineLevel="2">
      <c r="B3013" s="706"/>
      <c r="C3013" s="14"/>
      <c r="D3013" s="311"/>
      <c r="E3013" s="533" t="str">
        <f>TRIM(RIGHT(SUBSTITUTE(E3012," ",REPT(" ",100)),100))</f>
        <v>8.10.3.3.2(b)</v>
      </c>
      <c r="F3013" s="590">
        <f>+VLOOKUP(E3013,clause_count,2,FALSE)</f>
        <v>5</v>
      </c>
      <c r="G3013" s="350"/>
      <c r="H3013" s="73"/>
      <c r="I3013" s="546"/>
      <c r="J3013" s="550"/>
      <c r="O3013" s="21"/>
    </row>
    <row r="3014" spans="2:15" ht="12.75" outlineLevel="2">
      <c r="B3014" s="706"/>
      <c r="C3014" s="14"/>
      <c r="D3014" s="539">
        <v>1</v>
      </c>
      <c r="E3014" s="538" t="s">
        <v>2888</v>
      </c>
      <c r="F3014" s="577" t="str">
        <f>+VLOOKUP(E3014,AlterationTestLU[],2,)</f>
        <v>Car Ride (Sections 3.15 and 3.23 and 8.10.2.2.1(s)] (Item 1.19)</v>
      </c>
      <c r="G3014" s="350"/>
      <c r="H3014" s="73"/>
      <c r="I3014" s="546"/>
      <c r="J3014" s="550"/>
      <c r="O3014" s="21"/>
    </row>
    <row r="3015" spans="2:15" ht="382.5" outlineLevel="2">
      <c r="B3015" s="706"/>
      <c r="C3015" s="14"/>
      <c r="D3015" s="539">
        <v>2</v>
      </c>
      <c r="E3015" s="538" t="s">
        <v>2438</v>
      </c>
      <c r="F3015" s="577" t="str">
        <f>+VLOOKUP(E3015,AlterationTestLU[],2,)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3015" s="350"/>
      <c r="H3015" s="73"/>
      <c r="I3015" s="546"/>
      <c r="J3015" s="550"/>
      <c r="O3015" s="16" t="s">
        <v>2438</v>
      </c>
    </row>
    <row r="3016" spans="2:15" ht="12.75" outlineLevel="2">
      <c r="B3016" s="706"/>
      <c r="C3016" s="14"/>
      <c r="D3016" s="539">
        <v>3</v>
      </c>
      <c r="E3016" s="538" t="s">
        <v>2987</v>
      </c>
      <c r="F3016" s="577" t="str">
        <f>+VLOOKUP(E3016,AlterationTestLU[],2,)</f>
        <v>Hoistway Clearances [Section 3.5 and 8.10.2.2.3(t)] (Item 3.14)</v>
      </c>
      <c r="G3016" s="350"/>
      <c r="H3016" s="73"/>
      <c r="I3016" s="546"/>
      <c r="J3016" s="550"/>
      <c r="O3016" s="21"/>
    </row>
    <row r="3017" spans="2:15" ht="12.75" outlineLevel="2">
      <c r="B3017" s="706"/>
      <c r="C3017" s="14"/>
      <c r="D3017" s="539">
        <v>4</v>
      </c>
      <c r="E3017" s="538" t="s">
        <v>2991</v>
      </c>
      <c r="F3017" s="577" t="str">
        <f>+VLOOKUP(E3017,AlterationTestLU[],2,)</f>
        <v>Car Frame and Stiles (Section 3.15) (Item 3.18)</v>
      </c>
      <c r="G3017" s="350"/>
      <c r="H3017" s="73"/>
      <c r="I3017" s="546"/>
      <c r="J3017" s="550"/>
      <c r="O3017" s="21"/>
    </row>
    <row r="3018" spans="2:15" ht="102" outlineLevel="2">
      <c r="B3018" s="706"/>
      <c r="C3018" s="14"/>
      <c r="D3018" s="539">
        <v>5</v>
      </c>
      <c r="E3018" s="538" t="s">
        <v>2992</v>
      </c>
      <c r="F3018" s="577" t="str">
        <f>+VLOOKUP(E3018,AlterationTestLU[],2,)</f>
        <v>(t) Guide Rails, Fastenings, and Equipment (Section 3.23) (Item 3.19)
(t)(1) rail (Section 3.23)
(t)(2) bracket spacing
(t)(3) surfaces and lubrication
(t)(4) joints and fishplates
(t)(5) bracket supports
(t)(6) fastenings
(t)(7) guides</v>
      </c>
      <c r="G3018" s="350"/>
      <c r="H3018" s="73"/>
      <c r="I3018" s="546"/>
      <c r="J3018" s="550"/>
      <c r="O3018" s="21"/>
    </row>
    <row r="3019" spans="2:15" ht="11.25" outlineLevel="1">
      <c r="B3019" s="75"/>
      <c r="C3019" s="11"/>
      <c r="D3019" s="1"/>
      <c r="E3019" s="1" t="s">
        <v>447</v>
      </c>
      <c r="F3019" s="141" t="s">
        <v>821</v>
      </c>
      <c r="G3019" s="32"/>
      <c r="H3019" s="32"/>
      <c r="I3019" s="845"/>
      <c r="J3019" s="846"/>
      <c r="O3019" s="21"/>
    </row>
    <row r="3020" spans="2:15" ht="11.25" outlineLevel="1">
      <c r="B3020" s="75"/>
      <c r="C3020" s="11"/>
      <c r="D3020" s="1"/>
      <c r="E3020" s="1" t="s">
        <v>448</v>
      </c>
      <c r="F3020" s="141" t="s">
        <v>849</v>
      </c>
      <c r="G3020" s="32"/>
      <c r="H3020" s="32"/>
      <c r="I3020" s="845"/>
      <c r="J3020" s="846"/>
      <c r="O3020" s="21"/>
    </row>
    <row r="3021" spans="2:15" ht="11.25">
      <c r="B3021" s="75"/>
      <c r="C3021" s="103" t="s">
        <v>134</v>
      </c>
      <c r="D3021" s="95" t="s">
        <v>136</v>
      </c>
      <c r="E3021" s="95"/>
      <c r="F3021" s="630" t="s">
        <v>1180</v>
      </c>
      <c r="G3021" s="96" t="s">
        <v>84</v>
      </c>
      <c r="H3021" s="96" t="s">
        <v>82</v>
      </c>
      <c r="I3021" s="909" t="s">
        <v>84</v>
      </c>
      <c r="J3021" s="910"/>
      <c r="O3021" s="21"/>
    </row>
    <row r="3022" spans="2:15" ht="11.25" outlineLevel="1">
      <c r="B3022" s="706"/>
      <c r="C3022" s="79"/>
      <c r="D3022" s="315"/>
      <c r="E3022" s="312" t="s">
        <v>1914</v>
      </c>
      <c r="F3022" s="592"/>
      <c r="G3022" s="46"/>
      <c r="H3022" s="337"/>
      <c r="I3022" s="351"/>
      <c r="J3022" s="337"/>
      <c r="O3022" s="21"/>
    </row>
    <row r="3023" spans="2:15" ht="11.25" outlineLevel="2">
      <c r="B3023" s="706"/>
      <c r="C3023" s="14"/>
      <c r="D3023" s="311"/>
      <c r="E3023" s="533" t="str">
        <f>TRIM(RIGHT(SUBSTITUTE(E3022," ",REPT(" ",100)),100))</f>
        <v>8.10.3.3.2(k)</v>
      </c>
      <c r="F3023" s="590">
        <f>+VLOOKUP(E3023,clause_count,2,FALSE)</f>
        <v>3</v>
      </c>
      <c r="G3023" s="350"/>
      <c r="H3023" s="73"/>
      <c r="I3023" s="546"/>
      <c r="J3023" s="550"/>
      <c r="O3023" s="21"/>
    </row>
    <row r="3024" spans="2:15" ht="12.75" outlineLevel="2">
      <c r="B3024" s="706"/>
      <c r="C3024" s="14"/>
      <c r="D3024" s="539">
        <v>1</v>
      </c>
      <c r="E3024" s="538" t="s">
        <v>2975</v>
      </c>
      <c r="F3024" s="577" t="str">
        <f>+VLOOKUP(E3024,AlterationTestLU[],2,)</f>
        <v>Normal Terminal Stopping Devices [3.25.1 and 8.10.2.2.3(g)] (Item 3.5)</v>
      </c>
      <c r="G3024" s="350"/>
      <c r="H3024" s="73"/>
      <c r="I3024" s="546"/>
      <c r="J3024" s="550"/>
      <c r="O3024" s="21"/>
    </row>
    <row r="3025" spans="2:15" ht="12.75" outlineLevel="2">
      <c r="B3025" s="706"/>
      <c r="C3025" s="14"/>
      <c r="D3025" s="539">
        <v>2</v>
      </c>
      <c r="E3025" s="538" t="s">
        <v>2976</v>
      </c>
      <c r="F3025" s="577" t="str">
        <f>+VLOOKUP(E3025,AlterationTestLU[],2,)</f>
        <v>Terminal Speed-Reducing Devices (3.25.2) (Item 3.6)</v>
      </c>
      <c r="G3025" s="350"/>
      <c r="H3025" s="73"/>
      <c r="I3025" s="546"/>
      <c r="J3025" s="550"/>
      <c r="O3025" s="21"/>
    </row>
    <row r="3026" spans="2:15" ht="12.75" outlineLevel="2">
      <c r="B3026" s="706"/>
      <c r="C3026" s="14"/>
      <c r="D3026" s="539">
        <v>3</v>
      </c>
      <c r="E3026" s="538" t="s">
        <v>3057</v>
      </c>
      <c r="F3026" s="577" t="str">
        <f>+VLOOKUP(E3026,AlterationTestLU[],2,)</f>
        <v>Normal Terminal Stopping Devices (3.25.1) (Item 5.4)</v>
      </c>
      <c r="G3026" s="350"/>
      <c r="H3026" s="73"/>
      <c r="I3026" s="546"/>
      <c r="J3026" s="550"/>
      <c r="O3026" s="21"/>
    </row>
    <row r="3027" spans="2:15" ht="11.25" outlineLevel="1">
      <c r="B3027" s="75"/>
      <c r="C3027" s="11"/>
      <c r="D3027" s="1"/>
      <c r="E3027" s="1" t="s">
        <v>457</v>
      </c>
      <c r="F3027" s="141" t="s">
        <v>822</v>
      </c>
      <c r="G3027" s="32"/>
      <c r="H3027" s="32"/>
      <c r="I3027" s="898" t="s">
        <v>1562</v>
      </c>
      <c r="J3027" s="899"/>
      <c r="O3027" s="21"/>
    </row>
    <row r="3028" spans="2:15" ht="11.25" outlineLevel="1">
      <c r="B3028" s="523"/>
      <c r="C3028" s="273" t="s">
        <v>2175</v>
      </c>
      <c r="D3028" s="164" t="s">
        <v>784</v>
      </c>
      <c r="E3028" s="165"/>
      <c r="F3028" s="593"/>
      <c r="G3028" s="895" t="s">
        <v>84</v>
      </c>
      <c r="H3028" s="907"/>
      <c r="I3028" s="895" t="s">
        <v>84</v>
      </c>
      <c r="J3028" s="896"/>
      <c r="O3028" s="21"/>
    </row>
    <row r="3029" spans="2:15" ht="11.25" outlineLevel="1">
      <c r="B3029" s="75"/>
      <c r="C3029" s="11"/>
      <c r="D3029" s="74"/>
      <c r="E3029" s="1" t="s">
        <v>1479</v>
      </c>
      <c r="F3029" s="141" t="s">
        <v>1480</v>
      </c>
      <c r="G3029" s="32"/>
      <c r="H3029" s="32"/>
      <c r="I3029" s="898"/>
      <c r="J3029" s="899"/>
      <c r="O3029" s="21"/>
    </row>
    <row r="3030" spans="2:15" ht="11.25" outlineLevel="1">
      <c r="B3030" s="75"/>
      <c r="C3030" s="11"/>
      <c r="D3030" s="74"/>
      <c r="E3030" s="1" t="s">
        <v>1089</v>
      </c>
      <c r="F3030" s="141" t="s">
        <v>1090</v>
      </c>
      <c r="G3030" s="32"/>
      <c r="H3030" s="32"/>
      <c r="I3030" s="898"/>
      <c r="J3030" s="899"/>
      <c r="O3030" s="21"/>
    </row>
    <row r="3031" spans="2:15" ht="11.25" outlineLevel="1">
      <c r="B3031" s="75"/>
      <c r="C3031" s="11"/>
      <c r="D3031" s="74"/>
      <c r="E3031" s="1" t="s">
        <v>1481</v>
      </c>
      <c r="F3031" s="141" t="s">
        <v>1482</v>
      </c>
      <c r="G3031" s="32"/>
      <c r="H3031" s="32"/>
      <c r="I3031" s="898"/>
      <c r="J3031" s="899"/>
      <c r="O3031" s="21"/>
    </row>
    <row r="3032" spans="2:15" ht="11.25" outlineLevel="1">
      <c r="B3032" s="75"/>
      <c r="C3032" s="11"/>
      <c r="D3032" s="1"/>
      <c r="E3032" s="1"/>
      <c r="F3032" s="141"/>
      <c r="G3032" s="32"/>
      <c r="H3032" s="32"/>
      <c r="I3032" s="882"/>
      <c r="J3032" s="883"/>
      <c r="O3032" s="21"/>
    </row>
    <row r="3033" spans="2:15" ht="11.25">
      <c r="B3033" s="75"/>
      <c r="C3033" s="94" t="s">
        <v>1181</v>
      </c>
      <c r="D3033" s="95" t="s">
        <v>1113</v>
      </c>
      <c r="E3033" s="95"/>
      <c r="F3033" s="630"/>
      <c r="G3033" s="96" t="s">
        <v>84</v>
      </c>
      <c r="H3033" s="96" t="s">
        <v>84</v>
      </c>
      <c r="I3033" s="548"/>
      <c r="J3033" s="549"/>
      <c r="O3033" s="21"/>
    </row>
    <row r="3034" spans="2:15" ht="11.25" outlineLevel="1">
      <c r="B3034" s="706"/>
      <c r="C3034" s="79"/>
      <c r="D3034" s="315"/>
      <c r="E3034" s="312" t="s">
        <v>1914</v>
      </c>
      <c r="F3034" s="592"/>
      <c r="G3034" s="46"/>
      <c r="H3034" s="337"/>
      <c r="I3034" s="351"/>
      <c r="J3034" s="337"/>
      <c r="O3034" s="21"/>
    </row>
    <row r="3035" spans="2:15" ht="11.25" outlineLevel="2">
      <c r="B3035" s="706"/>
      <c r="C3035" s="14"/>
      <c r="D3035" s="311"/>
      <c r="E3035" s="533" t="str">
        <f>TRIM(RIGHT(SUBSTITUTE(E3034," ",REPT(" ",100)),100))</f>
        <v>8.10.3.3.2(k)</v>
      </c>
      <c r="F3035" s="590">
        <f>+VLOOKUP(E3035,clause_count,2,FALSE)</f>
        <v>3</v>
      </c>
      <c r="G3035" s="350"/>
      <c r="H3035" s="73"/>
      <c r="I3035" s="546"/>
      <c r="J3035" s="550"/>
      <c r="O3035" s="21"/>
    </row>
    <row r="3036" spans="2:15" ht="12.75" outlineLevel="2">
      <c r="B3036" s="706"/>
      <c r="C3036" s="14"/>
      <c r="D3036" s="539">
        <v>1</v>
      </c>
      <c r="E3036" s="538" t="s">
        <v>2975</v>
      </c>
      <c r="F3036" s="577" t="str">
        <f>+VLOOKUP(E3036,AlterationTestLU[],2,)</f>
        <v>Normal Terminal Stopping Devices [3.25.1 and 8.10.2.2.3(g)] (Item 3.5)</v>
      </c>
      <c r="G3036" s="350"/>
      <c r="H3036" s="73"/>
      <c r="I3036" s="546"/>
      <c r="J3036" s="550"/>
      <c r="O3036" s="21"/>
    </row>
    <row r="3037" spans="2:15" ht="12.75" outlineLevel="2">
      <c r="B3037" s="706"/>
      <c r="C3037" s="14"/>
      <c r="D3037" s="539">
        <v>2</v>
      </c>
      <c r="E3037" s="538" t="s">
        <v>2976</v>
      </c>
      <c r="F3037" s="577" t="str">
        <f>+VLOOKUP(E3037,AlterationTestLU[],2,)</f>
        <v>Terminal Speed-Reducing Devices (3.25.2) (Item 3.6)</v>
      </c>
      <c r="G3037" s="350"/>
      <c r="H3037" s="73"/>
      <c r="I3037" s="546"/>
      <c r="J3037" s="550"/>
      <c r="O3037" s="21"/>
    </row>
    <row r="3038" spans="2:15" ht="12.75" outlineLevel="2">
      <c r="B3038" s="706"/>
      <c r="C3038" s="14"/>
      <c r="D3038" s="539">
        <v>3</v>
      </c>
      <c r="E3038" s="538" t="s">
        <v>3057</v>
      </c>
      <c r="F3038" s="577" t="str">
        <f>+VLOOKUP(E3038,AlterationTestLU[],2,)</f>
        <v>Normal Terminal Stopping Devices (3.25.1) (Item 5.4)</v>
      </c>
      <c r="G3038" s="350"/>
      <c r="H3038" s="73"/>
      <c r="I3038" s="546"/>
      <c r="J3038" s="550"/>
      <c r="O3038" s="21"/>
    </row>
    <row r="3039" spans="2:15" ht="11.25" outlineLevel="1">
      <c r="B3039" s="75"/>
      <c r="C3039" s="11"/>
      <c r="D3039" s="1"/>
      <c r="E3039" s="1" t="s">
        <v>458</v>
      </c>
      <c r="F3039" s="141" t="s">
        <v>1113</v>
      </c>
      <c r="G3039" s="32"/>
      <c r="H3039" s="32"/>
      <c r="I3039" s="902"/>
      <c r="J3039" s="903"/>
      <c r="O3039" s="21"/>
    </row>
    <row r="3040" spans="2:15" ht="11.25">
      <c r="B3040" s="75"/>
      <c r="C3040" s="94" t="s">
        <v>1182</v>
      </c>
      <c r="D3040" s="95" t="s">
        <v>1115</v>
      </c>
      <c r="E3040" s="95"/>
      <c r="F3040" s="637"/>
      <c r="G3040" s="904" t="s">
        <v>150</v>
      </c>
      <c r="H3040" s="905"/>
      <c r="I3040" s="905"/>
      <c r="J3040" s="906"/>
      <c r="O3040" s="21"/>
    </row>
    <row r="3041" spans="2:15" ht="11.25" outlineLevel="1">
      <c r="B3041" s="75"/>
      <c r="C3041" s="14" t="s">
        <v>1549</v>
      </c>
      <c r="D3041" s="341" t="s">
        <v>1116</v>
      </c>
      <c r="E3041" s="9"/>
      <c r="F3041" s="588"/>
      <c r="G3041" s="350" t="s">
        <v>85</v>
      </c>
      <c r="H3041" s="547" t="s">
        <v>85</v>
      </c>
      <c r="I3041" s="546" t="s">
        <v>1229</v>
      </c>
      <c r="J3041" s="547" t="s">
        <v>85</v>
      </c>
      <c r="O3041" s="21"/>
    </row>
    <row r="3042" spans="2:15" ht="11.25" outlineLevel="1">
      <c r="B3042" s="75"/>
      <c r="C3042" s="11"/>
      <c r="D3042" s="1"/>
      <c r="E3042" s="1" t="s">
        <v>468</v>
      </c>
      <c r="F3042" s="141" t="s">
        <v>775</v>
      </c>
      <c r="G3042" s="32"/>
      <c r="H3042" s="32"/>
      <c r="I3042" s="845"/>
      <c r="J3042" s="846"/>
      <c r="O3042" s="21"/>
    </row>
    <row r="3043" spans="2:15" ht="11.25" outlineLevel="1">
      <c r="B3043" s="75"/>
      <c r="C3043" s="11"/>
      <c r="D3043" s="1"/>
      <c r="E3043" s="1"/>
      <c r="F3043" s="141" t="s">
        <v>1808</v>
      </c>
      <c r="G3043" s="32"/>
      <c r="H3043" s="32"/>
      <c r="I3043" s="451"/>
      <c r="J3043" s="452"/>
      <c r="O3043" s="21"/>
    </row>
    <row r="3044" spans="2:15" ht="11.25" outlineLevel="1">
      <c r="B3044" s="523"/>
      <c r="C3044" s="11"/>
      <c r="D3044" s="1"/>
      <c r="E3044" s="229" t="s">
        <v>2140</v>
      </c>
      <c r="F3044" s="141"/>
      <c r="G3044" s="32"/>
      <c r="H3044" s="32"/>
      <c r="I3044" s="451"/>
      <c r="J3044" s="452"/>
      <c r="O3044" s="21"/>
    </row>
    <row r="3045" spans="2:15" ht="11.25" outlineLevel="1">
      <c r="B3045" s="706"/>
      <c r="C3045" s="773"/>
      <c r="D3045" s="311"/>
      <c r="E3045" s="312" t="s">
        <v>3829</v>
      </c>
      <c r="F3045" s="589"/>
      <c r="G3045" s="350"/>
      <c r="H3045" s="550"/>
      <c r="I3045" s="546"/>
      <c r="J3045" s="550"/>
      <c r="O3045" s="21"/>
    </row>
    <row r="3046" spans="2:15" ht="11.25" outlineLevel="2">
      <c r="B3046" s="706"/>
      <c r="C3046" s="773"/>
      <c r="D3046" s="311"/>
      <c r="E3046" s="533" t="str">
        <f>TRIM(RIGHT(SUBSTITUTE(E3045," ",REPT(" ",100)),100))</f>
        <v>8.10.3.3.2(gg)</v>
      </c>
      <c r="F3046" s="590">
        <f>+VLOOKUP(E3046,clause_count,2,FALSE)</f>
        <v>1</v>
      </c>
      <c r="G3046" s="350"/>
      <c r="H3046" s="550"/>
      <c r="I3046" s="546"/>
      <c r="J3046" s="550"/>
      <c r="O3046" s="21"/>
    </row>
    <row r="3047" spans="2:15" ht="51" outlineLevel="2">
      <c r="B3047" s="706"/>
      <c r="C3047" s="773"/>
      <c r="D3047" s="539">
        <v>1</v>
      </c>
      <c r="E3047" s="538" t="s">
        <v>2532</v>
      </c>
      <c r="F3047" s="577" t="str">
        <f>+VLOOKUP(E3047,AlterationTestLU[#All],2,FALSE)</f>
        <v>(c) Top-of-Car Operating Device and Equipment (Item 3.3)
(c)(1) top-of-car inspection operation (2.26.1.4.2)
(c)(2) equipment on car top (2.14.1.7)
(c)(3) inspection operation with open door circuits (2.26.1.5)</v>
      </c>
      <c r="G3047" s="350"/>
      <c r="H3047" s="550"/>
      <c r="I3047" s="546"/>
      <c r="J3047" s="550"/>
      <c r="O3047" s="21"/>
    </row>
    <row r="3048" spans="2:15" ht="11.25" outlineLevel="1">
      <c r="B3048" s="523"/>
      <c r="C3048" s="273" t="s">
        <v>2176</v>
      </c>
      <c r="D3048" s="261" t="s">
        <v>1440</v>
      </c>
      <c r="E3048" s="166"/>
      <c r="F3048" s="593"/>
      <c r="G3048" s="350" t="s">
        <v>85</v>
      </c>
      <c r="H3048" s="350" t="s">
        <v>85</v>
      </c>
      <c r="I3048" s="451"/>
      <c r="J3048" s="452"/>
      <c r="O3048" s="21"/>
    </row>
    <row r="3049" spans="2:15" ht="11.25" outlineLevel="1">
      <c r="B3049" s="75"/>
      <c r="C3049" s="13"/>
      <c r="D3049" s="1"/>
      <c r="E3049" s="339" t="s">
        <v>1809</v>
      </c>
      <c r="F3049" s="141" t="s">
        <v>1813</v>
      </c>
      <c r="G3049" s="227"/>
      <c r="H3049" s="227"/>
      <c r="I3049" s="451"/>
      <c r="J3049" s="452"/>
      <c r="O3049" s="21"/>
    </row>
    <row r="3050" spans="2:15" ht="11.25" outlineLevel="1">
      <c r="B3050" s="75"/>
      <c r="C3050" s="13"/>
      <c r="D3050" s="1"/>
      <c r="E3050" s="1" t="s">
        <v>468</v>
      </c>
      <c r="F3050" s="141" t="s">
        <v>775</v>
      </c>
      <c r="G3050" s="227"/>
      <c r="H3050" s="227"/>
      <c r="I3050" s="451"/>
      <c r="J3050" s="452"/>
      <c r="O3050" s="21"/>
    </row>
    <row r="3051" spans="2:15" ht="11.25" outlineLevel="1">
      <c r="B3051" s="75"/>
      <c r="C3051" s="13"/>
      <c r="D3051" s="1"/>
      <c r="E3051" s="1"/>
      <c r="F3051" s="141" t="s">
        <v>1808</v>
      </c>
      <c r="G3051" s="227"/>
      <c r="H3051" s="227"/>
      <c r="I3051" s="451"/>
      <c r="J3051" s="452"/>
      <c r="O3051" s="21"/>
    </row>
    <row r="3052" spans="2:15" ht="11.25" outlineLevel="1">
      <c r="B3052" s="523"/>
      <c r="C3052" s="273" t="s">
        <v>2177</v>
      </c>
      <c r="D3052" s="164" t="s">
        <v>188</v>
      </c>
      <c r="E3052" s="165"/>
      <c r="F3052" s="593"/>
      <c r="G3052" s="77" t="s">
        <v>85</v>
      </c>
      <c r="H3052" s="77" t="s">
        <v>85</v>
      </c>
      <c r="I3052" s="451"/>
      <c r="J3052" s="452"/>
      <c r="O3052" s="21"/>
    </row>
    <row r="3053" spans="2:15" ht="11.25" outlineLevel="1">
      <c r="B3053" s="75"/>
      <c r="C3053" s="11"/>
      <c r="D3053" s="74"/>
      <c r="E3053" s="339" t="s">
        <v>1811</v>
      </c>
      <c r="F3053" s="141" t="s">
        <v>1814</v>
      </c>
      <c r="G3053" s="32"/>
      <c r="H3053" s="32"/>
      <c r="I3053" s="451"/>
      <c r="J3053" s="452"/>
      <c r="O3053" s="21"/>
    </row>
    <row r="3054" spans="2:15" ht="11.25" outlineLevel="1">
      <c r="B3054" s="75"/>
      <c r="C3054" s="11"/>
      <c r="D3054" s="786"/>
      <c r="E3054" s="229"/>
      <c r="F3054" s="141"/>
      <c r="G3054" s="32"/>
      <c r="H3054" s="32"/>
      <c r="I3054" s="451"/>
      <c r="J3054" s="452"/>
      <c r="O3054" s="21"/>
    </row>
    <row r="3055" spans="2:15" ht="11.25" outlineLevel="1">
      <c r="B3055" s="75"/>
      <c r="C3055" s="14" t="s">
        <v>1183</v>
      </c>
      <c r="D3055" s="9" t="s">
        <v>1118</v>
      </c>
      <c r="E3055" s="9"/>
      <c r="F3055" s="588"/>
      <c r="G3055" s="350" t="s">
        <v>85</v>
      </c>
      <c r="H3055" s="350" t="s">
        <v>85</v>
      </c>
      <c r="I3055" s="845"/>
      <c r="J3055" s="846"/>
      <c r="O3055" s="21"/>
    </row>
    <row r="3056" spans="2:15" ht="11.25" outlineLevel="1">
      <c r="B3056" s="706"/>
      <c r="C3056" s="14"/>
      <c r="D3056" s="311"/>
      <c r="E3056" s="312" t="s">
        <v>1915</v>
      </c>
      <c r="F3056" s="589"/>
      <c r="G3056" s="350"/>
      <c r="H3056" s="550"/>
      <c r="I3056" s="546"/>
      <c r="J3056" s="550"/>
      <c r="O3056" s="21"/>
    </row>
    <row r="3057" spans="2:15" ht="11.25" outlineLevel="2">
      <c r="B3057" s="706"/>
      <c r="C3057" s="14"/>
      <c r="D3057" s="311"/>
      <c r="E3057" s="533" t="str">
        <f>TRIM(RIGHT(SUBSTITUTE(E3056," ",REPT(" ",100)),100))</f>
        <v>8.10.3.3.2(hh)</v>
      </c>
      <c r="F3057" s="590">
        <f>+VLOOKUP(E3057,clause_count,2,FALSE)</f>
        <v>1</v>
      </c>
      <c r="G3057" s="350"/>
      <c r="H3057" s="73"/>
      <c r="I3057" s="546"/>
      <c r="J3057" s="550"/>
      <c r="O3057" s="21"/>
    </row>
    <row r="3058" spans="2:15" ht="12.75" outlineLevel="2">
      <c r="B3058" s="706"/>
      <c r="C3058" s="14"/>
      <c r="D3058" s="539">
        <v>1</v>
      </c>
      <c r="E3058" s="538" t="s">
        <v>2979</v>
      </c>
      <c r="F3058" s="577" t="str">
        <f>+VLOOKUP(E3058,AlterationTestLU[],2,)</f>
        <v>leveling or truck zone operation (3.26.3.2)</v>
      </c>
      <c r="G3058" s="350"/>
      <c r="H3058" s="73"/>
      <c r="I3058" s="546"/>
      <c r="J3058" s="550"/>
      <c r="O3058" s="21"/>
    </row>
    <row r="3059" spans="2:15" ht="11.25" outlineLevel="1">
      <c r="B3059" s="75"/>
      <c r="C3059" s="11"/>
      <c r="D3059" s="1"/>
      <c r="E3059" s="1" t="s">
        <v>489</v>
      </c>
      <c r="F3059" s="141" t="s">
        <v>777</v>
      </c>
      <c r="G3059" s="32"/>
      <c r="H3059" s="32"/>
      <c r="I3059" s="845"/>
      <c r="J3059" s="846"/>
      <c r="O3059" s="21"/>
    </row>
    <row r="3060" spans="2:15" ht="11.25" outlineLevel="1">
      <c r="B3060" s="75"/>
      <c r="C3060" s="14" t="s">
        <v>135</v>
      </c>
      <c r="D3060" s="9" t="s">
        <v>1471</v>
      </c>
      <c r="E3060" s="9"/>
      <c r="F3060" s="588" t="s">
        <v>1184</v>
      </c>
      <c r="G3060" s="350" t="s">
        <v>84</v>
      </c>
      <c r="H3060" s="350" t="s">
        <v>82</v>
      </c>
      <c r="I3060" s="895" t="s">
        <v>84</v>
      </c>
      <c r="J3060" s="896"/>
      <c r="O3060" s="21"/>
    </row>
    <row r="3061" spans="2:15" ht="11.25" outlineLevel="1">
      <c r="B3061" s="706"/>
      <c r="C3061" s="14"/>
      <c r="D3061" s="311"/>
      <c r="E3061" s="312" t="s">
        <v>1916</v>
      </c>
      <c r="F3061" s="589"/>
      <c r="G3061" s="350"/>
      <c r="H3061" s="550"/>
      <c r="I3061" s="546"/>
      <c r="J3061" s="550"/>
      <c r="O3061" s="21"/>
    </row>
    <row r="3062" spans="2:15" ht="11.25" outlineLevel="2">
      <c r="B3062" s="706"/>
      <c r="C3062" s="14"/>
      <c r="D3062" s="311"/>
      <c r="E3062" s="533" t="str">
        <f>TRIM(RIGHT(SUBSTITUTE(E3061," ",REPT(" ",100)),100))</f>
        <v>8.10.3.3.2(ii)</v>
      </c>
      <c r="F3062" s="590">
        <f>+VLOOKUP(E3062,clause_count,2,FALSE)</f>
        <v>1</v>
      </c>
      <c r="G3062" s="350"/>
      <c r="H3062" s="73"/>
      <c r="I3062" s="546"/>
      <c r="J3062" s="550"/>
      <c r="O3062" s="21"/>
    </row>
    <row r="3063" spans="2:15" ht="25.5" outlineLevel="2">
      <c r="B3063" s="706"/>
      <c r="C3063" s="14"/>
      <c r="D3063" s="539">
        <v>1</v>
      </c>
      <c r="E3063" s="538" t="s">
        <v>2978</v>
      </c>
      <c r="F3063" s="577" t="str">
        <f>+VLOOKUP(E3063,AlterationTestLU[],2,)</f>
        <v>Anticreep Operation. A test of the anticreep leveling device shall be made to determine conformance with 3.26.3.1.</v>
      </c>
      <c r="G3063" s="350"/>
      <c r="H3063" s="73"/>
      <c r="I3063" s="546"/>
      <c r="J3063" s="550"/>
      <c r="O3063" s="21"/>
    </row>
    <row r="3064" spans="2:15" ht="11.25" outlineLevel="1">
      <c r="B3064" s="75"/>
      <c r="C3064" s="11"/>
      <c r="D3064" s="1"/>
      <c r="E3064" s="1" t="s">
        <v>490</v>
      </c>
      <c r="F3064" s="141" t="s">
        <v>845</v>
      </c>
      <c r="G3064" s="32"/>
      <c r="H3064" s="64"/>
      <c r="I3064" s="898" t="s">
        <v>1563</v>
      </c>
      <c r="J3064" s="899"/>
      <c r="O3064" s="21"/>
    </row>
    <row r="3065" spans="2:15" ht="11.25" outlineLevel="1">
      <c r="B3065" s="75"/>
      <c r="C3065" s="84"/>
      <c r="D3065" s="74"/>
      <c r="E3065" s="1"/>
      <c r="F3065" s="141"/>
      <c r="G3065" s="64"/>
      <c r="H3065" s="64"/>
      <c r="I3065" s="62"/>
      <c r="J3065" s="63"/>
      <c r="O3065" s="21"/>
    </row>
    <row r="3066" spans="2:15" ht="11.25" outlineLevel="1">
      <c r="B3066" s="75"/>
      <c r="C3066" s="14" t="s">
        <v>1185</v>
      </c>
      <c r="D3066" s="9" t="s">
        <v>1120</v>
      </c>
      <c r="E3066" s="9"/>
      <c r="F3066" s="588"/>
      <c r="G3066" s="350" t="s">
        <v>83</v>
      </c>
      <c r="H3066" s="350" t="s">
        <v>82</v>
      </c>
      <c r="I3066" s="845"/>
      <c r="J3066" s="846"/>
      <c r="O3066" s="21"/>
    </row>
    <row r="3067" spans="2:15" ht="11.25" outlineLevel="1">
      <c r="B3067" s="706"/>
      <c r="C3067" s="773"/>
      <c r="D3067" s="311"/>
      <c r="E3067" s="312" t="s">
        <v>3830</v>
      </c>
      <c r="F3067" s="589"/>
      <c r="G3067" s="350"/>
      <c r="H3067" s="550"/>
      <c r="I3067" s="546"/>
      <c r="J3067" s="550"/>
      <c r="O3067" s="21"/>
    </row>
    <row r="3068" spans="2:15" ht="11.25" outlineLevel="2">
      <c r="B3068" s="706"/>
      <c r="C3068" s="773"/>
      <c r="D3068" s="311"/>
      <c r="E3068" s="533" t="str">
        <f>TRIM(RIGHT(SUBSTITUTE(E3067," ",REPT(" ",100)),100))</f>
        <v>8.10.3.3.2(jj)</v>
      </c>
      <c r="F3068" s="590">
        <f>+VLOOKUP(E3068,clause_count,2,FALSE)</f>
        <v>2</v>
      </c>
      <c r="G3068" s="350"/>
      <c r="H3068" s="73"/>
      <c r="I3068" s="546"/>
      <c r="J3068" s="550"/>
      <c r="O3068" s="21"/>
    </row>
    <row r="3069" spans="2:15" ht="63.75" outlineLevel="2">
      <c r="B3069" s="706"/>
      <c r="C3069" s="773"/>
      <c r="D3069" s="539">
        <v>1</v>
      </c>
      <c r="E3069" s="538" t="s">
        <v>2916</v>
      </c>
      <c r="F3069" s="577" t="str">
        <f>+VLOOKUP(E3069,AlterationTestLU[#All],2,FALSE)</f>
        <v>(r) Disconnecting Means and Control [8.10.2.2.2(r)] (Item 2.11)
(r)(1) general (2.26.4.1, 2.26.4.5, and 3.26.1, and NFPA 70 or CSA C22.1, as applicable)
(r)(2) closed position (3.26.3.1.4)
(r)(3) auxiliary contacts (NFPA 70 or CSA C22.1, as applicable)</v>
      </c>
      <c r="G3069" s="350"/>
      <c r="H3069" s="73"/>
      <c r="I3069" s="546"/>
      <c r="J3069" s="550"/>
      <c r="O3069" s="21"/>
    </row>
    <row r="3070" spans="2:15" ht="127.5" outlineLevel="2">
      <c r="B3070" s="706"/>
      <c r="C3070" s="773"/>
      <c r="D3070" s="539">
        <v>1</v>
      </c>
      <c r="E3070" s="538" t="s">
        <v>2920</v>
      </c>
      <c r="F3070" s="577" t="str">
        <f>+VLOOKUP(E3070,AlterationTestLU[#All],2,FALSE)</f>
        <v>(s)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v>
      </c>
      <c r="G3070" s="350"/>
      <c r="H3070" s="73"/>
      <c r="I3070" s="546"/>
      <c r="J3070" s="550"/>
      <c r="O3070" s="21"/>
    </row>
    <row r="3071" spans="2:15" ht="11.25" outlineLevel="1">
      <c r="B3071" s="75"/>
      <c r="C3071" s="14"/>
      <c r="D3071" s="9"/>
      <c r="E3071" s="9" t="s">
        <v>217</v>
      </c>
      <c r="F3071" s="588"/>
      <c r="G3071" s="350"/>
      <c r="H3071" s="350"/>
      <c r="I3071" s="451"/>
      <c r="J3071" s="452"/>
      <c r="O3071" s="21"/>
    </row>
    <row r="3072" spans="2:15" ht="11.25" outlineLevel="1">
      <c r="B3072" s="75"/>
      <c r="C3072" s="14"/>
      <c r="D3072" s="9"/>
      <c r="E3072" s="9" t="s">
        <v>218</v>
      </c>
      <c r="F3072" s="588"/>
      <c r="G3072" s="350"/>
      <c r="H3072" s="350"/>
      <c r="I3072" s="451"/>
      <c r="J3072" s="452"/>
      <c r="O3072" s="21"/>
    </row>
    <row r="3073" spans="2:15" ht="11.25" outlineLevel="1">
      <c r="B3073" s="75"/>
      <c r="C3073" s="14"/>
      <c r="D3073" s="9"/>
      <c r="E3073" s="9" t="s">
        <v>219</v>
      </c>
      <c r="F3073" s="588"/>
      <c r="G3073" s="350"/>
      <c r="H3073" s="350"/>
      <c r="I3073" s="451"/>
      <c r="J3073" s="452"/>
      <c r="O3073" s="21"/>
    </row>
    <row r="3074" spans="2:15" ht="11.25" outlineLevel="1">
      <c r="B3074" s="75"/>
      <c r="C3074" s="13"/>
      <c r="D3074" s="1" t="s">
        <v>220</v>
      </c>
      <c r="E3074" s="1"/>
      <c r="F3074" s="141"/>
      <c r="G3074" s="32"/>
      <c r="H3074" s="32"/>
      <c r="I3074" s="451"/>
      <c r="J3074" s="452"/>
      <c r="N3074" s="740" t="s">
        <v>3774</v>
      </c>
      <c r="O3074" s="21"/>
    </row>
    <row r="3075" spans="2:15" ht="11.25" outlineLevel="1">
      <c r="B3075" s="75"/>
      <c r="C3075" s="11"/>
      <c r="D3075" s="1"/>
      <c r="E3075" s="1" t="s">
        <v>467</v>
      </c>
      <c r="F3075" s="141" t="s">
        <v>1115</v>
      </c>
      <c r="G3075" s="32"/>
      <c r="H3075" s="32"/>
      <c r="I3075" s="845"/>
      <c r="J3075" s="846"/>
      <c r="O3075" s="21"/>
    </row>
    <row r="3076" spans="2:15" ht="11.25" outlineLevel="1">
      <c r="B3076" s="75"/>
      <c r="C3076" s="11"/>
      <c r="D3076" s="1"/>
      <c r="E3076" s="1" t="s">
        <v>470</v>
      </c>
      <c r="F3076" s="141" t="s">
        <v>799</v>
      </c>
      <c r="G3076" s="32"/>
      <c r="H3076" s="32"/>
      <c r="I3076" s="845"/>
      <c r="J3076" s="846"/>
      <c r="O3076" s="21"/>
    </row>
    <row r="3077" spans="2:15" ht="11.25" outlineLevel="1">
      <c r="B3077" s="75"/>
      <c r="C3077" s="11"/>
      <c r="D3077" s="1"/>
      <c r="E3077" s="1" t="s">
        <v>471</v>
      </c>
      <c r="F3077" s="141" t="s">
        <v>846</v>
      </c>
      <c r="G3077" s="32"/>
      <c r="H3077" s="32"/>
      <c r="I3077" s="845"/>
      <c r="J3077" s="846"/>
      <c r="O3077" s="21"/>
    </row>
    <row r="3078" spans="2:15" ht="11.25" outlineLevel="1">
      <c r="B3078" s="75"/>
      <c r="C3078" s="11"/>
      <c r="D3078" s="1"/>
      <c r="E3078" s="1" t="s">
        <v>491</v>
      </c>
      <c r="F3078" s="141" t="s">
        <v>847</v>
      </c>
      <c r="G3078" s="32"/>
      <c r="H3078" s="32"/>
      <c r="I3078" s="845"/>
      <c r="J3078" s="846"/>
      <c r="O3078" s="21"/>
    </row>
    <row r="3079" spans="2:15" ht="11.25" outlineLevel="1">
      <c r="B3079" s="523"/>
      <c r="C3079" s="273" t="s">
        <v>2178</v>
      </c>
      <c r="D3079" s="164" t="s">
        <v>785</v>
      </c>
      <c r="E3079" s="165"/>
      <c r="F3079" s="593"/>
      <c r="G3079" s="350"/>
      <c r="H3079" s="350" t="s">
        <v>85</v>
      </c>
      <c r="I3079" s="451"/>
      <c r="J3079" s="452"/>
      <c r="O3079" s="21"/>
    </row>
    <row r="3080" spans="2:15" ht="11.25" outlineLevel="1">
      <c r="B3080" s="75"/>
      <c r="C3080" s="11"/>
      <c r="D3080" s="74"/>
      <c r="E3080" s="1" t="s">
        <v>91</v>
      </c>
      <c r="F3080" s="141" t="s">
        <v>1554</v>
      </c>
      <c r="G3080" s="353"/>
      <c r="H3080" s="32"/>
      <c r="I3080" s="451"/>
      <c r="J3080" s="452"/>
      <c r="O3080" s="21"/>
    </row>
    <row r="3081" spans="2:15" ht="11.25" outlineLevel="1">
      <c r="B3081" s="75"/>
      <c r="C3081" s="11"/>
      <c r="D3081" s="74"/>
      <c r="E3081" s="1" t="s">
        <v>471</v>
      </c>
      <c r="F3081" s="141" t="s">
        <v>846</v>
      </c>
      <c r="G3081" s="32"/>
      <c r="H3081" s="32"/>
      <c r="I3081" s="451"/>
      <c r="J3081" s="452"/>
      <c r="O3081" s="21"/>
    </row>
    <row r="3082" spans="2:15" ht="11.25" outlineLevel="1">
      <c r="B3082" s="523"/>
      <c r="C3082" s="273" t="s">
        <v>2179</v>
      </c>
      <c r="D3082" s="164" t="s">
        <v>189</v>
      </c>
      <c r="E3082" s="165"/>
      <c r="F3082" s="593"/>
      <c r="G3082" s="350"/>
      <c r="H3082" s="350" t="s">
        <v>84</v>
      </c>
      <c r="I3082" s="451"/>
      <c r="J3082" s="452"/>
      <c r="O3082" s="21"/>
    </row>
    <row r="3083" spans="2:15" ht="11.25" outlineLevel="1">
      <c r="B3083" s="75"/>
      <c r="C3083" s="11"/>
      <c r="D3083" s="74"/>
      <c r="E3083" s="1" t="s">
        <v>90</v>
      </c>
      <c r="F3083" s="141"/>
      <c r="G3083" s="32"/>
      <c r="H3083" s="32"/>
      <c r="I3083" s="451"/>
      <c r="J3083" s="452"/>
      <c r="O3083" s="21"/>
    </row>
    <row r="3084" spans="2:15" ht="11.25" outlineLevel="1">
      <c r="B3084" s="75"/>
      <c r="C3084" s="11"/>
      <c r="D3084" s="74"/>
      <c r="E3084" s="1" t="s">
        <v>91</v>
      </c>
      <c r="F3084" s="141" t="s">
        <v>1554</v>
      </c>
      <c r="G3084" s="32"/>
      <c r="H3084" s="32"/>
      <c r="I3084" s="451"/>
      <c r="J3084" s="452"/>
      <c r="O3084" s="21"/>
    </row>
    <row r="3085" spans="2:15" ht="11.25" outlineLevel="1">
      <c r="B3085" s="75"/>
      <c r="C3085" s="370" t="s">
        <v>138</v>
      </c>
      <c r="D3085" s="371" t="s">
        <v>658</v>
      </c>
      <c r="E3085" s="371"/>
      <c r="F3085" s="638"/>
      <c r="G3085" s="372"/>
      <c r="H3085" s="372"/>
      <c r="I3085" s="893"/>
      <c r="J3085" s="894"/>
      <c r="O3085" s="21"/>
    </row>
    <row r="3086" spans="2:15" ht="11.25" outlineLevel="1">
      <c r="B3086" s="75"/>
      <c r="C3086" s="81" t="s">
        <v>662</v>
      </c>
      <c r="D3086" s="9" t="s">
        <v>1483</v>
      </c>
      <c r="E3086" s="9"/>
      <c r="F3086" s="588" t="s">
        <v>1818</v>
      </c>
      <c r="G3086" s="350" t="s">
        <v>83</v>
      </c>
      <c r="H3086" s="350" t="s">
        <v>82</v>
      </c>
      <c r="I3086" s="895" t="s">
        <v>83</v>
      </c>
      <c r="J3086" s="896"/>
      <c r="O3086" s="21"/>
    </row>
    <row r="3087" spans="2:15" ht="11.25" outlineLevel="1">
      <c r="B3087" s="706"/>
      <c r="C3087" s="81"/>
      <c r="D3087" s="318"/>
      <c r="E3087" s="312" t="s">
        <v>3321</v>
      </c>
      <c r="F3087" s="589"/>
      <c r="G3087" s="350"/>
      <c r="H3087" s="350"/>
      <c r="I3087" s="546"/>
      <c r="J3087" s="547"/>
      <c r="O3087" s="21"/>
    </row>
    <row r="3088" spans="2:15" ht="11.25" outlineLevel="2">
      <c r="B3088" s="706"/>
      <c r="C3088" s="81"/>
      <c r="D3088" s="311"/>
      <c r="E3088" s="533" t="str">
        <f>TRIM(RIGHT(SUBSTITUTE(E3087," ",REPT(" ",100)),100))</f>
        <v>8.10.3.3.2(s)</v>
      </c>
      <c r="F3088" s="590">
        <f>+VLOOKUP(E3088,clause_count,2,FALSE)</f>
        <v>9</v>
      </c>
      <c r="G3088" s="350"/>
      <c r="H3088" s="350"/>
      <c r="I3088" s="546"/>
      <c r="J3088" s="547"/>
      <c r="O3088" s="21"/>
    </row>
    <row r="3089" spans="2:15" ht="12.75" outlineLevel="2">
      <c r="B3089" s="706"/>
      <c r="C3089" s="81"/>
      <c r="D3089" s="539">
        <v>1</v>
      </c>
      <c r="E3089" s="538" t="s">
        <v>2786</v>
      </c>
      <c r="F3089" s="577" t="str">
        <f>+VLOOKUP(E3089,AlterationTestLU[],2,)</f>
        <v>identification in cars (2.29.1)</v>
      </c>
      <c r="G3089" s="350"/>
      <c r="H3089" s="350"/>
      <c r="I3089" s="546"/>
      <c r="J3089" s="547"/>
      <c r="O3089" s="21"/>
    </row>
    <row r="3090" spans="2:15" ht="12.75" outlineLevel="2">
      <c r="B3090" s="706"/>
      <c r="C3090" s="81"/>
      <c r="D3090" s="539">
        <v>2</v>
      </c>
      <c r="E3090" s="538" t="s">
        <v>2380</v>
      </c>
      <c r="F3090" s="577" t="str">
        <f>+VLOOKUP(E3090,AlterationTestLU[],2,)</f>
        <v>Stop Switch (2.7.3.5 and 2.26.2.24)</v>
      </c>
      <c r="G3090" s="350"/>
      <c r="H3090" s="350"/>
      <c r="I3090" s="546"/>
      <c r="J3090" s="547"/>
      <c r="O3090" s="21"/>
    </row>
    <row r="3091" spans="2:15" ht="102" outlineLevel="2">
      <c r="B3091" s="706"/>
      <c r="C3091" s="81"/>
      <c r="D3091" s="539">
        <v>3</v>
      </c>
      <c r="E3091" s="538" t="s">
        <v>2382</v>
      </c>
      <c r="F3091" s="577" t="str">
        <f>+VLOOKUP(E3091,AlterationTestLU[],2,)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3091" s="350"/>
      <c r="H3091" s="350"/>
      <c r="I3091" s="546"/>
      <c r="J3091" s="547"/>
      <c r="O3091" s="21"/>
    </row>
    <row r="3092" spans="2:15" ht="12.75" outlineLevel="2">
      <c r="B3092" s="706"/>
      <c r="C3092" s="81"/>
      <c r="D3092" s="539">
        <v>4</v>
      </c>
      <c r="E3092" s="538" t="s">
        <v>2391</v>
      </c>
      <c r="F3092" s="577" t="str">
        <f>+VLOOKUP(E3092,AlterationTestLU[],2,)</f>
        <v>general (2.26.9.1, 2.26.9.2, and 2.26.9.8)</v>
      </c>
      <c r="G3092" s="350"/>
      <c r="H3092" s="350"/>
      <c r="I3092" s="546"/>
      <c r="J3092" s="547"/>
      <c r="O3092" s="21"/>
    </row>
    <row r="3093" spans="2:15" ht="12.75" outlineLevel="2">
      <c r="B3093" s="706"/>
      <c r="C3093" s="81"/>
      <c r="D3093" s="539">
        <v>5</v>
      </c>
      <c r="E3093" s="538" t="s">
        <v>2392</v>
      </c>
      <c r="F3093" s="577" t="str">
        <f>+VLOOKUP(E3093,AlterationTestLU[],2,)</f>
        <v>redundancy and its checking (2.26.9.3 and 2.26.9.4)</v>
      </c>
      <c r="G3093" s="350"/>
      <c r="H3093" s="350"/>
      <c r="I3093" s="546"/>
      <c r="J3093" s="547"/>
      <c r="O3093" s="21"/>
    </row>
    <row r="3094" spans="2:15" ht="25.5" outlineLevel="2">
      <c r="B3094" s="706"/>
      <c r="C3094" s="81"/>
      <c r="D3094" s="539">
        <v>6</v>
      </c>
      <c r="E3094" s="538" t="s">
        <v>2394</v>
      </c>
      <c r="F3094" s="577" t="str">
        <f>+VLOOKUP(E3094,AlterationTestLU[],2,)</f>
        <v>installation of capacitors or other devices to make electrical protective devices ineffective (2.26.6)</v>
      </c>
      <c r="G3094" s="350"/>
      <c r="H3094" s="350"/>
      <c r="I3094" s="546"/>
      <c r="J3094" s="547"/>
      <c r="O3094" s="21"/>
    </row>
    <row r="3095" spans="2:15" ht="12.75" outlineLevel="2">
      <c r="B3095" s="706"/>
      <c r="C3095" s="81"/>
      <c r="D3095" s="539">
        <v>7</v>
      </c>
      <c r="E3095" s="538" t="s">
        <v>2461</v>
      </c>
      <c r="F3095" s="577" t="str">
        <f>+VLOOKUP(E3095,AlterationTestLU[],2,)</f>
        <v>Code Data Plate (Section 8.9) (Item 2.14)</v>
      </c>
      <c r="G3095" s="350"/>
      <c r="H3095" s="350"/>
      <c r="I3095" s="546"/>
      <c r="J3095" s="547"/>
      <c r="O3095" s="21"/>
    </row>
    <row r="3096" spans="2:15" ht="12.75" outlineLevel="2">
      <c r="B3096" s="706"/>
      <c r="C3096" s="81"/>
      <c r="D3096" s="539">
        <v>8</v>
      </c>
      <c r="E3096" s="538" t="s">
        <v>2796</v>
      </c>
      <c r="F3096" s="577" t="str">
        <f>+VLOOKUP(E3096,AlterationTestLU[],2,)</f>
        <v>Door Monitoring Systems (2.26.5)</v>
      </c>
      <c r="G3096" s="350"/>
      <c r="H3096" s="350"/>
      <c r="I3096" s="546"/>
      <c r="J3096" s="547"/>
      <c r="O3096" s="21"/>
    </row>
    <row r="3097" spans="2:15" ht="12.75" outlineLevel="2">
      <c r="B3097" s="706"/>
      <c r="C3097" s="81"/>
      <c r="D3097" s="539">
        <v>9</v>
      </c>
      <c r="E3097" s="538" t="s">
        <v>2550</v>
      </c>
      <c r="F3097" s="577" t="str">
        <f>+VLOOKUP(E3097,AlterationTestLU[],2,)</f>
        <v>Identification [2.29.1.2(g) and 2.29.2] (Item 3.9)</v>
      </c>
      <c r="G3097" s="350"/>
      <c r="H3097" s="350"/>
      <c r="I3097" s="546"/>
      <c r="J3097" s="547"/>
      <c r="O3097" s="21"/>
    </row>
    <row r="3098" spans="2:15" ht="11.25" outlineLevel="1">
      <c r="B3098" s="75"/>
      <c r="C3098" s="11"/>
      <c r="D3098" s="1"/>
      <c r="E3098" s="1" t="s">
        <v>1089</v>
      </c>
      <c r="F3098" s="141" t="s">
        <v>1090</v>
      </c>
      <c r="G3098" s="32"/>
      <c r="H3098" s="450"/>
      <c r="I3098" s="353"/>
      <c r="J3098" s="450"/>
      <c r="O3098" s="21"/>
    </row>
    <row r="3099" spans="2:15" ht="11.25" outlineLevel="1">
      <c r="B3099" s="75"/>
      <c r="C3099" s="11"/>
      <c r="D3099" s="1"/>
      <c r="E3099" s="339" t="s">
        <v>1819</v>
      </c>
      <c r="F3099" s="141" t="s">
        <v>987</v>
      </c>
      <c r="G3099" s="32"/>
      <c r="H3099" s="450"/>
      <c r="I3099" s="353"/>
      <c r="J3099" s="450"/>
      <c r="O3099" s="21"/>
    </row>
    <row r="3100" spans="2:15" ht="11.25" outlineLevel="1">
      <c r="B3100" s="75"/>
      <c r="C3100" s="11"/>
      <c r="D3100" s="1"/>
      <c r="E3100" s="1" t="s">
        <v>1792</v>
      </c>
      <c r="F3100" s="141" t="s">
        <v>1797</v>
      </c>
      <c r="G3100" s="32"/>
      <c r="H3100" s="450"/>
      <c r="I3100" s="353"/>
      <c r="J3100" s="450"/>
      <c r="O3100" s="21"/>
    </row>
    <row r="3101" spans="2:15" ht="11.25" outlineLevel="1">
      <c r="B3101" s="75"/>
      <c r="C3101" s="11"/>
      <c r="D3101" s="1"/>
      <c r="E3101" s="339" t="s">
        <v>1578</v>
      </c>
      <c r="F3101" s="141" t="s">
        <v>1822</v>
      </c>
      <c r="G3101" s="32"/>
      <c r="H3101" s="450"/>
      <c r="I3101" s="353"/>
      <c r="J3101" s="450"/>
      <c r="O3101" s="21"/>
    </row>
    <row r="3102" spans="2:15" ht="11.25" outlineLevel="1">
      <c r="B3102" s="75"/>
      <c r="C3102" s="11"/>
      <c r="D3102" s="1"/>
      <c r="E3102" s="1" t="s">
        <v>388</v>
      </c>
      <c r="F3102" s="141" t="s">
        <v>1823</v>
      </c>
      <c r="G3102" s="32"/>
      <c r="H3102" s="450"/>
      <c r="I3102" s="353"/>
      <c r="J3102" s="450"/>
      <c r="O3102" s="21"/>
    </row>
    <row r="3103" spans="2:15" ht="11.25" outlineLevel="1">
      <c r="B3103" s="75"/>
      <c r="C3103" s="11"/>
      <c r="D3103" s="1"/>
      <c r="E3103" s="1" t="s">
        <v>420</v>
      </c>
      <c r="F3103" s="141" t="s">
        <v>847</v>
      </c>
      <c r="G3103" s="32"/>
      <c r="H3103" s="450"/>
      <c r="I3103" s="353"/>
      <c r="J3103" s="450"/>
      <c r="O3103" s="21"/>
    </row>
    <row r="3104" spans="2:15" ht="11.25" outlineLevel="1">
      <c r="B3104" s="75"/>
      <c r="C3104" s="11"/>
      <c r="D3104" s="1"/>
      <c r="E3104" s="1" t="s">
        <v>1451</v>
      </c>
      <c r="F3104" s="141" t="s">
        <v>1825</v>
      </c>
      <c r="G3104" s="32"/>
      <c r="H3104" s="450"/>
      <c r="I3104" s="353"/>
      <c r="J3104" s="450"/>
      <c r="O3104" s="21"/>
    </row>
    <row r="3105" spans="2:15" ht="11.25" outlineLevel="1">
      <c r="B3105" s="75"/>
      <c r="C3105" s="11"/>
      <c r="D3105" s="1"/>
      <c r="E3105" s="1"/>
      <c r="F3105" s="141"/>
      <c r="G3105" s="32"/>
      <c r="H3105" s="450"/>
      <c r="I3105" s="353"/>
      <c r="J3105" s="450"/>
      <c r="O3105" s="21"/>
    </row>
    <row r="3106" spans="2:15" ht="22.5" outlineLevel="1">
      <c r="B3106" s="75"/>
      <c r="C3106" s="81" t="s">
        <v>663</v>
      </c>
      <c r="D3106" s="9" t="s">
        <v>1483</v>
      </c>
      <c r="E3106" s="9"/>
      <c r="F3106" s="588" t="s">
        <v>1826</v>
      </c>
      <c r="G3106" s="350" t="s">
        <v>83</v>
      </c>
      <c r="H3106" s="350" t="s">
        <v>82</v>
      </c>
      <c r="I3106" s="895" t="s">
        <v>83</v>
      </c>
      <c r="J3106" s="896"/>
      <c r="O3106" s="21"/>
    </row>
    <row r="3107" spans="2:15" ht="11.25" outlineLevel="1">
      <c r="B3107" s="75"/>
      <c r="C3107" s="81"/>
      <c r="D3107" s="9"/>
      <c r="E3107" s="9"/>
      <c r="F3107" s="588" t="s">
        <v>2125</v>
      </c>
      <c r="G3107" s="350"/>
      <c r="H3107" s="350"/>
      <c r="I3107" s="895"/>
      <c r="J3107" s="896"/>
      <c r="O3107" s="21"/>
    </row>
    <row r="3108" spans="2:15" ht="11.25" outlineLevel="1">
      <c r="B3108" s="706"/>
      <c r="C3108" s="81"/>
      <c r="D3108" s="318"/>
      <c r="E3108" s="312" t="s">
        <v>3321</v>
      </c>
      <c r="F3108" s="589"/>
      <c r="G3108" s="350"/>
      <c r="H3108" s="350"/>
      <c r="I3108" s="546"/>
      <c r="J3108" s="547"/>
      <c r="O3108" s="21"/>
    </row>
    <row r="3109" spans="2:15" ht="11.25" outlineLevel="2">
      <c r="B3109" s="706"/>
      <c r="C3109" s="81"/>
      <c r="D3109" s="311"/>
      <c r="E3109" s="533" t="str">
        <f>TRIM(RIGHT(SUBSTITUTE(E3108," ",REPT(" ",100)),100))</f>
        <v>8.10.3.3.2(s)</v>
      </c>
      <c r="F3109" s="590">
        <f>+VLOOKUP(E3109,clause_count,2,FALSE)</f>
        <v>9</v>
      </c>
      <c r="G3109" s="350"/>
      <c r="H3109" s="350"/>
      <c r="I3109" s="546"/>
      <c r="J3109" s="547"/>
      <c r="O3109" s="21"/>
    </row>
    <row r="3110" spans="2:15" ht="12.75" outlineLevel="2">
      <c r="B3110" s="706"/>
      <c r="C3110" s="81"/>
      <c r="D3110" s="539">
        <v>1</v>
      </c>
      <c r="E3110" s="538" t="s">
        <v>2786</v>
      </c>
      <c r="F3110" s="577" t="str">
        <f>+VLOOKUP(E3110,AlterationTestLU[],2,)</f>
        <v>identification in cars (2.29.1)</v>
      </c>
      <c r="G3110" s="350"/>
      <c r="H3110" s="350"/>
      <c r="I3110" s="546"/>
      <c r="J3110" s="547"/>
      <c r="O3110" s="21"/>
    </row>
    <row r="3111" spans="2:15" ht="12.75" outlineLevel="2">
      <c r="B3111" s="706"/>
      <c r="C3111" s="81"/>
      <c r="D3111" s="539">
        <v>2</v>
      </c>
      <c r="E3111" s="538" t="s">
        <v>2380</v>
      </c>
      <c r="F3111" s="577" t="str">
        <f>+VLOOKUP(E3111,AlterationTestLU[],2,)</f>
        <v>Stop Switch (2.7.3.5 and 2.26.2.24)</v>
      </c>
      <c r="G3111" s="350"/>
      <c r="H3111" s="350"/>
      <c r="I3111" s="546"/>
      <c r="J3111" s="547"/>
      <c r="O3111" s="21"/>
    </row>
    <row r="3112" spans="2:15" ht="102" outlineLevel="2">
      <c r="B3112" s="706"/>
      <c r="C3112" s="81"/>
      <c r="D3112" s="539">
        <v>3</v>
      </c>
      <c r="E3112" s="538" t="s">
        <v>2382</v>
      </c>
      <c r="F3112" s="577" t="str">
        <f>+VLOOKUP(E3112,AlterationTestLU[],2,)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3112" s="350"/>
      <c r="H3112" s="350"/>
      <c r="I3112" s="546"/>
      <c r="J3112" s="547"/>
      <c r="O3112" s="21"/>
    </row>
    <row r="3113" spans="2:15" ht="12.75" outlineLevel="2">
      <c r="B3113" s="706"/>
      <c r="C3113" s="81"/>
      <c r="D3113" s="539">
        <v>4</v>
      </c>
      <c r="E3113" s="538" t="s">
        <v>2391</v>
      </c>
      <c r="F3113" s="577" t="str">
        <f>+VLOOKUP(E3113,AlterationTestLU[],2,)</f>
        <v>general (2.26.9.1, 2.26.9.2, and 2.26.9.8)</v>
      </c>
      <c r="G3113" s="350"/>
      <c r="H3113" s="350"/>
      <c r="I3113" s="546"/>
      <c r="J3113" s="547"/>
      <c r="O3113" s="21"/>
    </row>
    <row r="3114" spans="2:15" ht="12.75" outlineLevel="2">
      <c r="B3114" s="706"/>
      <c r="C3114" s="81"/>
      <c r="D3114" s="539">
        <v>5</v>
      </c>
      <c r="E3114" s="538" t="s">
        <v>2392</v>
      </c>
      <c r="F3114" s="577" t="str">
        <f>+VLOOKUP(E3114,AlterationTestLU[],2,)</f>
        <v>redundancy and its checking (2.26.9.3 and 2.26.9.4)</v>
      </c>
      <c r="G3114" s="350"/>
      <c r="H3114" s="350"/>
      <c r="I3114" s="546"/>
      <c r="J3114" s="547"/>
      <c r="O3114" s="21"/>
    </row>
    <row r="3115" spans="2:15" ht="25.5" outlineLevel="2">
      <c r="B3115" s="706"/>
      <c r="C3115" s="81"/>
      <c r="D3115" s="539">
        <v>6</v>
      </c>
      <c r="E3115" s="538" t="s">
        <v>2394</v>
      </c>
      <c r="F3115" s="577" t="str">
        <f>+VLOOKUP(E3115,AlterationTestLU[],2,)</f>
        <v>installation of capacitors or other devices to make electrical protective devices ineffective (2.26.6)</v>
      </c>
      <c r="G3115" s="350"/>
      <c r="H3115" s="350"/>
      <c r="I3115" s="546"/>
      <c r="J3115" s="547"/>
      <c r="O3115" s="21"/>
    </row>
    <row r="3116" spans="2:15" ht="12.75" outlineLevel="2">
      <c r="B3116" s="706"/>
      <c r="C3116" s="81"/>
      <c r="D3116" s="539">
        <v>7</v>
      </c>
      <c r="E3116" s="538" t="s">
        <v>2461</v>
      </c>
      <c r="F3116" s="577" t="str">
        <f>+VLOOKUP(E3116,AlterationTestLU[],2,)</f>
        <v>Code Data Plate (Section 8.9) (Item 2.14)</v>
      </c>
      <c r="G3116" s="350"/>
      <c r="H3116" s="350"/>
      <c r="I3116" s="546"/>
      <c r="J3116" s="547"/>
      <c r="O3116" s="21"/>
    </row>
    <row r="3117" spans="2:15" ht="12.75" outlineLevel="2">
      <c r="B3117" s="706"/>
      <c r="C3117" s="81"/>
      <c r="D3117" s="539">
        <v>8</v>
      </c>
      <c r="E3117" s="538" t="s">
        <v>2796</v>
      </c>
      <c r="F3117" s="577" t="str">
        <f>+VLOOKUP(E3117,AlterationTestLU[],2,)</f>
        <v>Door Monitoring Systems (2.26.5)</v>
      </c>
      <c r="G3117" s="350"/>
      <c r="H3117" s="350"/>
      <c r="I3117" s="546"/>
      <c r="J3117" s="547"/>
      <c r="O3117" s="21"/>
    </row>
    <row r="3118" spans="2:15" ht="12.75" outlineLevel="2">
      <c r="B3118" s="706"/>
      <c r="C3118" s="81"/>
      <c r="D3118" s="539">
        <v>9</v>
      </c>
      <c r="E3118" s="538" t="s">
        <v>2550</v>
      </c>
      <c r="F3118" s="577" t="str">
        <f>+VLOOKUP(E3118,AlterationTestLU[],2,)</f>
        <v>Identification [2.29.1.2(g) and 2.29.2] (Item 3.9)</v>
      </c>
      <c r="G3118" s="350"/>
      <c r="H3118" s="350"/>
      <c r="I3118" s="546"/>
      <c r="J3118" s="547"/>
      <c r="O3118" s="21"/>
    </row>
    <row r="3119" spans="2:15" ht="11.25" outlineLevel="1">
      <c r="B3119" s="75"/>
      <c r="C3119" s="11"/>
      <c r="D3119" s="1"/>
      <c r="E3119" s="1" t="s">
        <v>1089</v>
      </c>
      <c r="F3119" s="141" t="s">
        <v>1090</v>
      </c>
      <c r="G3119" s="32"/>
      <c r="H3119" s="450"/>
      <c r="I3119" s="353"/>
      <c r="J3119" s="450"/>
      <c r="O3119" s="21"/>
    </row>
    <row r="3120" spans="2:15" ht="11.25" outlineLevel="1">
      <c r="B3120" s="75"/>
      <c r="C3120" s="11"/>
      <c r="D3120" s="1"/>
      <c r="E3120" s="339" t="s">
        <v>1819</v>
      </c>
      <c r="F3120" s="141" t="s">
        <v>987</v>
      </c>
      <c r="G3120" s="32"/>
      <c r="H3120" s="450"/>
      <c r="I3120" s="353"/>
      <c r="J3120" s="450"/>
      <c r="O3120" s="21"/>
    </row>
    <row r="3121" spans="2:15" ht="11.25" outlineLevel="1">
      <c r="B3121" s="75"/>
      <c r="C3121" s="11"/>
      <c r="D3121" s="1"/>
      <c r="E3121" s="1" t="s">
        <v>1792</v>
      </c>
      <c r="F3121" s="141" t="s">
        <v>1797</v>
      </c>
      <c r="G3121" s="32"/>
      <c r="H3121" s="450"/>
      <c r="I3121" s="353"/>
      <c r="J3121" s="450"/>
      <c r="O3121" s="21"/>
    </row>
    <row r="3122" spans="2:15" ht="11.25" outlineLevel="1">
      <c r="B3122" s="75"/>
      <c r="C3122" s="11"/>
      <c r="D3122" s="1"/>
      <c r="E3122" s="339" t="s">
        <v>1578</v>
      </c>
      <c r="F3122" s="141" t="s">
        <v>1822</v>
      </c>
      <c r="G3122" s="32"/>
      <c r="H3122" s="450"/>
      <c r="I3122" s="353"/>
      <c r="J3122" s="450"/>
      <c r="O3122" s="21"/>
    </row>
    <row r="3123" spans="2:15" ht="11.25" outlineLevel="1">
      <c r="B3123" s="75"/>
      <c r="C3123" s="11"/>
      <c r="D3123" s="1"/>
      <c r="E3123" s="1" t="s">
        <v>388</v>
      </c>
      <c r="F3123" s="141" t="s">
        <v>1823</v>
      </c>
      <c r="G3123" s="32"/>
      <c r="H3123" s="450"/>
      <c r="I3123" s="353"/>
      <c r="J3123" s="450"/>
      <c r="O3123" s="21"/>
    </row>
    <row r="3124" spans="2:15" ht="11.25" outlineLevel="1">
      <c r="B3124" s="75"/>
      <c r="C3124" s="11"/>
      <c r="D3124" s="1"/>
      <c r="E3124" s="1" t="s">
        <v>1917</v>
      </c>
      <c r="F3124" s="141" t="s">
        <v>1918</v>
      </c>
      <c r="G3124" s="32"/>
      <c r="H3124" s="450"/>
      <c r="I3124" s="353"/>
      <c r="J3124" s="450"/>
      <c r="O3124" s="21"/>
    </row>
    <row r="3125" spans="2:15" ht="11.25" outlineLevel="1">
      <c r="B3125" s="75"/>
      <c r="C3125" s="11"/>
      <c r="D3125" s="1"/>
      <c r="E3125" s="1" t="s">
        <v>1831</v>
      </c>
      <c r="F3125" s="141" t="s">
        <v>1834</v>
      </c>
      <c r="G3125" s="32"/>
      <c r="H3125" s="450"/>
      <c r="I3125" s="353"/>
      <c r="J3125" s="450"/>
      <c r="O3125" s="21"/>
    </row>
    <row r="3126" spans="2:15" ht="11.25" outlineLevel="1">
      <c r="B3126" s="75"/>
      <c r="C3126" s="11"/>
      <c r="D3126" s="1"/>
      <c r="E3126" s="339" t="s">
        <v>841</v>
      </c>
      <c r="F3126" s="141" t="s">
        <v>2126</v>
      </c>
      <c r="G3126" s="32"/>
      <c r="H3126" s="32"/>
      <c r="I3126" s="353"/>
      <c r="J3126" s="450"/>
      <c r="O3126" s="21"/>
    </row>
    <row r="3127" spans="2:15" ht="11.25" outlineLevel="1">
      <c r="B3127" s="75"/>
      <c r="C3127" s="11"/>
      <c r="D3127" s="1"/>
      <c r="E3127" s="339"/>
      <c r="F3127" s="141"/>
      <c r="G3127" s="32"/>
      <c r="H3127" s="32"/>
      <c r="I3127" s="353"/>
      <c r="J3127" s="450"/>
      <c r="O3127" s="21"/>
    </row>
    <row r="3128" spans="2:15" ht="14.25" customHeight="1" outlineLevel="1">
      <c r="B3128" s="75"/>
      <c r="C3128" s="81" t="s">
        <v>1919</v>
      </c>
      <c r="D3128" s="9" t="s">
        <v>1483</v>
      </c>
      <c r="E3128" s="9"/>
      <c r="F3128" s="588" t="s">
        <v>1836</v>
      </c>
      <c r="G3128" s="350" t="s">
        <v>83</v>
      </c>
      <c r="H3128" s="350" t="s">
        <v>82</v>
      </c>
      <c r="I3128" s="895" t="s">
        <v>83</v>
      </c>
      <c r="J3128" s="896"/>
      <c r="O3128" s="21"/>
    </row>
    <row r="3129" spans="2:15" ht="11.25" outlineLevel="1">
      <c r="B3129" s="75"/>
      <c r="C3129" s="81"/>
      <c r="D3129" s="9"/>
      <c r="E3129" s="709" t="s">
        <v>3746</v>
      </c>
      <c r="F3129" s="713" t="s">
        <v>3747</v>
      </c>
      <c r="G3129" s="350"/>
      <c r="H3129" s="350"/>
      <c r="I3129" s="710" t="s">
        <v>3749</v>
      </c>
      <c r="J3129" s="711"/>
      <c r="O3129" s="21"/>
    </row>
    <row r="3130" spans="2:15" ht="11.25" outlineLevel="1">
      <c r="B3130" s="75"/>
      <c r="C3130" s="81"/>
      <c r="D3130" s="9"/>
      <c r="E3130" s="709"/>
      <c r="F3130" s="712" t="s">
        <v>3748</v>
      </c>
      <c r="G3130" s="350"/>
      <c r="H3130" s="350"/>
      <c r="I3130" s="710"/>
      <c r="J3130" s="711"/>
      <c r="O3130" s="21"/>
    </row>
    <row r="3131" spans="2:15" ht="11.25" outlineLevel="1">
      <c r="B3131" s="75"/>
      <c r="C3131" s="81"/>
      <c r="D3131" s="9"/>
      <c r="E3131" s="9"/>
      <c r="F3131" s="588"/>
      <c r="G3131" s="350"/>
      <c r="H3131" s="350"/>
      <c r="I3131" s="546"/>
      <c r="J3131" s="547"/>
      <c r="O3131" s="21"/>
    </row>
    <row r="3132" spans="2:15" ht="11.25" outlineLevel="1">
      <c r="B3132" s="706"/>
      <c r="C3132" s="11"/>
      <c r="D3132" s="318"/>
      <c r="E3132" s="312" t="s">
        <v>3322</v>
      </c>
      <c r="F3132" s="589"/>
      <c r="G3132" s="32"/>
      <c r="H3132" s="32"/>
      <c r="I3132" s="845"/>
      <c r="J3132" s="846"/>
      <c r="O3132" s="21"/>
    </row>
    <row r="3133" spans="2:15" ht="11.25" outlineLevel="2">
      <c r="B3133" s="706"/>
      <c r="C3133" s="11"/>
      <c r="D3133" s="311"/>
      <c r="E3133" s="533" t="str">
        <f>TRIM(RIGHT(SUBSTITUTE(E3132," ",REPT(" ",100)),100))</f>
        <v>8.10.2.3.2(s)</v>
      </c>
      <c r="F3133" s="590">
        <f>+VLOOKUP(E3133,clause_count,2,FALSE)</f>
        <v>17</v>
      </c>
      <c r="G3133" s="32"/>
      <c r="H3133" s="32"/>
      <c r="I3133" s="451"/>
      <c r="J3133" s="452"/>
      <c r="O3133" s="21"/>
    </row>
    <row r="3134" spans="2:15" ht="51" outlineLevel="2">
      <c r="B3134" s="706"/>
      <c r="C3134" s="11"/>
      <c r="D3134" s="539">
        <v>1</v>
      </c>
      <c r="E3134" s="538" t="s">
        <v>2237</v>
      </c>
      <c r="F3134" s="577" t="str">
        <f>+VLOOKUP(E3134,AlterationTestLU[],2,)</f>
        <v>(c) Operating Control Devices (Item 1.3)
(c)(1) operating devices (2.26.1.1, 2.26.1.2, and 2.26.1.6)
(c)(2) in-car inspection (2.26.1.4.3)
(c)(3) inspection operation with open door circuits (2.26.1.5)</v>
      </c>
      <c r="G3134" s="32"/>
      <c r="H3134" s="32"/>
      <c r="I3134" s="451"/>
      <c r="J3134" s="452"/>
      <c r="O3134" s="21"/>
    </row>
    <row r="3135" spans="2:15" ht="51" outlineLevel="2">
      <c r="B3135" s="706"/>
      <c r="C3135" s="11"/>
      <c r="D3135" s="539">
        <v>2</v>
      </c>
      <c r="E3135" s="538" t="s">
        <v>2257</v>
      </c>
      <c r="F3135" s="577" t="str">
        <f>+VLOOKUP(E3135,AlterationTestLU[],2,)</f>
        <v>(j) Power Opening of Doors or Gates (Item 1.10)
(j)(1) Power Opening of Doors (2.13.2). 
(j)(2) Leveling Zone (2.26.1.6.3) and Leveling Speed (2.26.1.6.6). 
(j)(3) 	Inner Landing Zone (2.26.1.6.7). For static control elevators</v>
      </c>
      <c r="G3135" s="32"/>
      <c r="H3135" s="32"/>
      <c r="I3135" s="451"/>
      <c r="J3135" s="452"/>
      <c r="O3135" s="21"/>
    </row>
    <row r="3136" spans="2:15" ht="12.75" outlineLevel="2">
      <c r="B3136" s="706"/>
      <c r="C3136" s="11"/>
      <c r="D3136" s="539">
        <v>3</v>
      </c>
      <c r="E3136" s="538" t="s">
        <v>2786</v>
      </c>
      <c r="F3136" s="577" t="str">
        <f>+VLOOKUP(E3136,AlterationTestLU[],2,)</f>
        <v>identification in cars (2.29.1)</v>
      </c>
      <c r="G3136" s="32"/>
      <c r="H3136" s="32"/>
      <c r="I3136" s="451"/>
      <c r="J3136" s="452"/>
      <c r="O3136" s="21"/>
    </row>
    <row r="3137" spans="2:15" ht="12.75" outlineLevel="2">
      <c r="B3137" s="706"/>
      <c r="C3137" s="11"/>
      <c r="D3137" s="539">
        <v>4</v>
      </c>
      <c r="E3137" s="538" t="s">
        <v>2777</v>
      </c>
      <c r="F3137" s="577" t="str">
        <f>+VLOOKUP(E3137,AlterationTestLU[],2,)</f>
        <v>Emergency or Standby Power Operation (Item 1.17).</v>
      </c>
      <c r="G3137" s="32"/>
      <c r="H3137" s="32"/>
      <c r="I3137" s="451"/>
      <c r="J3137" s="452"/>
      <c r="O3137" s="21"/>
    </row>
    <row r="3138" spans="2:15" ht="12.75" outlineLevel="2">
      <c r="B3138" s="706"/>
      <c r="C3138" s="11"/>
      <c r="D3138" s="539">
        <v>5</v>
      </c>
      <c r="E3138" s="538" t="s">
        <v>2796</v>
      </c>
      <c r="F3138" s="577" t="str">
        <f>+VLOOKUP(E3138,AlterationTestLU[],2,)</f>
        <v>Door Monitoring Systems (2.26.5)</v>
      </c>
      <c r="G3138" s="32"/>
      <c r="H3138" s="32"/>
      <c r="I3138" s="451"/>
      <c r="J3138" s="452"/>
      <c r="O3138" s="21"/>
    </row>
    <row r="3139" spans="2:15" ht="25.5" outlineLevel="2">
      <c r="B3139" s="706"/>
      <c r="C3139" s="11"/>
      <c r="D3139" s="539">
        <v>6</v>
      </c>
      <c r="E3139" s="538" t="s">
        <v>2381</v>
      </c>
      <c r="F3139" s="577" t="str">
        <f>+VLOOKUP(E3139,AlterationTestLU[],2,)</f>
        <v>Disconnecting Means and Control (2.26.4.1 and NFPA 70 or CSA C22.1, as applicable) (Item 2.11)</v>
      </c>
      <c r="G3139" s="32"/>
      <c r="H3139" s="32"/>
      <c r="I3139" s="451"/>
      <c r="J3139" s="452"/>
      <c r="O3139" s="21"/>
    </row>
    <row r="3140" spans="2:15" ht="102" outlineLevel="2">
      <c r="B3140" s="706"/>
      <c r="C3140" s="11"/>
      <c r="D3140" s="539">
        <v>7</v>
      </c>
      <c r="E3140" s="538" t="s">
        <v>2382</v>
      </c>
      <c r="F3140" s="577" t="str">
        <f>+VLOOKUP(E3140,AlterationTestLU[],2,)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3140" s="32"/>
      <c r="H3140" s="32"/>
      <c r="I3140" s="451"/>
      <c r="J3140" s="452"/>
      <c r="O3140" s="21"/>
    </row>
    <row r="3141" spans="2:15" ht="63.75" outlineLevel="2">
      <c r="B3141" s="706"/>
      <c r="C3141" s="11"/>
      <c r="D3141" s="539">
        <v>8</v>
      </c>
      <c r="E3141" s="538" t="s">
        <v>2390</v>
      </c>
      <c r="F3141" s="577" t="str">
        <f>+VLOOKUP(E3141,AlterationTestLU[],2,)</f>
        <v>(t)(1) general (2.26.9.1, 2.26.9.2, and 2.26.9.8)
(t)(2) redundancy and its checking (2.26.9.3 and 2.26.9.4)
(t)(3) static control without motor generator sets (2.26.9.5 and 2.26.9.6)
(t)(4) installation of capacitors or other devices to make electrical protective devices ineffective (2.26.6)</v>
      </c>
      <c r="G3141" s="32"/>
      <c r="H3141" s="32"/>
      <c r="I3141" s="451"/>
      <c r="J3141" s="452"/>
      <c r="O3141" s="21"/>
    </row>
    <row r="3142" spans="2:15" ht="63.75" outlineLevel="2">
      <c r="B3142" s="706"/>
      <c r="C3142" s="11"/>
      <c r="D3142" s="539">
        <v>9</v>
      </c>
      <c r="E3142" s="538" t="s">
        <v>2396</v>
      </c>
      <c r="F3142" s="577" t="str">
        <f>+VLOOKUP(E3142,AlterationTestLU[],2,)</f>
        <v>(v) Braking System. load as Table 8.6.4.20. safely lower, stop, and hold the car with this load.
(v)(1) braking system (2.24.8.2.2)
(v)(2) electromechanical brake (2.24.8.3)
(v)(3) marking plate (2.24.8.5)</v>
      </c>
      <c r="G3142" s="32"/>
      <c r="H3142" s="32"/>
      <c r="I3142" s="451"/>
      <c r="J3142" s="452"/>
      <c r="O3142" s="21"/>
    </row>
    <row r="3143" spans="2:15" ht="12.75" outlineLevel="2">
      <c r="B3143" s="706"/>
      <c r="C3143" s="11"/>
      <c r="D3143" s="539">
        <v>10</v>
      </c>
      <c r="E3143" s="538" t="s">
        <v>2410</v>
      </c>
      <c r="F3143" s="577" t="str">
        <f>+VLOOKUP(E3143,AlterationTestLU[],2,)</f>
        <v>Motor Generator (2.26.9.7) (Item 2.22)</v>
      </c>
      <c r="G3143" s="32"/>
      <c r="H3143" s="32"/>
      <c r="I3143" s="451"/>
      <c r="J3143" s="452"/>
      <c r="O3143" s="21"/>
    </row>
    <row r="3144" spans="2:15" ht="12.75" outlineLevel="2">
      <c r="B3144" s="706"/>
      <c r="C3144" s="11"/>
      <c r="D3144" s="539">
        <v>11</v>
      </c>
      <c r="E3144" s="538" t="s">
        <v>2411</v>
      </c>
      <c r="F3144" s="577" t="str">
        <f>+VLOOKUP(E3144,AlterationTestLU[],2,)</f>
        <v>Absorption of Regenerated Power (2.26.10) (Item 2.23)</v>
      </c>
      <c r="G3144" s="32"/>
      <c r="H3144" s="32"/>
      <c r="I3144" s="451"/>
      <c r="J3144" s="452"/>
      <c r="O3144" s="21"/>
    </row>
    <row r="3145" spans="2:15" ht="102" outlineLevel="2">
      <c r="B3145" s="706"/>
      <c r="C3145" s="11"/>
      <c r="D3145" s="539">
        <v>12</v>
      </c>
      <c r="E3145" s="538" t="s">
        <v>2423</v>
      </c>
      <c r="F3145" s="577" t="str">
        <f>+VLOOKUP(E3145,AlterationTestLU[],2,)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3145" s="32"/>
      <c r="H3145" s="32"/>
      <c r="I3145" s="451"/>
      <c r="J3145" s="452"/>
      <c r="O3145" s="21"/>
    </row>
    <row r="3146" spans="2:15" ht="51" outlineLevel="2">
      <c r="B3146" s="706"/>
      <c r="C3146" s="11"/>
      <c r="D3146" s="539">
        <v>13</v>
      </c>
      <c r="E3146" s="538" t="s">
        <v>2428</v>
      </c>
      <c r="F3146" s="577" t="str">
        <f>+VLOOKUP(E3146,AlterationTestLU[],2,)</f>
        <v>(gg) Operating Devices
(gg)(1) inspection operation (2.26.1.4.4)
(gg)(2) inspection operation with open door circuits (2.26.1.5)
(gg)(3) additional operation devices (2.26.1.3)</v>
      </c>
      <c r="G3146" s="32"/>
      <c r="H3146" s="32"/>
      <c r="I3146" s="451"/>
      <c r="J3146" s="452"/>
      <c r="O3146" s="21"/>
    </row>
    <row r="3147" spans="2:15" ht="63.75" outlineLevel="2">
      <c r="B3147" s="706"/>
      <c r="C3147" s="11"/>
      <c r="D3147" s="539">
        <v>14</v>
      </c>
      <c r="E3147" s="538" t="s">
        <v>2457</v>
      </c>
      <c r="F3147" s="577" t="str">
        <f>+VLOOKUP(E3147,AlterationTestLU[],2,)</f>
        <v>(jj) Ascending Car Overspeed, and Unintended Car Motion Protection
(jj)(1) Ascending Car Overspeed Protection. Means inspected/tested,  no load conformance with 2.19.1.2.
(jj)(2) Unintended Car Motion. means inspected / tested to verify conformance with 2.19.2.2.</v>
      </c>
      <c r="G3147" s="32"/>
      <c r="H3147" s="32"/>
      <c r="I3147" s="451"/>
      <c r="J3147" s="452"/>
      <c r="O3147" s="21"/>
    </row>
    <row r="3148" spans="2:15" ht="25.5" outlineLevel="2">
      <c r="B3148" s="706"/>
      <c r="C3148" s="11"/>
      <c r="D3148" s="539">
        <v>15</v>
      </c>
      <c r="E3148" s="538" t="s">
        <v>2460</v>
      </c>
      <c r="F3148" s="577" t="str">
        <f>+VLOOKUP(E3148,AlterationTestLU[],2,)</f>
        <v>Speed. The speed of the car shall be verified with and without rated load, in both directions (2.16.3.2).</v>
      </c>
      <c r="G3148" s="32"/>
      <c r="H3148" s="32"/>
      <c r="I3148" s="451"/>
      <c r="J3148" s="452"/>
      <c r="O3148" s="21"/>
    </row>
    <row r="3149" spans="2:15" ht="12.75" outlineLevel="2">
      <c r="B3149" s="706"/>
      <c r="C3149" s="11"/>
      <c r="D3149" s="539">
        <v>16</v>
      </c>
      <c r="E3149" s="538" t="s">
        <v>2636</v>
      </c>
      <c r="F3149" s="577" t="str">
        <f>+VLOOKUP(E3149,AlterationTestLU[],2,)</f>
        <v>Firefighters’ Emergency Operation.</v>
      </c>
      <c r="G3149" s="32"/>
      <c r="H3149" s="32"/>
      <c r="I3149" s="451"/>
      <c r="J3149" s="452"/>
      <c r="O3149" s="21"/>
    </row>
    <row r="3150" spans="2:15" ht="12.75" outlineLevel="2">
      <c r="B3150" s="706"/>
      <c r="C3150" s="11"/>
      <c r="D3150" s="539">
        <v>17</v>
      </c>
      <c r="E3150" s="538" t="s">
        <v>2550</v>
      </c>
      <c r="F3150" s="577" t="str">
        <f>+VLOOKUP(E3150,AlterationTestLU[],2,)</f>
        <v>Identification [2.29.1.2(g) and 2.29.2] (Item 3.9)</v>
      </c>
      <c r="G3150" s="32"/>
      <c r="H3150" s="32"/>
      <c r="I3150" s="451"/>
      <c r="J3150" s="452"/>
      <c r="O3150" s="21"/>
    </row>
    <row r="3151" spans="2:15" ht="11.25" outlineLevel="1">
      <c r="B3151" s="75"/>
      <c r="C3151" s="11"/>
      <c r="D3151" s="338" t="s">
        <v>2041</v>
      </c>
      <c r="E3151" s="1" t="s">
        <v>1089</v>
      </c>
      <c r="F3151" s="141" t="s">
        <v>1090</v>
      </c>
      <c r="G3151" s="32"/>
      <c r="H3151" s="32"/>
      <c r="I3151" s="451"/>
      <c r="J3151" s="452"/>
      <c r="O3151" s="21"/>
    </row>
    <row r="3152" spans="2:15" ht="11.25" outlineLevel="1">
      <c r="B3152" s="75"/>
      <c r="C3152" s="11"/>
      <c r="D3152" s="1"/>
      <c r="E3152" s="339" t="s">
        <v>1819</v>
      </c>
      <c r="F3152" s="141" t="s">
        <v>987</v>
      </c>
      <c r="G3152" s="32"/>
      <c r="H3152" s="32"/>
      <c r="I3152" s="451"/>
      <c r="J3152" s="452"/>
      <c r="O3152" s="21"/>
    </row>
    <row r="3153" spans="2:15" ht="11.25" outlineLevel="1">
      <c r="B3153" s="75"/>
      <c r="C3153" s="11"/>
      <c r="D3153" s="1"/>
      <c r="E3153" s="1" t="s">
        <v>1792</v>
      </c>
      <c r="F3153" s="141" t="s">
        <v>1797</v>
      </c>
      <c r="G3153" s="32"/>
      <c r="H3153" s="32"/>
      <c r="I3153" s="845"/>
      <c r="J3153" s="846"/>
      <c r="O3153" s="21"/>
    </row>
    <row r="3154" spans="2:15" ht="11.25" outlineLevel="1">
      <c r="B3154" s="75"/>
      <c r="C3154" s="11"/>
      <c r="D3154" s="338" t="s">
        <v>2042</v>
      </c>
      <c r="E3154" s="339" t="s">
        <v>1578</v>
      </c>
      <c r="F3154" s="141" t="s">
        <v>1822</v>
      </c>
      <c r="G3154" s="32"/>
      <c r="H3154" s="32"/>
      <c r="I3154" s="845"/>
      <c r="J3154" s="846"/>
      <c r="O3154" s="21"/>
    </row>
    <row r="3155" spans="2:15" ht="11.25" outlineLevel="1">
      <c r="B3155" s="75"/>
      <c r="C3155" s="11"/>
      <c r="D3155" s="1"/>
      <c r="E3155" s="1" t="s">
        <v>388</v>
      </c>
      <c r="F3155" s="141" t="s">
        <v>1823</v>
      </c>
      <c r="G3155" s="32"/>
      <c r="H3155" s="32"/>
      <c r="I3155" s="451"/>
      <c r="J3155" s="452"/>
      <c r="O3155" s="21"/>
    </row>
    <row r="3156" spans="2:15" ht="11.25" outlineLevel="1">
      <c r="B3156" s="75"/>
      <c r="C3156" s="11"/>
      <c r="D3156" s="338" t="s">
        <v>2043</v>
      </c>
      <c r="E3156" s="1" t="s">
        <v>458</v>
      </c>
      <c r="F3156" s="141" t="s">
        <v>131</v>
      </c>
      <c r="G3156" s="32"/>
      <c r="H3156" s="32"/>
      <c r="I3156" s="451"/>
      <c r="J3156" s="452"/>
      <c r="O3156" s="21"/>
    </row>
    <row r="3157" spans="2:15" ht="11.25" outlineLevel="1">
      <c r="B3157" s="75"/>
      <c r="C3157" s="11"/>
      <c r="D3157" s="338" t="s">
        <v>2044</v>
      </c>
      <c r="E3157" s="1" t="s">
        <v>493</v>
      </c>
      <c r="F3157" s="141" t="s">
        <v>1115</v>
      </c>
      <c r="G3157" s="32"/>
      <c r="H3157" s="32"/>
      <c r="I3157" s="845"/>
      <c r="J3157" s="846"/>
      <c r="N3157" s="740" t="s">
        <v>3774</v>
      </c>
      <c r="O3157" s="21"/>
    </row>
    <row r="3158" spans="2:15" ht="11.25" outlineLevel="1">
      <c r="B3158" s="75"/>
      <c r="C3158" s="11"/>
      <c r="D3158" s="338" t="s">
        <v>2045</v>
      </c>
      <c r="E3158" s="1" t="s">
        <v>2048</v>
      </c>
      <c r="F3158" s="141" t="s">
        <v>1838</v>
      </c>
      <c r="G3158" s="32"/>
      <c r="H3158" s="32"/>
      <c r="I3158" s="451"/>
      <c r="J3158" s="452"/>
      <c r="O3158" s="21"/>
    </row>
    <row r="3159" spans="2:15" ht="11.25" outlineLevel="1">
      <c r="B3159" s="75"/>
      <c r="C3159" s="11"/>
      <c r="D3159" s="1"/>
      <c r="E3159" s="345"/>
      <c r="F3159" s="602" t="s">
        <v>2049</v>
      </c>
      <c r="G3159" s="32"/>
      <c r="H3159" s="32"/>
      <c r="I3159" s="451"/>
      <c r="J3159" s="452"/>
      <c r="O3159" s="21"/>
    </row>
    <row r="3160" spans="2:15" ht="11.25" outlineLevel="1">
      <c r="B3160" s="75"/>
      <c r="C3160" s="11"/>
      <c r="D3160" s="338" t="s">
        <v>2046</v>
      </c>
      <c r="E3160" s="1" t="s">
        <v>1451</v>
      </c>
      <c r="F3160" s="141" t="s">
        <v>1452</v>
      </c>
      <c r="G3160" s="32"/>
      <c r="H3160" s="32"/>
      <c r="I3160" s="451"/>
      <c r="J3160" s="452"/>
      <c r="O3160" s="21"/>
    </row>
    <row r="3161" spans="2:15" ht="11.25" outlineLevel="1">
      <c r="B3161" s="75"/>
      <c r="C3161" s="11"/>
      <c r="D3161" s="338" t="s">
        <v>2047</v>
      </c>
      <c r="E3161" s="476" t="s">
        <v>1484</v>
      </c>
      <c r="F3161" s="141" t="s">
        <v>1489</v>
      </c>
      <c r="G3161" s="32"/>
      <c r="H3161" s="32"/>
      <c r="I3161" s="451"/>
      <c r="J3161" s="452"/>
      <c r="O3161" s="21"/>
    </row>
    <row r="3162" spans="2:15" ht="11.25" outlineLevel="1">
      <c r="B3162" s="75"/>
      <c r="C3162" s="11"/>
      <c r="D3162" s="153"/>
      <c r="E3162" s="476"/>
      <c r="F3162" s="602" t="s">
        <v>1544</v>
      </c>
      <c r="G3162" s="32"/>
      <c r="H3162" s="32"/>
      <c r="I3162" s="451"/>
      <c r="J3162" s="452"/>
      <c r="O3162" s="21"/>
    </row>
    <row r="3163" spans="2:15" ht="11.25" outlineLevel="1">
      <c r="B3163" s="75"/>
      <c r="C3163" s="11"/>
      <c r="D3163" s="153"/>
      <c r="E3163" s="476"/>
      <c r="F3163" s="602" t="s">
        <v>1545</v>
      </c>
      <c r="G3163" s="32"/>
      <c r="H3163" s="32"/>
      <c r="I3163" s="451"/>
      <c r="J3163" s="452"/>
      <c r="O3163" s="21"/>
    </row>
    <row r="3164" spans="2:15" ht="11.25" outlineLevel="1">
      <c r="B3164" s="75"/>
      <c r="C3164" s="11"/>
      <c r="D3164" s="153"/>
      <c r="E3164" s="476"/>
      <c r="F3164" s="602" t="s">
        <v>1546</v>
      </c>
      <c r="G3164" s="32"/>
      <c r="H3164" s="32"/>
      <c r="I3164" s="451"/>
      <c r="J3164" s="452"/>
      <c r="O3164" s="21"/>
    </row>
    <row r="3165" spans="2:15" ht="11.25" outlineLevel="1">
      <c r="B3165" s="75"/>
      <c r="C3165" s="11"/>
      <c r="D3165" s="153"/>
      <c r="E3165" s="476"/>
      <c r="F3165" s="602" t="s">
        <v>1547</v>
      </c>
      <c r="G3165" s="32"/>
      <c r="H3165" s="32"/>
      <c r="I3165" s="451"/>
      <c r="J3165" s="452"/>
      <c r="O3165" s="21"/>
    </row>
    <row r="3166" spans="2:15" ht="11.25" outlineLevel="1">
      <c r="B3166" s="75"/>
      <c r="C3166" s="11"/>
      <c r="D3166" s="153"/>
      <c r="E3166" s="476" t="s">
        <v>1485</v>
      </c>
      <c r="F3166" s="141" t="s">
        <v>1920</v>
      </c>
      <c r="G3166" s="32"/>
      <c r="H3166" s="32"/>
      <c r="I3166" s="451"/>
      <c r="J3166" s="452"/>
      <c r="O3166" s="21"/>
    </row>
    <row r="3167" spans="2:15" ht="11.25" outlineLevel="1">
      <c r="B3167" s="75"/>
      <c r="C3167" s="11"/>
      <c r="D3167" s="153"/>
      <c r="E3167" s="476"/>
      <c r="F3167" s="141" t="s">
        <v>1921</v>
      </c>
      <c r="G3167" s="32"/>
      <c r="H3167" s="32"/>
      <c r="I3167" s="451"/>
      <c r="J3167" s="452"/>
      <c r="O3167" s="21"/>
    </row>
    <row r="3168" spans="2:15" ht="11.25" outlineLevel="1">
      <c r="B3168" s="75"/>
      <c r="C3168" s="11"/>
      <c r="D3168" s="153"/>
      <c r="E3168" s="476"/>
      <c r="F3168" s="141" t="s">
        <v>1922</v>
      </c>
      <c r="G3168" s="32"/>
      <c r="H3168" s="32"/>
      <c r="I3168" s="451"/>
      <c r="J3168" s="452"/>
      <c r="O3168" s="21"/>
    </row>
    <row r="3169" spans="2:15" ht="11.25" outlineLevel="1">
      <c r="B3169" s="75"/>
      <c r="C3169" s="11"/>
      <c r="D3169" s="153"/>
      <c r="E3169" s="476"/>
      <c r="F3169" s="141" t="s">
        <v>1924</v>
      </c>
      <c r="G3169" s="32"/>
      <c r="H3169" s="32"/>
      <c r="I3169" s="451"/>
      <c r="J3169" s="452"/>
      <c r="O3169" s="21"/>
    </row>
    <row r="3170" spans="2:15" ht="11.25" outlineLevel="1">
      <c r="B3170" s="75"/>
      <c r="C3170" s="11"/>
      <c r="D3170" s="153"/>
      <c r="E3170" s="476" t="s">
        <v>1486</v>
      </c>
      <c r="F3170" s="141" t="s">
        <v>1923</v>
      </c>
      <c r="G3170" s="32"/>
      <c r="H3170" s="32"/>
      <c r="I3170" s="451"/>
      <c r="J3170" s="452"/>
      <c r="O3170" s="21"/>
    </row>
    <row r="3171" spans="2:15" ht="11.25" outlineLevel="1">
      <c r="B3171" s="75"/>
      <c r="C3171" s="11"/>
      <c r="D3171" s="153"/>
      <c r="E3171" s="476"/>
      <c r="F3171" s="602" t="s">
        <v>1924</v>
      </c>
      <c r="G3171" s="32"/>
      <c r="H3171" s="32"/>
      <c r="I3171" s="451"/>
      <c r="J3171" s="452"/>
      <c r="O3171" s="21"/>
    </row>
    <row r="3172" spans="2:15" ht="11.25" outlineLevel="1">
      <c r="B3172" s="75"/>
      <c r="C3172" s="11"/>
      <c r="D3172" s="153"/>
      <c r="E3172" s="476"/>
      <c r="F3172" s="602" t="s">
        <v>2092</v>
      </c>
      <c r="G3172" s="32"/>
      <c r="H3172" s="32"/>
      <c r="I3172" s="451"/>
      <c r="J3172" s="452"/>
      <c r="O3172" s="21"/>
    </row>
    <row r="3173" spans="2:15" ht="11.25" outlineLevel="1">
      <c r="B3173" s="75"/>
      <c r="C3173" s="11"/>
      <c r="D3173" s="153"/>
      <c r="E3173" s="476"/>
      <c r="F3173" s="602" t="s">
        <v>2093</v>
      </c>
      <c r="G3173" s="32"/>
      <c r="H3173" s="32"/>
      <c r="I3173" s="451"/>
      <c r="J3173" s="452"/>
      <c r="O3173" s="21"/>
    </row>
    <row r="3174" spans="2:15" ht="11.25" outlineLevel="1">
      <c r="B3174" s="75"/>
      <c r="C3174" s="11"/>
      <c r="D3174" s="153"/>
      <c r="E3174" s="476" t="s">
        <v>1487</v>
      </c>
      <c r="F3174" s="141" t="s">
        <v>1925</v>
      </c>
      <c r="G3174" s="32"/>
      <c r="H3174" s="32"/>
      <c r="I3174" s="451"/>
      <c r="J3174" s="452"/>
      <c r="O3174" s="21"/>
    </row>
    <row r="3175" spans="2:15" ht="11.25" outlineLevel="1">
      <c r="B3175" s="75"/>
      <c r="C3175" s="11"/>
      <c r="D3175" s="338"/>
      <c r="E3175" s="476"/>
      <c r="F3175" s="141" t="s">
        <v>2094</v>
      </c>
      <c r="G3175" s="32"/>
      <c r="H3175" s="32"/>
      <c r="I3175" s="451"/>
      <c r="J3175" s="452"/>
      <c r="O3175" s="21"/>
    </row>
    <row r="3176" spans="2:15" ht="11.25" outlineLevel="1">
      <c r="B3176" s="75"/>
      <c r="C3176" s="11"/>
      <c r="D3176" s="338" t="s">
        <v>2047</v>
      </c>
      <c r="E3176" s="262" t="s">
        <v>2030</v>
      </c>
      <c r="F3176" s="141"/>
      <c r="G3176" s="32"/>
      <c r="H3176" s="32"/>
      <c r="I3176" s="451"/>
      <c r="J3176" s="452"/>
      <c r="O3176" s="21"/>
    </row>
    <row r="3177" spans="2:15" ht="11.25" outlineLevel="1">
      <c r="B3177" s="75"/>
      <c r="C3177" s="11"/>
      <c r="D3177" s="191"/>
      <c r="E3177" s="477" t="s">
        <v>425</v>
      </c>
      <c r="F3177" s="141" t="s">
        <v>1492</v>
      </c>
      <c r="G3177" s="32"/>
      <c r="H3177" s="32"/>
      <c r="I3177" s="451"/>
      <c r="J3177" s="452"/>
      <c r="O3177" s="21"/>
    </row>
    <row r="3178" spans="2:15" ht="11.25" outlineLevel="1">
      <c r="B3178" s="75"/>
      <c r="C3178" s="11"/>
      <c r="D3178" s="191"/>
      <c r="E3178" s="477"/>
      <c r="F3178" s="602" t="s">
        <v>1446</v>
      </c>
      <c r="G3178" s="32"/>
      <c r="H3178" s="32"/>
      <c r="I3178" s="451"/>
      <c r="J3178" s="452"/>
      <c r="O3178" s="21"/>
    </row>
    <row r="3179" spans="2:15" ht="11.25" outlineLevel="1">
      <c r="B3179" s="75"/>
      <c r="C3179" s="11"/>
      <c r="D3179" s="191"/>
      <c r="E3179" s="477"/>
      <c r="F3179" s="602" t="s">
        <v>1447</v>
      </c>
      <c r="G3179" s="32"/>
      <c r="H3179" s="32"/>
      <c r="I3179" s="451"/>
      <c r="J3179" s="452"/>
      <c r="O3179" s="21"/>
    </row>
    <row r="3180" spans="2:15" ht="11.25" outlineLevel="1">
      <c r="B3180" s="75"/>
      <c r="C3180" s="11"/>
      <c r="D3180" s="191"/>
      <c r="E3180" s="477"/>
      <c r="F3180" s="602" t="s">
        <v>2054</v>
      </c>
      <c r="G3180" s="32"/>
      <c r="H3180" s="32"/>
      <c r="I3180" s="451"/>
      <c r="J3180" s="452"/>
      <c r="O3180" s="21"/>
    </row>
    <row r="3181" spans="2:15" ht="11.25" outlineLevel="1">
      <c r="B3181" s="75"/>
      <c r="C3181" s="11"/>
      <c r="D3181" s="191"/>
      <c r="E3181" s="477"/>
      <c r="F3181" s="602" t="s">
        <v>1448</v>
      </c>
      <c r="G3181" s="32"/>
      <c r="H3181" s="32"/>
      <c r="I3181" s="451"/>
      <c r="J3181" s="452"/>
      <c r="O3181" s="21"/>
    </row>
    <row r="3182" spans="2:15" ht="11.25" outlineLevel="1">
      <c r="B3182" s="75"/>
      <c r="C3182" s="11"/>
      <c r="D3182" s="191"/>
      <c r="E3182" s="477"/>
      <c r="F3182" s="602" t="s">
        <v>1449</v>
      </c>
      <c r="G3182" s="32"/>
      <c r="H3182" s="32"/>
      <c r="I3182" s="451"/>
      <c r="J3182" s="452"/>
      <c r="O3182" s="21"/>
    </row>
    <row r="3183" spans="2:15" ht="11.25" outlineLevel="1">
      <c r="B3183" s="75"/>
      <c r="C3183" s="11"/>
      <c r="D3183" s="191"/>
      <c r="E3183" s="477"/>
      <c r="F3183" s="602" t="s">
        <v>1450</v>
      </c>
      <c r="G3183" s="32"/>
      <c r="H3183" s="32"/>
      <c r="I3183" s="451"/>
      <c r="J3183" s="452"/>
      <c r="O3183" s="21"/>
    </row>
    <row r="3184" spans="2:15" ht="11.25" outlineLevel="1">
      <c r="B3184" s="75"/>
      <c r="C3184" s="11"/>
      <c r="D3184" s="191"/>
      <c r="E3184" s="477"/>
      <c r="F3184" s="602" t="s">
        <v>1462</v>
      </c>
      <c r="G3184" s="32"/>
      <c r="H3184" s="32"/>
      <c r="I3184" s="451"/>
      <c r="J3184" s="452"/>
      <c r="O3184" s="21"/>
    </row>
    <row r="3185" spans="1:16" ht="11.25" outlineLevel="1">
      <c r="B3185" s="75"/>
      <c r="C3185" s="11"/>
      <c r="D3185" s="191"/>
      <c r="E3185" s="477" t="s">
        <v>426</v>
      </c>
      <c r="F3185" s="141" t="s">
        <v>1541</v>
      </c>
      <c r="G3185" s="32"/>
      <c r="H3185" s="32"/>
      <c r="I3185" s="451"/>
      <c r="J3185" s="452"/>
      <c r="O3185" s="21"/>
    </row>
    <row r="3186" spans="1:16" ht="11.25" outlineLevel="1">
      <c r="B3186" s="75"/>
      <c r="C3186" s="11"/>
      <c r="D3186" s="191"/>
      <c r="E3186" s="477" t="s">
        <v>427</v>
      </c>
      <c r="F3186" s="141" t="s">
        <v>1542</v>
      </c>
      <c r="G3186" s="32"/>
      <c r="H3186" s="32"/>
      <c r="I3186" s="451"/>
      <c r="J3186" s="452"/>
      <c r="O3186" s="21"/>
    </row>
    <row r="3187" spans="1:16" ht="11.25" outlineLevel="1">
      <c r="B3187" s="75"/>
      <c r="C3187" s="11"/>
      <c r="D3187" s="191"/>
      <c r="E3187" s="477" t="s">
        <v>428</v>
      </c>
      <c r="F3187" s="141" t="s">
        <v>1491</v>
      </c>
      <c r="G3187" s="32"/>
      <c r="H3187" s="32"/>
      <c r="I3187" s="451"/>
      <c r="J3187" s="452"/>
      <c r="O3187" s="21"/>
    </row>
    <row r="3188" spans="1:16" ht="11.25" outlineLevel="1">
      <c r="B3188" s="75"/>
      <c r="C3188" s="11"/>
      <c r="D3188" s="191"/>
      <c r="E3188" s="477" t="s">
        <v>429</v>
      </c>
      <c r="F3188" s="141" t="s">
        <v>1494</v>
      </c>
      <c r="G3188" s="32"/>
      <c r="H3188" s="32"/>
      <c r="I3188" s="451"/>
      <c r="J3188" s="452"/>
      <c r="O3188" s="21"/>
    </row>
    <row r="3189" spans="1:16" ht="11.25" outlineLevel="1">
      <c r="B3189" s="75"/>
      <c r="C3189" s="11"/>
      <c r="D3189" s="191"/>
      <c r="E3189" s="477" t="s">
        <v>430</v>
      </c>
      <c r="F3189" s="141" t="s">
        <v>1495</v>
      </c>
      <c r="G3189" s="32"/>
      <c r="H3189" s="32"/>
      <c r="I3189" s="451"/>
      <c r="J3189" s="452"/>
      <c r="O3189" s="21"/>
    </row>
    <row r="3190" spans="1:16" ht="11.25" outlineLevel="1">
      <c r="B3190" s="75"/>
      <c r="C3190" s="11"/>
      <c r="D3190" s="191"/>
      <c r="E3190" s="477" t="s">
        <v>1488</v>
      </c>
      <c r="F3190" s="141" t="s">
        <v>2127</v>
      </c>
      <c r="G3190" s="32"/>
      <c r="H3190" s="32"/>
      <c r="I3190" s="451"/>
      <c r="J3190" s="452"/>
      <c r="O3190" s="21"/>
    </row>
    <row r="3191" spans="1:16" ht="11.25" outlineLevel="1">
      <c r="B3191" s="75"/>
      <c r="C3191" s="11"/>
      <c r="D3191" s="191"/>
      <c r="E3191" s="477"/>
      <c r="F3191" s="141" t="s">
        <v>2095</v>
      </c>
      <c r="G3191" s="32"/>
      <c r="H3191" s="32"/>
      <c r="I3191" s="451"/>
      <c r="J3191" s="452"/>
      <c r="O3191" s="21"/>
    </row>
    <row r="3192" spans="1:16" ht="11.25" outlineLevel="1">
      <c r="B3192" s="75"/>
      <c r="C3192" s="11"/>
      <c r="D3192" s="1"/>
      <c r="E3192" s="478" t="s">
        <v>2028</v>
      </c>
      <c r="F3192" s="141"/>
      <c r="G3192" s="32"/>
      <c r="H3192" s="32"/>
      <c r="I3192" s="451"/>
      <c r="J3192" s="452"/>
      <c r="O3192" s="21"/>
    </row>
    <row r="3193" spans="1:16" ht="11.25" outlineLevel="1">
      <c r="B3193" s="75"/>
      <c r="C3193" s="11"/>
      <c r="D3193" s="1"/>
      <c r="E3193" s="477" t="s">
        <v>2050</v>
      </c>
      <c r="F3193" s="141"/>
      <c r="G3193" s="32"/>
      <c r="H3193" s="32"/>
      <c r="I3193" s="451"/>
      <c r="J3193" s="452"/>
      <c r="O3193" s="21"/>
    </row>
    <row r="3194" spans="1:16" ht="11.25" outlineLevel="1">
      <c r="B3194" s="75"/>
      <c r="C3194" s="11"/>
      <c r="D3194" s="1"/>
      <c r="E3194" s="477"/>
      <c r="F3194" s="602" t="s">
        <v>2031</v>
      </c>
      <c r="G3194" s="32"/>
      <c r="H3194" s="32"/>
      <c r="I3194" s="451"/>
      <c r="J3194" s="452"/>
      <c r="O3194" s="21"/>
    </row>
    <row r="3195" spans="1:16" ht="11.25" outlineLevel="1">
      <c r="B3195" s="75"/>
      <c r="C3195" s="11"/>
      <c r="D3195" s="1"/>
      <c r="E3195" s="477"/>
      <c r="F3195" s="602" t="s">
        <v>2029</v>
      </c>
      <c r="G3195" s="32"/>
      <c r="H3195" s="32"/>
      <c r="I3195" s="451"/>
      <c r="J3195" s="452"/>
      <c r="O3195" s="21"/>
    </row>
    <row r="3196" spans="1:16" ht="11.25" outlineLevel="1">
      <c r="B3196" s="75"/>
      <c r="C3196" s="11"/>
      <c r="D3196" s="1"/>
      <c r="E3196" s="1"/>
      <c r="F3196" s="602"/>
      <c r="G3196" s="32"/>
      <c r="H3196" s="32"/>
      <c r="I3196" s="451"/>
      <c r="J3196" s="452"/>
      <c r="O3196" s="21"/>
    </row>
    <row r="3197" spans="1:16" s="189" customFormat="1" ht="11.25" outlineLevel="1">
      <c r="A3197" s="194"/>
      <c r="B3197" s="523"/>
      <c r="C3197" s="273" t="s">
        <v>2180</v>
      </c>
      <c r="D3197" s="165" t="s">
        <v>403</v>
      </c>
      <c r="E3197" s="165"/>
      <c r="F3197" s="593" t="s">
        <v>405</v>
      </c>
      <c r="G3197" s="350" t="s">
        <v>83</v>
      </c>
      <c r="H3197" s="147"/>
      <c r="I3197" s="900"/>
      <c r="J3197" s="901"/>
      <c r="K3197" s="736"/>
      <c r="L3197" s="729"/>
      <c r="M3197" s="729"/>
      <c r="N3197" s="729"/>
      <c r="O3197" s="21"/>
      <c r="P3197" s="21"/>
    </row>
    <row r="3198" spans="1:16" s="189" customFormat="1" ht="11.25" outlineLevel="1">
      <c r="A3198" s="195"/>
      <c r="B3198" s="75"/>
      <c r="C3198" s="11"/>
      <c r="D3198" s="74"/>
      <c r="E3198" s="1" t="s">
        <v>406</v>
      </c>
      <c r="F3198" s="141" t="s">
        <v>800</v>
      </c>
      <c r="G3198" s="32"/>
      <c r="H3198" s="145"/>
      <c r="I3198" s="567"/>
      <c r="J3198" s="561"/>
      <c r="K3198" s="736"/>
      <c r="L3198" s="729"/>
      <c r="M3198" s="729"/>
      <c r="N3198" s="729"/>
      <c r="O3198" s="21"/>
      <c r="P3198" s="21"/>
    </row>
    <row r="3199" spans="1:16" s="189" customFormat="1" ht="11.25" outlineLevel="1">
      <c r="A3199" s="195"/>
      <c r="B3199" s="75"/>
      <c r="C3199" s="11"/>
      <c r="D3199" s="74"/>
      <c r="E3199" s="1"/>
      <c r="F3199" s="141" t="s">
        <v>404</v>
      </c>
      <c r="G3199" s="32"/>
      <c r="H3199" s="145"/>
      <c r="I3199" s="567"/>
      <c r="J3199" s="561"/>
      <c r="K3199" s="736"/>
      <c r="L3199" s="729"/>
      <c r="M3199" s="729"/>
      <c r="N3199" s="729"/>
      <c r="O3199" s="21"/>
      <c r="P3199" s="21"/>
    </row>
    <row r="3200" spans="1:16" s="189" customFormat="1" ht="11.25" outlineLevel="1">
      <c r="A3200" s="195"/>
      <c r="B3200" s="75"/>
      <c r="C3200" s="11"/>
      <c r="D3200" s="74"/>
      <c r="E3200" s="1"/>
      <c r="F3200" s="141"/>
      <c r="G3200" s="32"/>
      <c r="H3200" s="145"/>
      <c r="I3200" s="567"/>
      <c r="J3200" s="561"/>
      <c r="K3200" s="736"/>
      <c r="L3200" s="729"/>
      <c r="M3200" s="729"/>
      <c r="N3200" s="729"/>
      <c r="O3200" s="21"/>
      <c r="P3200" s="21"/>
    </row>
    <row r="3201" spans="1:15" ht="11.25" outlineLevel="1">
      <c r="A3201" s="195"/>
      <c r="B3201" s="75"/>
      <c r="C3201" s="33" t="s">
        <v>1927</v>
      </c>
      <c r="D3201" s="9" t="s">
        <v>348</v>
      </c>
      <c r="E3201" s="9"/>
      <c r="F3201" s="588" t="s">
        <v>1453</v>
      </c>
      <c r="G3201" s="350" t="s">
        <v>85</v>
      </c>
      <c r="H3201" s="350" t="s">
        <v>82</v>
      </c>
      <c r="I3201" s="895" t="s">
        <v>84</v>
      </c>
      <c r="J3201" s="896"/>
      <c r="O3201" s="21"/>
    </row>
    <row r="3202" spans="1:15" ht="11.25" outlineLevel="1">
      <c r="B3202" s="706"/>
      <c r="C3202" s="11"/>
      <c r="D3202" s="318"/>
      <c r="E3202" s="312" t="s">
        <v>3323</v>
      </c>
      <c r="F3202" s="589"/>
      <c r="G3202" s="32"/>
      <c r="H3202" s="32"/>
      <c r="I3202" s="898"/>
      <c r="J3202" s="899"/>
      <c r="O3202" s="21"/>
    </row>
    <row r="3203" spans="1:15" ht="11.25" outlineLevel="2">
      <c r="B3203" s="706"/>
      <c r="C3203" s="11"/>
      <c r="D3203" s="311"/>
      <c r="E3203" s="533" t="str">
        <f>TRIM(RIGHT(SUBSTITUTE(E3202," ",REPT(" ",100)),100))</f>
        <v>8.10.3.3.2(q)</v>
      </c>
      <c r="F3203" s="590">
        <f>+VLOOKUP(E3203,clause_count,2,FALSE)</f>
        <v>5</v>
      </c>
      <c r="G3203" s="32"/>
      <c r="H3203" s="32"/>
      <c r="I3203" s="449"/>
      <c r="J3203" s="450"/>
      <c r="O3203" s="21"/>
    </row>
    <row r="3204" spans="1:15" ht="12.75" outlineLevel="2">
      <c r="B3204" s="706"/>
      <c r="C3204" s="11"/>
      <c r="D3204" s="539">
        <v>1</v>
      </c>
      <c r="E3204" s="538" t="s">
        <v>2373</v>
      </c>
      <c r="F3204" s="577" t="str">
        <f>+VLOOKUP(E3204,AlterationTestLU[],2,)</f>
        <v>Housekeeping (2.8.1) (Item 2.5)</v>
      </c>
      <c r="G3204" s="32"/>
      <c r="H3204" s="32"/>
      <c r="I3204" s="449"/>
      <c r="J3204" s="450"/>
      <c r="O3204" s="21"/>
    </row>
    <row r="3205" spans="1:15" ht="12.75" outlineLevel="2">
      <c r="B3205" s="706"/>
      <c r="C3205" s="11"/>
      <c r="D3205" s="539">
        <v>2</v>
      </c>
      <c r="E3205" s="538" t="s">
        <v>2921</v>
      </c>
      <c r="F3205" s="577" t="str">
        <f>+VLOOKUP(E3205,AlterationTestLU[],2,)</f>
        <v>wiring (2.26.4.1 and 3.26.1)</v>
      </c>
      <c r="G3205" s="32"/>
      <c r="H3205" s="32"/>
      <c r="I3205" s="449"/>
      <c r="J3205" s="450"/>
      <c r="O3205" s="21"/>
    </row>
    <row r="3206" spans="1:15" ht="12.75" outlineLevel="2">
      <c r="B3206" s="706"/>
      <c r="C3206" s="11"/>
      <c r="D3206" s="539">
        <v>3</v>
      </c>
      <c r="E3206" s="538" t="s">
        <v>2922</v>
      </c>
      <c r="F3206" s="577" t="str">
        <f>+VLOOKUP(E3206,AlterationTestLU[],2,)</f>
        <v>certification (2.26.4.2 and 3.26.1)</v>
      </c>
      <c r="G3206" s="32"/>
      <c r="H3206" s="32"/>
      <c r="I3206" s="449"/>
      <c r="J3206" s="450"/>
      <c r="O3206" s="21"/>
    </row>
    <row r="3207" spans="1:15" ht="12.75" outlineLevel="2">
      <c r="B3207" s="706"/>
      <c r="C3207" s="11"/>
      <c r="D3207" s="539">
        <v>4</v>
      </c>
      <c r="E3207" s="538" t="s">
        <v>2923</v>
      </c>
      <c r="F3207" s="577" t="str">
        <f>+VLOOKUP(E3207,AlterationTestLU[],2,)</f>
        <v>capacitors or devices (2.26.7 and 3.26.1)</v>
      </c>
      <c r="G3207" s="32"/>
      <c r="H3207" s="32"/>
      <c r="I3207" s="449"/>
      <c r="J3207" s="450"/>
      <c r="O3207" s="21"/>
    </row>
    <row r="3208" spans="1:15" ht="12.75" outlineLevel="2">
      <c r="B3208" s="706"/>
      <c r="C3208" s="11"/>
      <c r="D3208" s="539">
        <v>5</v>
      </c>
      <c r="E3208" s="538" t="s">
        <v>2925</v>
      </c>
      <c r="F3208" s="577" t="str">
        <f>+VLOOKUP(E3208,AlterationTestLU[],2,)</f>
        <v>clearances (NFPA 70 or CSA C22.1, as applicable)</v>
      </c>
      <c r="G3208" s="32"/>
      <c r="H3208" s="32"/>
      <c r="I3208" s="449"/>
      <c r="J3208" s="450"/>
      <c r="O3208" s="21"/>
    </row>
    <row r="3209" spans="1:15" ht="11.25" outlineLevel="1">
      <c r="B3209" s="75"/>
      <c r="C3209" s="11"/>
      <c r="D3209" s="1"/>
      <c r="E3209" s="1" t="s">
        <v>1926</v>
      </c>
      <c r="F3209" s="141" t="s">
        <v>800</v>
      </c>
      <c r="G3209" s="32"/>
      <c r="H3209" s="32"/>
      <c r="I3209" s="898"/>
      <c r="J3209" s="899"/>
      <c r="O3209" s="21"/>
    </row>
    <row r="3210" spans="1:15" ht="11.25" outlineLevel="1">
      <c r="B3210" s="75"/>
      <c r="C3210" s="11"/>
      <c r="D3210" s="1"/>
      <c r="E3210" s="1"/>
      <c r="F3210" s="141"/>
      <c r="G3210" s="32"/>
      <c r="H3210" s="32"/>
      <c r="I3210" s="449"/>
      <c r="J3210" s="450"/>
      <c r="O3210" s="21"/>
    </row>
    <row r="3211" spans="1:15" ht="11.25" outlineLevel="1">
      <c r="B3211" s="75"/>
      <c r="C3211" s="33" t="s">
        <v>1928</v>
      </c>
      <c r="D3211" s="9" t="s">
        <v>348</v>
      </c>
      <c r="E3211" s="9"/>
      <c r="F3211" s="588" t="s">
        <v>1456</v>
      </c>
      <c r="G3211" s="350" t="s">
        <v>85</v>
      </c>
      <c r="H3211" s="350" t="s">
        <v>85</v>
      </c>
      <c r="I3211" s="895" t="s">
        <v>84</v>
      </c>
      <c r="J3211" s="897"/>
      <c r="O3211" s="21"/>
    </row>
    <row r="3212" spans="1:15" ht="11.25" outlineLevel="1">
      <c r="B3212" s="75"/>
      <c r="C3212" s="11"/>
      <c r="D3212" s="1"/>
      <c r="E3212" s="1" t="s">
        <v>841</v>
      </c>
      <c r="F3212" s="141" t="s">
        <v>800</v>
      </c>
      <c r="G3212" s="32"/>
      <c r="H3212" s="32"/>
      <c r="I3212" s="898"/>
      <c r="J3212" s="899"/>
      <c r="O3212" s="21"/>
    </row>
    <row r="3213" spans="1:15" ht="11.25" outlineLevel="1">
      <c r="B3213" s="75"/>
      <c r="C3213" s="11"/>
      <c r="D3213" s="1"/>
      <c r="E3213" s="1"/>
      <c r="F3213" s="141"/>
      <c r="G3213" s="32"/>
      <c r="H3213" s="32"/>
      <c r="I3213" s="898"/>
      <c r="J3213" s="899"/>
      <c r="O3213" s="21"/>
    </row>
    <row r="3214" spans="1:15" ht="11.25" outlineLevel="1">
      <c r="B3214" s="75"/>
      <c r="C3214" s="33" t="s">
        <v>1928</v>
      </c>
      <c r="D3214" s="9" t="s">
        <v>348</v>
      </c>
      <c r="E3214" s="9"/>
      <c r="F3214" s="588" t="s">
        <v>1457</v>
      </c>
      <c r="G3214" s="350" t="s">
        <v>85</v>
      </c>
      <c r="H3214" s="350" t="s">
        <v>85</v>
      </c>
      <c r="I3214" s="895" t="s">
        <v>84</v>
      </c>
      <c r="J3214" s="897"/>
      <c r="O3214" s="21"/>
    </row>
    <row r="3215" spans="1:15" ht="11.25" outlineLevel="1">
      <c r="B3215" s="75"/>
      <c r="C3215" s="11"/>
      <c r="D3215" s="1"/>
      <c r="E3215" s="1" t="s">
        <v>841</v>
      </c>
      <c r="F3215" s="141" t="s">
        <v>800</v>
      </c>
      <c r="G3215" s="32"/>
      <c r="H3215" s="32"/>
      <c r="I3215" s="898"/>
      <c r="J3215" s="899"/>
      <c r="O3215" s="21"/>
    </row>
    <row r="3216" spans="1:15" ht="11.25" outlineLevel="1">
      <c r="B3216" s="75"/>
      <c r="C3216" s="11"/>
      <c r="D3216" s="1"/>
      <c r="E3216" s="1"/>
      <c r="F3216" s="141"/>
      <c r="G3216" s="32"/>
      <c r="H3216" s="32"/>
      <c r="I3216" s="449"/>
      <c r="J3216" s="450"/>
      <c r="O3216" s="21"/>
    </row>
    <row r="3217" spans="2:15" ht="11.25" outlineLevel="1">
      <c r="B3217" s="75"/>
      <c r="C3217" s="11"/>
      <c r="D3217" s="1"/>
      <c r="E3217" s="1"/>
      <c r="F3217" s="141"/>
      <c r="G3217" s="32"/>
      <c r="H3217" s="32"/>
      <c r="I3217" s="449"/>
      <c r="J3217" s="450"/>
      <c r="O3217" s="21"/>
    </row>
    <row r="3218" spans="2:15" ht="11.25" outlineLevel="1">
      <c r="B3218" s="75"/>
      <c r="C3218" s="370" t="s">
        <v>1186</v>
      </c>
      <c r="D3218" s="371" t="s">
        <v>1122</v>
      </c>
      <c r="E3218" s="371"/>
      <c r="F3218" s="638"/>
      <c r="G3218" s="372" t="s">
        <v>83</v>
      </c>
      <c r="H3218" s="372" t="s">
        <v>82</v>
      </c>
      <c r="I3218" s="893"/>
      <c r="J3218" s="894"/>
      <c r="M3218" s="727" t="s">
        <v>438</v>
      </c>
      <c r="O3218" s="21"/>
    </row>
    <row r="3219" spans="2:15" ht="11.25" outlineLevel="1">
      <c r="B3219" s="706"/>
      <c r="C3219" s="81"/>
      <c r="D3219" s="318"/>
      <c r="E3219" s="312" t="s">
        <v>3314</v>
      </c>
      <c r="F3219" s="589"/>
      <c r="G3219" s="350"/>
      <c r="H3219" s="350"/>
      <c r="I3219" s="546"/>
      <c r="J3219" s="547"/>
      <c r="O3219" s="21"/>
    </row>
    <row r="3220" spans="2:15" ht="11.25" outlineLevel="2">
      <c r="B3220" s="706"/>
      <c r="C3220" s="81"/>
      <c r="D3220" s="311"/>
      <c r="E3220" s="533" t="str">
        <f>TRIM(RIGHT(SUBSTITUTE(E3219," ",REPT(" ",100)),100))</f>
        <v>8.10.3.3.2(r)</v>
      </c>
      <c r="F3220" s="590">
        <f>+VLOOKUP(E3220,clause_count,2,FALSE)</f>
        <v>7</v>
      </c>
      <c r="G3220" s="350"/>
      <c r="H3220" s="350"/>
      <c r="I3220" s="546"/>
      <c r="J3220" s="547"/>
      <c r="O3220" s="21"/>
    </row>
    <row r="3221" spans="2:15" ht="12.75" outlineLevel="2">
      <c r="B3221" s="706"/>
      <c r="C3221" s="81"/>
      <c r="D3221" s="539">
        <v>1</v>
      </c>
      <c r="E3221" s="538" t="s">
        <v>2879</v>
      </c>
      <c r="F3221" s="577" t="str">
        <f>+VLOOKUP(E3221,AlterationTestLU[],2,)</f>
        <v>Car Enclosure [Sections 3.14 and 8.9 and 8.10.2.2.1(l)] (Item 1.12)</v>
      </c>
      <c r="G3221" s="350"/>
      <c r="H3221" s="350"/>
      <c r="I3221" s="546"/>
      <c r="J3221" s="547"/>
      <c r="O3221" s="21"/>
    </row>
    <row r="3222" spans="2:15" ht="12.75" outlineLevel="2">
      <c r="B3222" s="706"/>
      <c r="C3222" s="81"/>
      <c r="D3222" s="539">
        <v>2</v>
      </c>
      <c r="E3222" s="538" t="s">
        <v>2908</v>
      </c>
      <c r="F3222" s="577" t="str">
        <f>+VLOOKUP(E3222,AlterationTestLU[],2,)</f>
        <v>Housekeeping [Section 3.8 and 8.10.2.2.2(j)] (Item 2.5)</v>
      </c>
      <c r="G3222" s="350"/>
      <c r="H3222" s="350"/>
      <c r="I3222" s="546"/>
      <c r="J3222" s="547"/>
      <c r="O3222" s="21"/>
    </row>
    <row r="3223" spans="2:15" ht="12.75" outlineLevel="2">
      <c r="B3223" s="706"/>
      <c r="C3223" s="81"/>
      <c r="D3223" s="539">
        <v>3</v>
      </c>
      <c r="E3223" s="538" t="s">
        <v>2910</v>
      </c>
      <c r="F3223" s="577" t="str">
        <f>+VLOOKUP(E3223,AlterationTestLU[],2,)</f>
        <v>Fire Extinguisher [8.6.1.6.5 and 8.10.2.2.2(l)] (Item 2.7)</v>
      </c>
      <c r="G3223" s="350"/>
      <c r="H3223" s="350"/>
      <c r="I3223" s="546"/>
      <c r="J3223" s="547"/>
      <c r="O3223" s="21"/>
    </row>
    <row r="3224" spans="2:15" ht="12.75" outlineLevel="2">
      <c r="B3224" s="706"/>
      <c r="C3224" s="81"/>
      <c r="D3224" s="539">
        <v>4</v>
      </c>
      <c r="E3224" s="538" t="s">
        <v>2911</v>
      </c>
      <c r="F3224" s="577" t="str">
        <f>+VLOOKUP(E3224,AlterationTestLU[],2,)</f>
        <v>Pipes, Wiring, and Ducts [Section 3.8 and 8.10.2.2.2(m)] (Item 2.8)</v>
      </c>
      <c r="G3224" s="350"/>
      <c r="H3224" s="350"/>
      <c r="I3224" s="546"/>
      <c r="J3224" s="547"/>
      <c r="O3224" s="21"/>
    </row>
    <row r="3225" spans="2:15" ht="25.5" outlineLevel="2">
      <c r="B3225" s="706"/>
      <c r="C3225" s="81"/>
      <c r="D3225" s="539">
        <v>5</v>
      </c>
      <c r="E3225" s="538" t="s">
        <v>2930</v>
      </c>
      <c r="F3225" s="577" t="str">
        <f>+VLOOKUP(E3225,AlterationTestLU[],2,)</f>
        <v>Hydraulic Machine (Power Unit) (3.24.1) (Item 2.30). Working pressure checked, pressure on the data plate verified (3.24.1.1).</v>
      </c>
      <c r="G3225" s="350"/>
      <c r="H3225" s="350"/>
      <c r="I3225" s="546"/>
      <c r="J3225" s="547"/>
      <c r="O3225" s="21"/>
    </row>
    <row r="3226" spans="2:15" ht="25.5" outlineLevel="2">
      <c r="B3226" s="706"/>
      <c r="C3226" s="81"/>
      <c r="D3226" s="539">
        <v>6</v>
      </c>
      <c r="E3226" s="538" t="s">
        <v>2931</v>
      </c>
      <c r="F3226" s="577" t="str">
        <f>+VLOOKUP(E3226,AlterationTestLU[],2,)</f>
        <v>Relief Valves (Item 2.31). The relief valve shall be tested to determine conformance with 3.19.4.2.</v>
      </c>
      <c r="G3226" s="350"/>
      <c r="H3226" s="350"/>
      <c r="I3226" s="546"/>
      <c r="J3226" s="547"/>
      <c r="O3226" s="21"/>
    </row>
    <row r="3227" spans="2:15" ht="12.75" outlineLevel="2">
      <c r="B3227" s="706"/>
      <c r="C3227" s="81"/>
      <c r="D3227" s="539">
        <v>7</v>
      </c>
      <c r="E3227" s="538" t="s">
        <v>2982</v>
      </c>
      <c r="F3227" s="577" t="str">
        <f>+VLOOKUP(E3227,AlterationTestLU[],2,)</f>
        <v>Identification [Section 3.29 and 8.10.2.2.3(o)] (Item 3.9)</v>
      </c>
      <c r="G3227" s="350"/>
      <c r="H3227" s="350"/>
      <c r="I3227" s="546"/>
      <c r="J3227" s="547"/>
      <c r="O3227" s="21"/>
    </row>
    <row r="3228" spans="2:15" ht="11.25" outlineLevel="1">
      <c r="B3228" s="75"/>
      <c r="C3228" s="11"/>
      <c r="D3228" s="1" t="s">
        <v>1231</v>
      </c>
      <c r="E3228" s="1" t="s">
        <v>1089</v>
      </c>
      <c r="F3228" s="141" t="s">
        <v>1090</v>
      </c>
      <c r="G3228" s="32"/>
      <c r="H3228" s="32"/>
      <c r="I3228" s="451"/>
      <c r="J3228" s="452"/>
      <c r="O3228" s="21"/>
    </row>
    <row r="3229" spans="2:15" ht="11.25" outlineLevel="1">
      <c r="B3229" s="75"/>
      <c r="C3229" s="11"/>
      <c r="D3229" s="1"/>
      <c r="E3229" s="339" t="s">
        <v>1819</v>
      </c>
      <c r="F3229" s="141" t="s">
        <v>987</v>
      </c>
      <c r="G3229" s="32"/>
      <c r="H3229" s="32"/>
      <c r="I3229" s="451"/>
      <c r="J3229" s="452"/>
      <c r="O3229" s="21"/>
    </row>
    <row r="3230" spans="2:15" ht="11.25" outlineLevel="1">
      <c r="B3230" s="75"/>
      <c r="C3230" s="11"/>
      <c r="D3230" s="1"/>
      <c r="E3230" s="1" t="s">
        <v>1792</v>
      </c>
      <c r="F3230" s="141" t="s">
        <v>1797</v>
      </c>
      <c r="G3230" s="32"/>
      <c r="H3230" s="32"/>
      <c r="I3230" s="451"/>
      <c r="J3230" s="452"/>
      <c r="O3230" s="21"/>
    </row>
    <row r="3231" spans="2:15" ht="11.25" outlineLevel="1">
      <c r="B3231" s="75"/>
      <c r="C3231" s="11"/>
      <c r="D3231" s="1" t="s">
        <v>1232</v>
      </c>
      <c r="E3231" s="339" t="s">
        <v>1479</v>
      </c>
      <c r="F3231" s="141" t="s">
        <v>1822</v>
      </c>
      <c r="G3231" s="32"/>
      <c r="H3231" s="32"/>
      <c r="I3231" s="451"/>
      <c r="J3231" s="452"/>
      <c r="O3231" s="21"/>
    </row>
    <row r="3232" spans="2:15" ht="11.25" outlineLevel="1">
      <c r="B3232" s="75"/>
      <c r="C3232" s="11"/>
      <c r="D3232" s="1" t="s">
        <v>2034</v>
      </c>
      <c r="E3232" s="1" t="s">
        <v>1469</v>
      </c>
      <c r="F3232" s="141" t="s">
        <v>251</v>
      </c>
      <c r="G3232" s="32"/>
      <c r="H3232" s="32"/>
      <c r="I3232" s="451"/>
      <c r="J3232" s="452"/>
      <c r="O3232" s="21"/>
    </row>
    <row r="3233" spans="2:15" ht="11.25" outlineLevel="1">
      <c r="B3233" s="75"/>
      <c r="C3233" s="11"/>
      <c r="D3233" s="1"/>
      <c r="E3233" s="1" t="s">
        <v>1929</v>
      </c>
      <c r="F3233" s="141" t="s">
        <v>1930</v>
      </c>
      <c r="G3233" s="32"/>
      <c r="H3233" s="32"/>
      <c r="I3233" s="451"/>
      <c r="J3233" s="452"/>
      <c r="O3233" s="21"/>
    </row>
    <row r="3234" spans="2:15" ht="11.25" outlineLevel="1">
      <c r="B3234" s="75"/>
      <c r="C3234" s="11"/>
      <c r="D3234" s="1"/>
      <c r="E3234" s="1" t="s">
        <v>344</v>
      </c>
      <c r="F3234" s="141" t="s">
        <v>720</v>
      </c>
      <c r="G3234" s="32"/>
      <c r="H3234" s="32"/>
      <c r="I3234" s="845"/>
      <c r="J3234" s="846"/>
      <c r="O3234" s="21"/>
    </row>
    <row r="3235" spans="2:15" ht="11.25" outlineLevel="1">
      <c r="B3235" s="75"/>
      <c r="C3235" s="11"/>
      <c r="D3235" s="1"/>
      <c r="E3235" s="1" t="s">
        <v>345</v>
      </c>
      <c r="F3235" s="141" t="s">
        <v>753</v>
      </c>
      <c r="G3235" s="32"/>
      <c r="H3235" s="32"/>
      <c r="I3235" s="451"/>
      <c r="J3235" s="452"/>
      <c r="O3235" s="21"/>
    </row>
    <row r="3236" spans="2:15" ht="11.25" outlineLevel="1">
      <c r="B3236" s="75"/>
      <c r="C3236" s="11"/>
      <c r="D3236" s="1"/>
      <c r="E3236" s="1" t="s">
        <v>431</v>
      </c>
      <c r="F3236" s="141" t="s">
        <v>721</v>
      </c>
      <c r="G3236" s="32"/>
      <c r="H3236" s="32"/>
      <c r="I3236" s="451"/>
      <c r="J3236" s="452"/>
      <c r="O3236" s="21"/>
    </row>
    <row r="3237" spans="2:15" ht="11.25" outlineLevel="1">
      <c r="B3237" s="75"/>
      <c r="C3237" s="11"/>
      <c r="D3237" s="1"/>
      <c r="E3237" s="1" t="s">
        <v>346</v>
      </c>
      <c r="F3237" s="141" t="s">
        <v>722</v>
      </c>
      <c r="G3237" s="32"/>
      <c r="H3237" s="32"/>
      <c r="I3237" s="451"/>
      <c r="J3237" s="452"/>
      <c r="O3237" s="21"/>
    </row>
    <row r="3238" spans="2:15" ht="11.25" outlineLevel="1">
      <c r="B3238" s="75"/>
      <c r="C3238" s="11"/>
      <c r="D3238" s="1"/>
      <c r="E3238" s="1" t="s">
        <v>347</v>
      </c>
      <c r="F3238" s="141" t="s">
        <v>723</v>
      </c>
      <c r="G3238" s="32"/>
      <c r="H3238" s="32"/>
      <c r="I3238" s="451"/>
      <c r="J3238" s="452"/>
      <c r="O3238" s="21"/>
    </row>
    <row r="3239" spans="2:15" ht="11.25" outlineLevel="1">
      <c r="B3239" s="75"/>
      <c r="C3239" s="11"/>
      <c r="D3239" s="1"/>
      <c r="E3239" s="1" t="s">
        <v>358</v>
      </c>
      <c r="F3239" s="141" t="s">
        <v>724</v>
      </c>
      <c r="G3239" s="32"/>
      <c r="H3239" s="32"/>
      <c r="I3239" s="451"/>
      <c r="J3239" s="452"/>
      <c r="O3239" s="21"/>
    </row>
    <row r="3240" spans="2:15" ht="11.25" outlineLevel="1">
      <c r="B3240" s="75"/>
      <c r="C3240" s="11"/>
      <c r="D3240" s="1"/>
      <c r="E3240" s="1" t="s">
        <v>349</v>
      </c>
      <c r="F3240" s="141" t="s">
        <v>725</v>
      </c>
      <c r="G3240" s="32"/>
      <c r="H3240" s="32"/>
      <c r="I3240" s="451"/>
      <c r="J3240" s="452"/>
      <c r="O3240" s="21"/>
    </row>
    <row r="3241" spans="2:15" ht="11.25" outlineLevel="1">
      <c r="B3241" s="75"/>
      <c r="C3241" s="11"/>
      <c r="D3241" s="1"/>
      <c r="E3241" s="1" t="s">
        <v>433</v>
      </c>
      <c r="F3241" s="141" t="s">
        <v>2128</v>
      </c>
      <c r="G3241" s="32"/>
      <c r="H3241" s="32"/>
      <c r="I3241" s="451"/>
      <c r="J3241" s="452"/>
      <c r="O3241" s="21"/>
    </row>
    <row r="3242" spans="2:15" ht="11.25" outlineLevel="1">
      <c r="B3242" s="75"/>
      <c r="C3242" s="11"/>
      <c r="D3242" s="1"/>
      <c r="E3242" s="1" t="s">
        <v>692</v>
      </c>
      <c r="F3242" s="141" t="s">
        <v>739</v>
      </c>
      <c r="G3242" s="32"/>
      <c r="H3242" s="32"/>
      <c r="I3242" s="451"/>
      <c r="J3242" s="452"/>
      <c r="O3242" s="21"/>
    </row>
    <row r="3243" spans="2:15" ht="11.25" outlineLevel="1">
      <c r="B3243" s="75"/>
      <c r="C3243" s="11"/>
      <c r="D3243" s="1"/>
      <c r="E3243" s="1" t="s">
        <v>699</v>
      </c>
      <c r="F3243" s="141" t="s">
        <v>740</v>
      </c>
      <c r="G3243" s="32"/>
      <c r="H3243" s="32"/>
      <c r="I3243" s="451"/>
      <c r="J3243" s="452"/>
      <c r="O3243" s="21"/>
    </row>
    <row r="3244" spans="2:15" ht="11.25" outlineLevel="1">
      <c r="B3244" s="75"/>
      <c r="C3244" s="11"/>
      <c r="D3244" s="1"/>
      <c r="E3244" s="1" t="s">
        <v>701</v>
      </c>
      <c r="F3244" s="141" t="s">
        <v>741</v>
      </c>
      <c r="G3244" s="32"/>
      <c r="H3244" s="32"/>
      <c r="I3244" s="451"/>
      <c r="J3244" s="452"/>
      <c r="O3244" s="21"/>
    </row>
    <row r="3245" spans="2:15" ht="11.25" outlineLevel="1">
      <c r="B3245" s="75"/>
      <c r="C3245" s="11"/>
      <c r="D3245" s="1"/>
      <c r="E3245" s="1" t="s">
        <v>1844</v>
      </c>
      <c r="F3245" s="141" t="s">
        <v>1845</v>
      </c>
      <c r="G3245" s="32"/>
      <c r="H3245" s="32"/>
      <c r="I3245" s="451"/>
      <c r="J3245" s="452"/>
      <c r="O3245" s="21"/>
    </row>
    <row r="3246" spans="2:15" ht="11.25" outlineLevel="1">
      <c r="B3246" s="75"/>
      <c r="C3246" s="11"/>
      <c r="D3246" s="1"/>
      <c r="E3246" s="1" t="s">
        <v>711</v>
      </c>
      <c r="F3246" s="141" t="s">
        <v>748</v>
      </c>
      <c r="G3246" s="32"/>
      <c r="H3246" s="32"/>
      <c r="I3246" s="451"/>
      <c r="J3246" s="452"/>
      <c r="O3246" s="21"/>
    </row>
    <row r="3247" spans="2:15" ht="11.25" outlineLevel="1">
      <c r="B3247" s="75"/>
      <c r="C3247" s="11"/>
      <c r="D3247" s="1" t="s">
        <v>1235</v>
      </c>
      <c r="E3247" s="1" t="s">
        <v>1931</v>
      </c>
      <c r="F3247" s="141" t="s">
        <v>719</v>
      </c>
      <c r="G3247" s="32"/>
      <c r="H3247" s="32"/>
      <c r="I3247" s="451"/>
      <c r="J3247" s="452"/>
      <c r="O3247" s="21"/>
    </row>
    <row r="3248" spans="2:15" ht="11.25" outlineLevel="1">
      <c r="B3248" s="75"/>
      <c r="C3248" s="11"/>
      <c r="D3248" s="1"/>
      <c r="E3248" s="1"/>
      <c r="F3248" s="141" t="s">
        <v>1458</v>
      </c>
      <c r="G3248" s="32"/>
      <c r="H3248" s="32"/>
      <c r="I3248" s="451"/>
      <c r="J3248" s="452"/>
      <c r="O3248" s="21"/>
    </row>
    <row r="3249" spans="1:15" ht="11.25" outlineLevel="1">
      <c r="B3249" s="75"/>
      <c r="C3249" s="11"/>
      <c r="D3249" s="1"/>
      <c r="E3249" s="1"/>
      <c r="F3249" s="141" t="s">
        <v>1459</v>
      </c>
      <c r="G3249" s="32"/>
      <c r="H3249" s="32"/>
      <c r="I3249" s="451"/>
      <c r="J3249" s="452"/>
      <c r="O3249" s="21"/>
    </row>
    <row r="3250" spans="1:15" ht="11.25" outlineLevel="1">
      <c r="B3250" s="75"/>
      <c r="C3250" s="11"/>
      <c r="D3250" s="1" t="s">
        <v>2036</v>
      </c>
      <c r="E3250" s="1" t="s">
        <v>495</v>
      </c>
      <c r="F3250" s="141" t="s">
        <v>1217</v>
      </c>
      <c r="G3250" s="32"/>
      <c r="H3250" s="32"/>
      <c r="I3250" s="451"/>
      <c r="J3250" s="452"/>
      <c r="O3250" s="21"/>
    </row>
    <row r="3251" spans="1:15" ht="11.25" outlineLevel="1">
      <c r="B3251" s="75"/>
      <c r="C3251" s="11"/>
      <c r="D3251" s="1" t="s">
        <v>1572</v>
      </c>
      <c r="E3251" s="1" t="s">
        <v>496</v>
      </c>
      <c r="F3251" s="141" t="s">
        <v>76</v>
      </c>
      <c r="G3251" s="32"/>
      <c r="H3251" s="32"/>
      <c r="I3251" s="451"/>
      <c r="J3251" s="452"/>
      <c r="O3251" s="21"/>
    </row>
    <row r="3252" spans="1:15" ht="11.25" outlineLevel="1">
      <c r="B3252" s="75"/>
      <c r="C3252" s="11"/>
      <c r="D3252" s="1" t="s">
        <v>1573</v>
      </c>
      <c r="E3252" s="124"/>
      <c r="F3252" s="141" t="s">
        <v>1846</v>
      </c>
      <c r="G3252" s="32"/>
      <c r="H3252" s="32"/>
      <c r="I3252" s="451"/>
      <c r="J3252" s="452"/>
      <c r="O3252" s="21"/>
    </row>
    <row r="3253" spans="1:15" ht="11.25" outlineLevel="1">
      <c r="B3253" s="75"/>
      <c r="C3253" s="11"/>
      <c r="D3253" s="1" t="s">
        <v>1576</v>
      </c>
      <c r="E3253" s="1" t="s">
        <v>453</v>
      </c>
      <c r="F3253" s="141" t="s">
        <v>341</v>
      </c>
      <c r="G3253" s="32"/>
      <c r="H3253" s="32"/>
      <c r="I3253" s="451"/>
      <c r="J3253" s="452"/>
      <c r="O3253" s="21"/>
    </row>
    <row r="3254" spans="1:15" ht="11.25" outlineLevel="1">
      <c r="B3254" s="75"/>
      <c r="C3254" s="11"/>
      <c r="D3254" s="1" t="s">
        <v>1575</v>
      </c>
      <c r="E3254" s="1" t="s">
        <v>451</v>
      </c>
      <c r="F3254" s="141" t="s">
        <v>342</v>
      </c>
      <c r="G3254" s="32"/>
      <c r="H3254" s="32"/>
      <c r="I3254" s="451"/>
      <c r="J3254" s="452"/>
      <c r="O3254" s="21"/>
    </row>
    <row r="3255" spans="1:15" ht="11.25" outlineLevel="1">
      <c r="B3255" s="75"/>
      <c r="C3255" s="11"/>
      <c r="D3255" s="1"/>
      <c r="E3255" s="1" t="s">
        <v>360</v>
      </c>
      <c r="F3255" s="141" t="s">
        <v>343</v>
      </c>
      <c r="G3255" s="32"/>
      <c r="H3255" s="32"/>
      <c r="I3255" s="451"/>
      <c r="J3255" s="452"/>
      <c r="O3255" s="21"/>
    </row>
    <row r="3256" spans="1:15" ht="11.25" outlineLevel="1">
      <c r="B3256" s="75"/>
      <c r="C3256" s="11"/>
      <c r="D3256" s="1" t="s">
        <v>2037</v>
      </c>
      <c r="E3256" s="1" t="s">
        <v>458</v>
      </c>
      <c r="F3256" s="141" t="s">
        <v>131</v>
      </c>
      <c r="G3256" s="32"/>
      <c r="H3256" s="32"/>
      <c r="I3256" s="451"/>
      <c r="J3256" s="452"/>
      <c r="O3256" s="21"/>
    </row>
    <row r="3257" spans="1:15" ht="11.25" outlineLevel="1">
      <c r="B3257" s="75"/>
      <c r="C3257" s="11"/>
      <c r="D3257" s="1" t="s">
        <v>2038</v>
      </c>
      <c r="E3257" s="1" t="s">
        <v>493</v>
      </c>
      <c r="F3257" s="141" t="s">
        <v>1115</v>
      </c>
      <c r="G3257" s="32"/>
      <c r="H3257" s="32"/>
      <c r="I3257" s="451"/>
      <c r="J3257" s="452"/>
      <c r="N3257" s="740" t="s">
        <v>3774</v>
      </c>
      <c r="O3257" s="21"/>
    </row>
    <row r="3258" spans="1:15" ht="11.25" outlineLevel="1">
      <c r="B3258" s="75"/>
      <c r="C3258" s="11"/>
      <c r="D3258" s="1" t="s">
        <v>2039</v>
      </c>
      <c r="E3258" s="1" t="s">
        <v>1451</v>
      </c>
      <c r="F3258" s="141" t="s">
        <v>1452</v>
      </c>
      <c r="G3258" s="32"/>
      <c r="H3258" s="32"/>
      <c r="I3258" s="451"/>
      <c r="J3258" s="452"/>
      <c r="O3258" s="21"/>
    </row>
    <row r="3259" spans="1:15" ht="11.25" outlineLevel="1">
      <c r="B3259" s="75"/>
      <c r="C3259" s="11"/>
      <c r="D3259" s="1" t="s">
        <v>2032</v>
      </c>
      <c r="E3259" s="1"/>
      <c r="F3259" s="141"/>
      <c r="G3259" s="32"/>
      <c r="H3259" s="32"/>
      <c r="I3259" s="451"/>
      <c r="J3259" s="452"/>
      <c r="O3259" s="21"/>
    </row>
    <row r="3260" spans="1:15" ht="11.25" outlineLevel="1">
      <c r="A3260" s="460" t="s">
        <v>2051</v>
      </c>
      <c r="B3260" s="75"/>
      <c r="C3260" s="11"/>
      <c r="D3260" s="461" t="s">
        <v>2041</v>
      </c>
      <c r="E3260" s="477" t="s">
        <v>2091</v>
      </c>
      <c r="F3260" s="141" t="s">
        <v>2090</v>
      </c>
      <c r="G3260" s="32"/>
      <c r="H3260" s="32"/>
      <c r="I3260" s="451"/>
      <c r="J3260" s="452"/>
      <c r="M3260" s="727" t="s">
        <v>438</v>
      </c>
      <c r="O3260" s="21"/>
    </row>
    <row r="3261" spans="1:15" ht="11.25" outlineLevel="1">
      <c r="B3261" s="75"/>
      <c r="C3261" s="11"/>
      <c r="D3261" s="218"/>
      <c r="E3261" s="477"/>
      <c r="F3261" s="602" t="s">
        <v>2040</v>
      </c>
      <c r="G3261" s="32"/>
      <c r="H3261" s="32"/>
      <c r="I3261" s="451"/>
      <c r="J3261" s="452"/>
      <c r="M3261" s="727" t="s">
        <v>438</v>
      </c>
      <c r="O3261" s="21"/>
    </row>
    <row r="3262" spans="1:15" ht="11.25" outlineLevel="1">
      <c r="B3262" s="75"/>
      <c r="C3262" s="11"/>
      <c r="D3262" s="479" t="s">
        <v>2042</v>
      </c>
      <c r="E3262" s="477" t="s">
        <v>2030</v>
      </c>
      <c r="F3262" s="141"/>
      <c r="G3262" s="32"/>
      <c r="H3262" s="32"/>
      <c r="I3262" s="451"/>
      <c r="J3262" s="452"/>
      <c r="O3262" s="21"/>
    </row>
    <row r="3263" spans="1:15" ht="11.25" outlineLevel="1">
      <c r="B3263" s="75"/>
      <c r="C3263" s="11"/>
      <c r="D3263" s="1"/>
      <c r="E3263" s="266" t="s">
        <v>459</v>
      </c>
      <c r="F3263" s="141" t="s">
        <v>1188</v>
      </c>
      <c r="G3263" s="32"/>
      <c r="H3263" s="32"/>
      <c r="I3263" s="451"/>
      <c r="J3263" s="452"/>
      <c r="O3263" s="21"/>
    </row>
    <row r="3264" spans="1:15" ht="11.25" outlineLevel="1">
      <c r="B3264" s="75"/>
      <c r="C3264" s="11"/>
      <c r="D3264" s="461"/>
      <c r="E3264" s="271"/>
      <c r="F3264" s="602" t="s">
        <v>1548</v>
      </c>
      <c r="G3264" s="32"/>
      <c r="H3264" s="32"/>
      <c r="I3264" s="451"/>
      <c r="J3264" s="452"/>
      <c r="O3264" s="21"/>
    </row>
    <row r="3265" spans="2:15" ht="11.25" outlineLevel="1">
      <c r="B3265" s="75"/>
      <c r="C3265" s="11"/>
      <c r="D3265" s="461"/>
      <c r="E3265" s="271"/>
      <c r="F3265" s="602" t="s">
        <v>2052</v>
      </c>
      <c r="G3265" s="32"/>
      <c r="H3265" s="32"/>
      <c r="I3265" s="451"/>
      <c r="J3265" s="452"/>
      <c r="O3265" s="21"/>
    </row>
    <row r="3266" spans="2:15" ht="11.25" outlineLevel="1">
      <c r="B3266" s="75"/>
      <c r="C3266" s="11"/>
      <c r="D3266" s="461"/>
      <c r="E3266" s="271"/>
      <c r="F3266" s="602" t="s">
        <v>2061</v>
      </c>
      <c r="G3266" s="32"/>
      <c r="H3266" s="32"/>
      <c r="I3266" s="451"/>
      <c r="J3266" s="452"/>
      <c r="O3266" s="21"/>
    </row>
    <row r="3267" spans="2:15" ht="11.25" outlineLevel="1">
      <c r="B3267" s="75"/>
      <c r="C3267" s="11"/>
      <c r="D3267" s="461"/>
      <c r="E3267" s="271"/>
      <c r="F3267" s="602" t="s">
        <v>2053</v>
      </c>
      <c r="G3267" s="32"/>
      <c r="H3267" s="32"/>
      <c r="I3267" s="451"/>
      <c r="J3267" s="452"/>
      <c r="O3267" s="21"/>
    </row>
    <row r="3268" spans="2:15" ht="11.25" outlineLevel="1">
      <c r="B3268" s="75"/>
      <c r="C3268" s="11"/>
      <c r="D3268" s="1"/>
      <c r="E3268" s="271"/>
      <c r="F3268" s="602" t="s">
        <v>2062</v>
      </c>
      <c r="G3268" s="32"/>
      <c r="H3268" s="32"/>
      <c r="I3268" s="451"/>
      <c r="J3268" s="452"/>
      <c r="O3268" s="21"/>
    </row>
    <row r="3269" spans="2:15" ht="11.25" outlineLevel="1">
      <c r="B3269" s="75"/>
      <c r="C3269" s="11"/>
      <c r="D3269" s="1"/>
      <c r="E3269" s="271"/>
      <c r="F3269" s="602" t="s">
        <v>2053</v>
      </c>
      <c r="G3269" s="32"/>
      <c r="H3269" s="32"/>
      <c r="I3269" s="451"/>
      <c r="J3269" s="452"/>
      <c r="O3269" s="21"/>
    </row>
    <row r="3270" spans="2:15" ht="11.25" outlineLevel="1">
      <c r="B3270" s="75"/>
      <c r="C3270" s="11"/>
      <c r="D3270" s="1"/>
      <c r="E3270" s="271"/>
      <c r="F3270" s="602" t="s">
        <v>1543</v>
      </c>
      <c r="G3270" s="32"/>
      <c r="H3270" s="32"/>
      <c r="I3270" s="451"/>
      <c r="J3270" s="452"/>
      <c r="O3270" s="21"/>
    </row>
    <row r="3271" spans="2:15" ht="11.25" outlineLevel="1">
      <c r="B3271" s="75"/>
      <c r="C3271" s="11"/>
      <c r="D3271" s="1"/>
      <c r="E3271" s="271"/>
      <c r="F3271" s="602" t="s">
        <v>1544</v>
      </c>
      <c r="G3271" s="32"/>
      <c r="H3271" s="32"/>
      <c r="I3271" s="451"/>
      <c r="J3271" s="452"/>
      <c r="O3271" s="21"/>
    </row>
    <row r="3272" spans="2:15" ht="11.25" outlineLevel="1">
      <c r="B3272" s="75"/>
      <c r="C3272" s="11"/>
      <c r="D3272" s="1"/>
      <c r="E3272" s="271"/>
      <c r="F3272" s="602" t="s">
        <v>1545</v>
      </c>
      <c r="G3272" s="32"/>
      <c r="H3272" s="32"/>
      <c r="I3272" s="451"/>
      <c r="J3272" s="452"/>
      <c r="O3272" s="21"/>
    </row>
    <row r="3273" spans="2:15" ht="11.25" outlineLevel="1">
      <c r="B3273" s="75"/>
      <c r="C3273" s="11"/>
      <c r="D3273" s="1"/>
      <c r="E3273" s="271"/>
      <c r="F3273" s="602" t="s">
        <v>1546</v>
      </c>
      <c r="G3273" s="32"/>
      <c r="H3273" s="32"/>
      <c r="I3273" s="451"/>
      <c r="J3273" s="452"/>
      <c r="O3273" s="21"/>
    </row>
    <row r="3274" spans="2:15" ht="11.25" outlineLevel="1">
      <c r="B3274" s="75"/>
      <c r="C3274" s="11"/>
      <c r="D3274" s="1"/>
      <c r="E3274" s="271"/>
      <c r="F3274" s="602" t="s">
        <v>1547</v>
      </c>
      <c r="G3274" s="32"/>
      <c r="H3274" s="32"/>
      <c r="I3274" s="451"/>
      <c r="J3274" s="452"/>
      <c r="O3274" s="21"/>
    </row>
    <row r="3275" spans="2:15" ht="12.75" outlineLevel="1">
      <c r="B3275" s="75"/>
      <c r="C3275" s="11"/>
      <c r="D3275" s="1"/>
      <c r="E3275" s="271"/>
      <c r="F3275" s="602" t="s">
        <v>2060</v>
      </c>
      <c r="G3275" s="32"/>
      <c r="H3275" s="32"/>
      <c r="I3275" s="451"/>
      <c r="J3275" s="452"/>
      <c r="O3275" s="21"/>
    </row>
    <row r="3276" spans="2:15" ht="11.25" outlineLevel="1">
      <c r="B3276" s="75"/>
      <c r="C3276" s="11"/>
      <c r="D3276" s="1"/>
      <c r="E3276" s="271"/>
      <c r="F3276" s="602" t="s">
        <v>2058</v>
      </c>
      <c r="G3276" s="32"/>
      <c r="H3276" s="32"/>
      <c r="I3276" s="451"/>
      <c r="J3276" s="452"/>
      <c r="O3276" s="21"/>
    </row>
    <row r="3277" spans="2:15" ht="11.25" outlineLevel="1">
      <c r="B3277" s="75"/>
      <c r="C3277" s="11"/>
      <c r="D3277" s="1"/>
      <c r="E3277" s="271"/>
      <c r="F3277" s="602" t="s">
        <v>2059</v>
      </c>
      <c r="G3277" s="32"/>
      <c r="H3277" s="32"/>
      <c r="I3277" s="451"/>
      <c r="J3277" s="452"/>
      <c r="O3277" s="21"/>
    </row>
    <row r="3278" spans="2:15" ht="11.25" outlineLevel="1">
      <c r="B3278" s="75"/>
      <c r="C3278" s="11"/>
      <c r="D3278" s="1"/>
      <c r="E3278" s="270"/>
      <c r="F3278" s="602" t="s">
        <v>2089</v>
      </c>
      <c r="G3278" s="32"/>
      <c r="H3278" s="32"/>
      <c r="I3278" s="451"/>
      <c r="J3278" s="452"/>
      <c r="M3278" s="727" t="s">
        <v>438</v>
      </c>
      <c r="O3278" s="21"/>
    </row>
    <row r="3279" spans="2:15" ht="11.25" outlineLevel="1">
      <c r="B3279" s="75"/>
      <c r="C3279" s="11"/>
      <c r="D3279" s="1"/>
      <c r="E3279" s="270"/>
      <c r="F3279" s="602" t="s">
        <v>1998</v>
      </c>
      <c r="G3279" s="32"/>
      <c r="H3279" s="32"/>
      <c r="I3279" s="451"/>
      <c r="J3279" s="452"/>
      <c r="O3279" s="21"/>
    </row>
    <row r="3280" spans="2:15" ht="11.25" outlineLevel="1">
      <c r="B3280" s="75"/>
      <c r="C3280" s="11"/>
      <c r="D3280" s="1"/>
      <c r="E3280" s="270"/>
      <c r="F3280" s="602" t="s">
        <v>1536</v>
      </c>
      <c r="G3280" s="32"/>
      <c r="H3280" s="32"/>
      <c r="I3280" s="451"/>
      <c r="J3280" s="452"/>
      <c r="O3280" s="21"/>
    </row>
    <row r="3281" spans="2:15" ht="11.25" outlineLevel="1">
      <c r="B3281" s="75"/>
      <c r="C3281" s="11"/>
      <c r="D3281" s="1"/>
      <c r="E3281" s="270"/>
      <c r="F3281" s="619" t="s">
        <v>2055</v>
      </c>
      <c r="G3281" s="32"/>
      <c r="H3281" s="32"/>
      <c r="I3281" s="451"/>
      <c r="J3281" s="452"/>
      <c r="O3281" s="21"/>
    </row>
    <row r="3282" spans="2:15" ht="11.25" outlineLevel="1">
      <c r="B3282" s="75"/>
      <c r="C3282" s="11"/>
      <c r="D3282" s="1"/>
      <c r="E3282" s="272"/>
      <c r="F3282" s="602" t="s">
        <v>1537</v>
      </c>
      <c r="G3282" s="32"/>
      <c r="H3282" s="32"/>
      <c r="I3282" s="451"/>
      <c r="J3282" s="452"/>
      <c r="O3282" s="21"/>
    </row>
    <row r="3283" spans="2:15" ht="11.25" outlineLevel="1">
      <c r="B3283" s="75"/>
      <c r="C3283" s="11"/>
      <c r="D3283" s="1"/>
      <c r="E3283" s="272"/>
      <c r="F3283" s="602" t="s">
        <v>1538</v>
      </c>
      <c r="G3283" s="32"/>
      <c r="H3283" s="32"/>
      <c r="I3283" s="451"/>
      <c r="J3283" s="452"/>
      <c r="O3283" s="21"/>
    </row>
    <row r="3284" spans="2:15" ht="11.25" outlineLevel="1">
      <c r="B3284" s="75"/>
      <c r="C3284" s="11"/>
      <c r="D3284" s="1"/>
      <c r="E3284" s="272"/>
      <c r="F3284" s="602" t="s">
        <v>1539</v>
      </c>
      <c r="G3284" s="32"/>
      <c r="H3284" s="32"/>
      <c r="I3284" s="451"/>
      <c r="J3284" s="452"/>
      <c r="O3284" s="21"/>
    </row>
    <row r="3285" spans="2:15" ht="11.25" outlineLevel="1">
      <c r="B3285" s="75"/>
      <c r="C3285" s="11"/>
      <c r="D3285" s="1"/>
      <c r="E3285" s="272"/>
      <c r="F3285" s="602" t="s">
        <v>1540</v>
      </c>
      <c r="G3285" s="32"/>
      <c r="H3285" s="32"/>
      <c r="I3285" s="451"/>
      <c r="J3285" s="452"/>
      <c r="O3285" s="21"/>
    </row>
    <row r="3286" spans="2:15" ht="11.25" outlineLevel="1">
      <c r="B3286" s="75"/>
      <c r="C3286" s="11"/>
      <c r="D3286" s="1"/>
      <c r="E3286" s="272"/>
      <c r="F3286" s="602" t="s">
        <v>1465</v>
      </c>
      <c r="G3286" s="32"/>
      <c r="H3286" s="32"/>
      <c r="I3286" s="451"/>
      <c r="J3286" s="452"/>
      <c r="O3286" s="21"/>
    </row>
    <row r="3287" spans="2:15" ht="11.25" outlineLevel="1">
      <c r="B3287" s="75"/>
      <c r="C3287" s="11"/>
      <c r="D3287" s="1"/>
      <c r="E3287" s="272"/>
      <c r="F3287" s="602" t="s">
        <v>2122</v>
      </c>
      <c r="G3287" s="32"/>
      <c r="H3287" s="32"/>
      <c r="I3287" s="451"/>
      <c r="J3287" s="452"/>
      <c r="O3287" s="21"/>
    </row>
    <row r="3288" spans="2:15" ht="11.25" outlineLevel="1">
      <c r="B3288" s="75"/>
      <c r="C3288" s="11"/>
      <c r="D3288" s="47"/>
      <c r="E3288" s="346" t="s">
        <v>2028</v>
      </c>
      <c r="F3288" s="602"/>
      <c r="G3288" s="32"/>
      <c r="H3288" s="32"/>
      <c r="I3288" s="451"/>
      <c r="J3288" s="452"/>
      <c r="O3288" s="21"/>
    </row>
    <row r="3289" spans="2:15" ht="11.25" outlineLevel="1">
      <c r="B3289" s="75"/>
      <c r="C3289" s="11"/>
      <c r="D3289" s="1"/>
      <c r="E3289" s="1" t="s">
        <v>2050</v>
      </c>
      <c r="F3289" s="141"/>
      <c r="G3289" s="32"/>
      <c r="H3289" s="32"/>
      <c r="I3289" s="451"/>
      <c r="J3289" s="452"/>
      <c r="O3289" s="21"/>
    </row>
    <row r="3290" spans="2:15" ht="11.25" outlineLevel="1">
      <c r="B3290" s="75"/>
      <c r="C3290" s="11"/>
      <c r="D3290" s="1"/>
      <c r="E3290" s="1"/>
      <c r="F3290" s="602" t="s">
        <v>2031</v>
      </c>
      <c r="G3290" s="32"/>
      <c r="H3290" s="32"/>
      <c r="I3290" s="451"/>
      <c r="J3290" s="452"/>
      <c r="O3290" s="21"/>
    </row>
    <row r="3291" spans="2:15" ht="11.25" outlineLevel="1">
      <c r="B3291" s="75"/>
      <c r="C3291" s="11"/>
      <c r="D3291" s="1"/>
      <c r="E3291" s="1"/>
      <c r="F3291" s="602" t="s">
        <v>2029</v>
      </c>
      <c r="G3291" s="32"/>
      <c r="H3291" s="32"/>
      <c r="I3291" s="451"/>
      <c r="J3291" s="452"/>
      <c r="O3291" s="21"/>
    </row>
    <row r="3292" spans="2:15" ht="11.25" outlineLevel="1">
      <c r="B3292" s="75"/>
      <c r="C3292" s="11"/>
      <c r="D3292" s="1"/>
      <c r="E3292" s="1"/>
      <c r="F3292" s="602"/>
      <c r="G3292" s="32"/>
      <c r="H3292" s="32"/>
      <c r="I3292" s="451"/>
      <c r="J3292" s="452"/>
      <c r="O3292" s="21"/>
    </row>
    <row r="3293" spans="2:15" ht="11.25" outlineLevel="1">
      <c r="B3293" s="75"/>
      <c r="C3293" s="11"/>
      <c r="D3293" s="1"/>
      <c r="E3293" s="1"/>
      <c r="F3293" s="602"/>
      <c r="G3293" s="32"/>
      <c r="H3293" s="32"/>
      <c r="I3293" s="451"/>
      <c r="J3293" s="452"/>
      <c r="O3293" s="21"/>
    </row>
    <row r="3294" spans="2:15" ht="11.25" outlineLevel="1">
      <c r="B3294" s="75"/>
      <c r="C3294" s="370" t="s">
        <v>1187</v>
      </c>
      <c r="D3294" s="371" t="s">
        <v>1498</v>
      </c>
      <c r="E3294" s="371"/>
      <c r="F3294" s="638"/>
      <c r="G3294" s="372" t="s">
        <v>83</v>
      </c>
      <c r="H3294" s="372" t="s">
        <v>82</v>
      </c>
      <c r="I3294" s="893"/>
      <c r="J3294" s="894"/>
      <c r="M3294" s="727" t="s">
        <v>438</v>
      </c>
      <c r="O3294" s="21"/>
    </row>
    <row r="3295" spans="2:15" ht="11.25" outlineLevel="1">
      <c r="B3295" s="706"/>
      <c r="C3295" s="81"/>
      <c r="D3295" s="318"/>
      <c r="E3295" s="312" t="s">
        <v>3324</v>
      </c>
      <c r="F3295" s="589"/>
      <c r="G3295" s="350"/>
      <c r="H3295" s="350"/>
      <c r="I3295" s="546"/>
      <c r="J3295" s="547"/>
      <c r="O3295" s="21"/>
    </row>
    <row r="3296" spans="2:15" ht="11.25" outlineLevel="2">
      <c r="B3296" s="706"/>
      <c r="C3296" s="81"/>
      <c r="D3296" s="311"/>
      <c r="E3296" s="533" t="str">
        <f>TRIM(RIGHT(SUBSTITUTE(E3295," ",REPT(" ",100)),100))</f>
        <v>8.10.3.3.2(p)</v>
      </c>
      <c r="F3296" s="590">
        <f>+VLOOKUP(E3296,clause_count,2,FALSE)</f>
        <v>37</v>
      </c>
      <c r="G3296" s="350"/>
      <c r="H3296" s="350"/>
      <c r="I3296" s="546"/>
      <c r="J3296" s="547"/>
      <c r="O3296" s="21"/>
    </row>
    <row r="3297" spans="2:15" ht="12.75" outlineLevel="2">
      <c r="B3297" s="706"/>
      <c r="C3297" s="81"/>
      <c r="D3297" s="539">
        <v>1</v>
      </c>
      <c r="E3297" s="538" t="s">
        <v>2868</v>
      </c>
      <c r="F3297" s="577" t="str">
        <f>+VLOOKUP(E3297,AlterationTestLU[],2,)</f>
        <v>Door Reopening Device [8.10.2.2.1(a)] (Item 1.1)</v>
      </c>
      <c r="G3297" s="350"/>
      <c r="H3297" s="350"/>
      <c r="I3297" s="546"/>
      <c r="J3297" s="547"/>
      <c r="O3297" s="21"/>
    </row>
    <row r="3298" spans="2:15" ht="12.75" outlineLevel="2">
      <c r="B3298" s="706"/>
      <c r="C3298" s="81"/>
      <c r="D3298" s="539">
        <v>2</v>
      </c>
      <c r="E3298" s="538" t="s">
        <v>2869</v>
      </c>
      <c r="F3298" s="577" t="str">
        <f>+VLOOKUP(E3298,AlterationTestLU[],2,)</f>
        <v>Stop Switches [3.26.4 and 8.10.2.2.1(b)] (Item 1.2)</v>
      </c>
      <c r="G3298" s="350"/>
      <c r="H3298" s="350"/>
      <c r="I3298" s="546"/>
      <c r="J3298" s="547"/>
      <c r="O3298" s="21"/>
    </row>
    <row r="3299" spans="2:15" ht="25.5" outlineLevel="2">
      <c r="B3299" s="706"/>
      <c r="C3299" s="81"/>
      <c r="D3299" s="539">
        <v>3</v>
      </c>
      <c r="E3299" s="538" t="s">
        <v>2870</v>
      </c>
      <c r="F3299" s="577" t="str">
        <f>+VLOOKUP(E3299,AlterationTestLU[],2,)</f>
        <v>Operating Control Devices [3.26.1 through 3.26.3 and 8.10.2.2.1(c)] (Item 1.3)</v>
      </c>
      <c r="G3299" s="350"/>
      <c r="H3299" s="350"/>
      <c r="I3299" s="546"/>
      <c r="J3299" s="547"/>
      <c r="O3299" s="21"/>
    </row>
    <row r="3300" spans="2:15" ht="12.75" outlineLevel="2">
      <c r="B3300" s="706"/>
      <c r="C3300" s="81"/>
      <c r="D3300" s="539">
        <v>4</v>
      </c>
      <c r="E3300" s="538" t="s">
        <v>2872</v>
      </c>
      <c r="F3300" s="577" t="str">
        <f>+VLOOKUP(E3300,AlterationTestLU[],2,)</f>
        <v>Car Lighting [Section 3.14 and 8.10.2.2.1(e)] (Item 1.5)</v>
      </c>
      <c r="G3300" s="350"/>
      <c r="H3300" s="350"/>
      <c r="I3300" s="546"/>
      <c r="J3300" s="547"/>
      <c r="O3300" s="21"/>
    </row>
    <row r="3301" spans="2:15" ht="12.75" outlineLevel="2">
      <c r="B3301" s="706"/>
      <c r="C3301" s="81"/>
      <c r="D3301" s="539">
        <v>5</v>
      </c>
      <c r="E3301" s="538" t="s">
        <v>2873</v>
      </c>
      <c r="F3301" s="577" t="str">
        <f>+VLOOKUP(E3301,AlterationTestLU[],2,)</f>
        <v>Car Emergency Signal [Section 3.27 and 8.10.2.2.1(f)] (Item 1.6)</v>
      </c>
      <c r="G3301" s="350"/>
      <c r="H3301" s="350"/>
      <c r="I3301" s="546"/>
      <c r="J3301" s="547"/>
      <c r="O3301" s="21"/>
    </row>
    <row r="3302" spans="2:15" ht="12.75" outlineLevel="2">
      <c r="B3302" s="706"/>
      <c r="C3302" s="81"/>
      <c r="D3302" s="539">
        <v>6</v>
      </c>
      <c r="E3302" s="538" t="s">
        <v>2874</v>
      </c>
      <c r="F3302" s="577" t="str">
        <f>+VLOOKUP(E3302,AlterationTestLU[],2,)</f>
        <v>Car Door or Gate [Sections 3.11 through 3.14 and 8.10.2.2.1(g)] (Item 1.7)</v>
      </c>
      <c r="G3302" s="350"/>
      <c r="H3302" s="350"/>
      <c r="I3302" s="546"/>
      <c r="J3302" s="547"/>
      <c r="O3302" s="21"/>
    </row>
    <row r="3303" spans="2:15" ht="12.75" outlineLevel="2">
      <c r="B3303" s="706"/>
      <c r="C3303" s="81"/>
      <c r="D3303" s="539">
        <v>7</v>
      </c>
      <c r="E3303" s="538" t="s">
        <v>2875</v>
      </c>
      <c r="F3303" s="577" t="str">
        <f>+VLOOKUP(E3303,AlterationTestLU[],2,)</f>
        <v>Door Closing Force [Sections 3.13 and 3.14 and 8.10.2.2.1(h)] (Item 1.8)</v>
      </c>
      <c r="G3303" s="350"/>
      <c r="H3303" s="350"/>
      <c r="I3303" s="546"/>
      <c r="J3303" s="547"/>
      <c r="O3303" s="21"/>
    </row>
    <row r="3304" spans="2:15" ht="12.75" outlineLevel="2">
      <c r="B3304" s="706"/>
      <c r="C3304" s="81"/>
      <c r="D3304" s="539">
        <v>8</v>
      </c>
      <c r="E3304" s="538" t="s">
        <v>2876</v>
      </c>
      <c r="F3304" s="577" t="str">
        <f>+VLOOKUP(E3304,AlterationTestLU[],2,)</f>
        <v>Power Closing of Doors or Gates [Section 3.13 and 8.10.2.2.1(i)] (Item 1.9)</v>
      </c>
      <c r="G3304" s="350"/>
      <c r="H3304" s="350"/>
      <c r="I3304" s="546"/>
      <c r="J3304" s="547"/>
      <c r="O3304" s="21"/>
    </row>
    <row r="3305" spans="2:15" ht="25.5" outlineLevel="2">
      <c r="B3305" s="706"/>
      <c r="C3305" s="81"/>
      <c r="D3305" s="539">
        <v>9</v>
      </c>
      <c r="E3305" s="538" t="s">
        <v>2877</v>
      </c>
      <c r="F3305" s="577" t="str">
        <f>+VLOOKUP(E3305,AlterationTestLU[],2,)</f>
        <v>Power Opening of Doors or Gates [Section 3.13, 3.26.3, and 8.10.2.2.1(j)] (Item 1.10)</v>
      </c>
      <c r="G3305" s="350"/>
      <c r="H3305" s="350"/>
      <c r="I3305" s="546"/>
      <c r="J3305" s="547"/>
      <c r="O3305" s="21"/>
    </row>
    <row r="3306" spans="2:15" ht="12.75" outlineLevel="2">
      <c r="B3306" s="706"/>
      <c r="C3306" s="81"/>
      <c r="D3306" s="539">
        <v>10</v>
      </c>
      <c r="E3306" s="538" t="s">
        <v>2879</v>
      </c>
      <c r="F3306" s="577" t="str">
        <f>+VLOOKUP(E3306,AlterationTestLU[],2,)</f>
        <v>Car Enclosure [Sections 3.14 and 8.9 and 8.10.2.2.1(l)] (Item 1.12)</v>
      </c>
      <c r="G3306" s="350"/>
      <c r="H3306" s="350"/>
      <c r="I3306" s="546"/>
      <c r="J3306" s="547"/>
      <c r="O3306" s="21"/>
    </row>
    <row r="3307" spans="2:15" ht="51" outlineLevel="2">
      <c r="B3307" s="706"/>
      <c r="C3307" s="81"/>
      <c r="D3307" s="539">
        <v>11</v>
      </c>
      <c r="E3307" s="538" t="s">
        <v>2884</v>
      </c>
      <c r="F3307" s="577" t="str">
        <f>+VLOOKUP(E3307,AlterationTestLU[],2,)</f>
        <v>(q) Emergency and Auxiliary Power (Item 1.17)
(q)(1) standby or E.Power [Section 3.27 and 8.10.2.2.1(q)]. Passenger/freight tested w/rated load. C2- overload maintained during load/unload
(q)(2) auxiliary power lowering (3.26.10)</v>
      </c>
      <c r="G3307" s="350"/>
      <c r="H3307" s="350"/>
      <c r="I3307" s="546"/>
      <c r="J3307" s="547"/>
      <c r="O3307" s="21"/>
    </row>
    <row r="3308" spans="2:15" ht="12.75" outlineLevel="2">
      <c r="B3308" s="706"/>
      <c r="C3308" s="81"/>
      <c r="D3308" s="539">
        <v>12</v>
      </c>
      <c r="E3308" s="538" t="s">
        <v>2888</v>
      </c>
      <c r="F3308" s="577" t="str">
        <f>+VLOOKUP(E3308,AlterationTestLU[],2,)</f>
        <v>Car Ride (Sections 3.15 and 3.23 and 8.10.2.2.1(s)] (Item 1.19)</v>
      </c>
      <c r="G3308" s="350"/>
      <c r="H3308" s="350"/>
      <c r="I3308" s="546"/>
      <c r="J3308" s="547"/>
      <c r="O3308" s="21"/>
    </row>
    <row r="3309" spans="2:15" ht="12.75" outlineLevel="2">
      <c r="B3309" s="706"/>
      <c r="C3309" s="81"/>
      <c r="D3309" s="539">
        <v>13</v>
      </c>
      <c r="E3309" s="538" t="s">
        <v>2889</v>
      </c>
      <c r="F3309" s="577" t="str">
        <f>+VLOOKUP(E3309,AlterationTestLU[],2,)</f>
        <v xml:space="preserve">Door Monitoring Systems [3.26.1 and 8.10.2.2.1(t)] </v>
      </c>
      <c r="G3309" s="350"/>
      <c r="H3309" s="350"/>
      <c r="I3309" s="546"/>
      <c r="J3309" s="547"/>
      <c r="O3309" s="21"/>
    </row>
    <row r="3310" spans="2:15" ht="12.75" outlineLevel="2">
      <c r="B3310" s="706"/>
      <c r="C3310" s="81"/>
      <c r="D3310" s="539">
        <v>14</v>
      </c>
      <c r="E3310" s="538" t="s">
        <v>2908</v>
      </c>
      <c r="F3310" s="577" t="str">
        <f>+VLOOKUP(E3310,AlterationTestLU[],2,)</f>
        <v>Housekeeping [Section 3.8 and 8.10.2.2.2(j)] (Item 2.5)</v>
      </c>
      <c r="G3310" s="350"/>
      <c r="H3310" s="350"/>
      <c r="I3310" s="546"/>
      <c r="J3310" s="547"/>
      <c r="O3310" s="21"/>
    </row>
    <row r="3311" spans="2:15" ht="12.75" outlineLevel="2">
      <c r="B3311" s="706"/>
      <c r="C3311" s="81"/>
      <c r="D3311" s="539">
        <v>15</v>
      </c>
      <c r="E3311" s="538" t="s">
        <v>2910</v>
      </c>
      <c r="F3311" s="577" t="str">
        <f>+VLOOKUP(E3311,AlterationTestLU[],2,)</f>
        <v>Fire Extinguisher [8.6.1.6.5 and 8.10.2.2.2(l)] (Item 2.7)</v>
      </c>
      <c r="G3311" s="350"/>
      <c r="H3311" s="350"/>
      <c r="I3311" s="546"/>
      <c r="J3311" s="547"/>
      <c r="O3311" s="21"/>
    </row>
    <row r="3312" spans="2:15" ht="25.5" outlineLevel="2">
      <c r="B3312" s="706"/>
      <c r="C3312" s="81"/>
      <c r="D3312" s="539">
        <v>16</v>
      </c>
      <c r="E3312" s="538" t="s">
        <v>2930</v>
      </c>
      <c r="F3312" s="577" t="str">
        <f>+VLOOKUP(E3312,AlterationTestLU[],2,)</f>
        <v>Hydraulic Machine (Power Unit) (3.24.1) (Item 2.30). Working pressure checked, pressure on the data plate verified (3.24.1.1).</v>
      </c>
      <c r="G3312" s="350"/>
      <c r="H3312" s="350"/>
      <c r="I3312" s="546"/>
      <c r="J3312" s="547"/>
      <c r="O3312" s="21"/>
    </row>
    <row r="3313" spans="2:15" ht="25.5" outlineLevel="2">
      <c r="B3313" s="706"/>
      <c r="C3313" s="81"/>
      <c r="D3313" s="539">
        <v>17</v>
      </c>
      <c r="E3313" s="538" t="s">
        <v>2931</v>
      </c>
      <c r="F3313" s="577" t="str">
        <f>+VLOOKUP(E3313,AlterationTestLU[],2,)</f>
        <v>Relief Valves (Item 2.31). The relief valve shall be tested to determine conformance with 3.19.4.2.</v>
      </c>
      <c r="G3313" s="350"/>
      <c r="H3313" s="350"/>
      <c r="I3313" s="546"/>
      <c r="J3313" s="547"/>
      <c r="O3313" s="21"/>
    </row>
    <row r="3314" spans="2:15" ht="12.75" outlineLevel="2">
      <c r="B3314" s="706"/>
      <c r="C3314" s="81"/>
      <c r="D3314" s="539">
        <v>18</v>
      </c>
      <c r="E3314" s="538" t="s">
        <v>2943</v>
      </c>
      <c r="F3314" s="577" t="str">
        <f>+VLOOKUP(E3314,AlterationTestLU[],2,)</f>
        <v>Flexible Hydraulic Hose and Fitting Assemblies (3.19.3.3) (Item 2.34)</v>
      </c>
      <c r="G3314" s="350"/>
      <c r="H3314" s="350"/>
      <c r="I3314" s="546"/>
      <c r="J3314" s="547"/>
      <c r="O3314" s="21"/>
    </row>
    <row r="3315" spans="2:15" ht="102" outlineLevel="2">
      <c r="B3315" s="706"/>
      <c r="C3315" s="81"/>
      <c r="D3315" s="539">
        <v>19</v>
      </c>
      <c r="E3315" s="538" t="s">
        <v>2944</v>
      </c>
      <c r="F3315" s="577" t="str">
        <f>+VLOOKUP(E3315,AlterationTestLU[],2,)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3315" s="350"/>
      <c r="H3315" s="350"/>
      <c r="I3315" s="546"/>
      <c r="J3315" s="547"/>
      <c r="O3315" s="21"/>
    </row>
    <row r="3316" spans="2:15" ht="12.75" outlineLevel="2">
      <c r="B3316" s="706"/>
      <c r="C3316" s="81"/>
      <c r="D3316" s="539">
        <v>20</v>
      </c>
      <c r="E3316" s="538" t="s">
        <v>2965</v>
      </c>
      <c r="F3316" s="577" t="str">
        <f>+VLOOKUP(E3316,AlterationTestLU[],2,)</f>
        <v>Top-of-Car Stop Switch [3.26.4 and 8.10.2.2.3(a)] (Item 3.1)</v>
      </c>
      <c r="G3316" s="350"/>
      <c r="H3316" s="350"/>
      <c r="I3316" s="546"/>
      <c r="J3316" s="547"/>
      <c r="O3316" s="21"/>
    </row>
    <row r="3317" spans="2:15" ht="38.25" outlineLevel="2">
      <c r="B3317" s="706"/>
      <c r="C3317" s="81"/>
      <c r="D3317" s="539">
        <v>21</v>
      </c>
      <c r="E3317" s="538" t="s">
        <v>2967</v>
      </c>
      <c r="F3317" s="577" t="str">
        <f>+VLOOKUP(E3317,AlterationTestLU[],2,)</f>
        <v>(c) Top-of-Car Operating Device [8.10.2.2.3(c)] (Item 3.3)
(c)(1) operation (3.26.2)
(c)(2) operation with open door circuits (2.26.1.5)</v>
      </c>
      <c r="G3317" s="350"/>
      <c r="H3317" s="350"/>
      <c r="I3317" s="546"/>
      <c r="J3317" s="547"/>
      <c r="O3317" s="21"/>
    </row>
    <row r="3318" spans="2:15" ht="12.75" outlineLevel="2">
      <c r="B3318" s="706"/>
      <c r="C3318" s="81"/>
      <c r="D3318" s="539">
        <v>22</v>
      </c>
      <c r="E3318" s="538" t="s">
        <v>2975</v>
      </c>
      <c r="F3318" s="577" t="str">
        <f>+VLOOKUP(E3318,AlterationTestLU[],2,)</f>
        <v>Normal Terminal Stopping Devices [3.25.1 and 8.10.2.2.3(g)] (Item 3.5)</v>
      </c>
      <c r="G3318" s="350"/>
      <c r="H3318" s="350"/>
      <c r="I3318" s="546"/>
      <c r="J3318" s="547"/>
      <c r="O3318" s="21"/>
    </row>
    <row r="3319" spans="2:15" ht="12.75" outlineLevel="2">
      <c r="B3319" s="706"/>
      <c r="C3319" s="81"/>
      <c r="D3319" s="539">
        <v>23</v>
      </c>
      <c r="E3319" s="538" t="s">
        <v>2976</v>
      </c>
      <c r="F3319" s="577" t="str">
        <f>+VLOOKUP(E3319,AlterationTestLU[],2,)</f>
        <v>Terminal Speed-Reducing Devices (3.25.2) (Item 3.6)</v>
      </c>
      <c r="G3319" s="350"/>
      <c r="H3319" s="350"/>
      <c r="I3319" s="546"/>
      <c r="J3319" s="547"/>
      <c r="O3319" s="21"/>
    </row>
    <row r="3320" spans="2:15" ht="12.75" outlineLevel="2">
      <c r="B3320" s="706"/>
      <c r="C3320" s="81"/>
      <c r="D3320" s="539">
        <v>24</v>
      </c>
      <c r="E3320" s="538" t="s">
        <v>2977</v>
      </c>
      <c r="F3320" s="577" t="str">
        <f>+VLOOKUP(E3320,AlterationTestLU[],2,)</f>
        <v>Car-Leveling and Anticreep Devices (3.26.3) (Item 3.7)</v>
      </c>
      <c r="G3320" s="350"/>
      <c r="H3320" s="350"/>
      <c r="I3320" s="546"/>
      <c r="J3320" s="547"/>
      <c r="O3320" s="21"/>
    </row>
    <row r="3321" spans="2:15" ht="12.75" outlineLevel="2">
      <c r="B3321" s="706"/>
      <c r="C3321" s="81"/>
      <c r="D3321" s="539">
        <v>25</v>
      </c>
      <c r="E3321" s="538" t="s">
        <v>2982</v>
      </c>
      <c r="F3321" s="577" t="str">
        <f>+VLOOKUP(E3321,AlterationTestLU[],2,)</f>
        <v>Identification [Section 3.29 and 8.10.2.2.3(o)] (Item 3.9)</v>
      </c>
      <c r="G3321" s="350"/>
      <c r="H3321" s="350"/>
      <c r="I3321" s="546"/>
      <c r="J3321" s="547"/>
      <c r="O3321" s="21"/>
    </row>
    <row r="3322" spans="2:15" ht="25.5" outlineLevel="2">
      <c r="B3322" s="706"/>
      <c r="C3322" s="81"/>
      <c r="D3322" s="539">
        <v>26</v>
      </c>
      <c r="E3322" s="538" t="s">
        <v>3008</v>
      </c>
      <c r="F3322" s="577" t="str">
        <f>+VLOOKUP(E3322,AlterationTestLU[],2,)</f>
        <v>Car Speed [3.28.1(k)]. The speed of the car shall be verified with rated load and with no load, in both directions. (Item 3.30)</v>
      </c>
      <c r="G3322" s="350"/>
      <c r="H3322" s="350"/>
      <c r="I3322" s="546"/>
      <c r="J3322" s="547"/>
      <c r="O3322" s="21"/>
    </row>
    <row r="3323" spans="2:15" ht="12.75" outlineLevel="2">
      <c r="B3323" s="706"/>
      <c r="C3323" s="81"/>
      <c r="D3323" s="539">
        <v>27</v>
      </c>
      <c r="E3323" s="538" t="s">
        <v>3022</v>
      </c>
      <c r="F3323" s="577" t="str">
        <f>+VLOOKUP(E3323,AlterationTestLU[],2,)</f>
        <v>Hoistway Doors [Section 3.11 and 8.10.2.2.4(b)] (Item 4.2)</v>
      </c>
      <c r="G3323" s="350"/>
      <c r="H3323" s="350"/>
      <c r="I3323" s="546"/>
      <c r="J3323" s="547"/>
      <c r="O3323" s="21"/>
    </row>
    <row r="3324" spans="2:15" ht="12.75" outlineLevel="2">
      <c r="B3324" s="706"/>
      <c r="C3324" s="81"/>
      <c r="D3324" s="539">
        <v>28</v>
      </c>
      <c r="E3324" s="538" t="s">
        <v>3023</v>
      </c>
      <c r="F3324" s="577" t="str">
        <f>+VLOOKUP(E3324,AlterationTestLU[],2,)</f>
        <v>Vision Panels [Section 3.11 and 8.10.2.2.4(c)] (Item 4.3)</v>
      </c>
      <c r="G3324" s="350"/>
      <c r="H3324" s="350"/>
      <c r="I3324" s="546"/>
      <c r="J3324" s="547"/>
      <c r="O3324" s="21"/>
    </row>
    <row r="3325" spans="2:15" ht="12.75" outlineLevel="2">
      <c r="B3325" s="706"/>
      <c r="C3325" s="81"/>
      <c r="D3325" s="539">
        <v>29</v>
      </c>
      <c r="E3325" s="538" t="s">
        <v>3024</v>
      </c>
      <c r="F3325" s="577" t="str">
        <f>+VLOOKUP(E3325,AlterationTestLU[],2,)</f>
        <v>Hoistway Door Locking Devices [Section 3.12 and 8.10.2.2.4(d)] (Item 4.4)</v>
      </c>
      <c r="G3325" s="350"/>
      <c r="H3325" s="350"/>
      <c r="I3325" s="546"/>
      <c r="J3325" s="547"/>
      <c r="O3325" s="21"/>
    </row>
    <row r="3326" spans="2:15" ht="12.75" outlineLevel="2">
      <c r="B3326" s="706"/>
      <c r="C3326" s="81"/>
      <c r="D3326" s="539">
        <v>30</v>
      </c>
      <c r="E3326" s="538" t="s">
        <v>3025</v>
      </c>
      <c r="F3326" s="577" t="str">
        <f>+VLOOKUP(E3326,AlterationTestLU[],2,)</f>
        <v>Access to Hoistway [Section 3.12 and 8.10.2.2.4(e)] (Item 4.5)</v>
      </c>
      <c r="G3326" s="350"/>
      <c r="H3326" s="350"/>
      <c r="I3326" s="546"/>
      <c r="J3326" s="547"/>
      <c r="O3326" s="21"/>
    </row>
    <row r="3327" spans="2:15" ht="12.75" outlineLevel="2">
      <c r="B3327" s="706"/>
      <c r="C3327" s="81"/>
      <c r="D3327" s="539">
        <v>31</v>
      </c>
      <c r="E3327" s="538" t="s">
        <v>3026</v>
      </c>
      <c r="F3327" s="577" t="str">
        <f>+VLOOKUP(E3327,AlterationTestLU[],2,)</f>
        <v>Power Closing of Hoistway Doors [Section 3.13 and 8.10.2.2.4(f)] (Item 4.6)</v>
      </c>
      <c r="G3327" s="350"/>
      <c r="H3327" s="350"/>
      <c r="I3327" s="546"/>
      <c r="J3327" s="547"/>
      <c r="O3327" s="21"/>
    </row>
    <row r="3328" spans="2:15" ht="12.75" outlineLevel="2">
      <c r="B3328" s="706"/>
      <c r="C3328" s="81"/>
      <c r="D3328" s="539">
        <v>32</v>
      </c>
      <c r="E3328" s="538" t="s">
        <v>3027</v>
      </c>
      <c r="F3328" s="577" t="str">
        <f>+VLOOKUP(E3328,AlterationTestLU[],2,)</f>
        <v>Sequence Operation [Section 3.13 and 8.10.2.2.4(g)] (Item 4.7)</v>
      </c>
      <c r="G3328" s="350"/>
      <c r="H3328" s="350"/>
      <c r="I3328" s="546"/>
      <c r="J3328" s="547"/>
      <c r="O3328" s="21"/>
    </row>
    <row r="3329" spans="2:15" ht="25.5" outlineLevel="2">
      <c r="B3329" s="706"/>
      <c r="C3329" s="81"/>
      <c r="D3329" s="539">
        <v>33</v>
      </c>
      <c r="E3329" s="538" t="s">
        <v>3032</v>
      </c>
      <c r="F3329" s="577" t="str">
        <f>+VLOOKUP(E3329,AlterationTestLU[],2,)</f>
        <v>Standby or Emergency Power Selection Switch [3.26.10 and 8.10.2.2.4(k)] (Item 4.12)</v>
      </c>
      <c r="G3329" s="350"/>
      <c r="H3329" s="350"/>
      <c r="I3329" s="546"/>
      <c r="J3329" s="547"/>
      <c r="O3329" s="21"/>
    </row>
    <row r="3330" spans="2:15" ht="12.75" outlineLevel="2">
      <c r="B3330" s="706"/>
      <c r="C3330" s="81"/>
      <c r="D3330" s="539">
        <v>34</v>
      </c>
      <c r="E3330" s="538" t="s">
        <v>3033</v>
      </c>
      <c r="F3330" s="577" t="str">
        <f>+VLOOKUP(E3330,AlterationTestLU[],2,)</f>
        <v>Location of Equipment (3.7.1)</v>
      </c>
      <c r="G3330" s="350"/>
      <c r="H3330" s="350"/>
      <c r="I3330" s="546"/>
      <c r="J3330" s="547"/>
      <c r="O3330" s="21"/>
    </row>
    <row r="3331" spans="2:15" ht="25.5" outlineLevel="2">
      <c r="B3331" s="706"/>
      <c r="C3331" s="81"/>
      <c r="D3331" s="539">
        <v>35</v>
      </c>
      <c r="E3331" s="538" t="s">
        <v>3038</v>
      </c>
      <c r="F3331" s="577" t="str">
        <f>+VLOOKUP(E3331,AlterationTestLU[],2,)</f>
        <v>Pit Access, Lighting, Stop Switch, Condition [Section 3.2, 8.10.2.2.5(a)(1) through 8.10.2.2.5(a)(8) and 8.10.2.2.5(a)(10)] (Item 5.1)</v>
      </c>
      <c r="G3331" s="350"/>
      <c r="H3331" s="350"/>
      <c r="I3331" s="546"/>
      <c r="J3331" s="547"/>
      <c r="O3331" s="21"/>
    </row>
    <row r="3332" spans="2:15" ht="12.75" outlineLevel="2">
      <c r="B3332" s="706"/>
      <c r="C3332" s="81"/>
      <c r="D3332" s="539">
        <v>36</v>
      </c>
      <c r="E3332" s="538" t="s">
        <v>3057</v>
      </c>
      <c r="F3332" s="577" t="str">
        <f>+VLOOKUP(E3332,AlterationTestLU[],2,)</f>
        <v>Normal Terminal Stopping Devices (3.25.1) (Item 5.4)</v>
      </c>
      <c r="G3332" s="350"/>
      <c r="H3332" s="350"/>
      <c r="I3332" s="546"/>
      <c r="J3332" s="547"/>
      <c r="O3332" s="21"/>
    </row>
    <row r="3333" spans="2:15" ht="25.5" outlineLevel="2">
      <c r="B3333" s="706"/>
      <c r="C3333" s="81"/>
      <c r="D3333" s="539">
        <v>37</v>
      </c>
      <c r="E3333" s="538" t="s">
        <v>3085</v>
      </c>
      <c r="F3333" s="577" t="str">
        <f>+VLOOKUP(E3333,AlterationTestLU[],2,)</f>
        <v>Firefighters’ Emergency Operation. (Section 3.27). Verify conformance with 2.27.3 through 2.27.8 and Section 3.27.</v>
      </c>
      <c r="G3333" s="350"/>
      <c r="H3333" s="350"/>
      <c r="I3333" s="546"/>
      <c r="J3333" s="547"/>
      <c r="O3333" s="21"/>
    </row>
    <row r="3334" spans="2:15" ht="11.25" outlineLevel="1">
      <c r="B3334" s="75"/>
      <c r="C3334" s="11"/>
      <c r="D3334" s="1"/>
      <c r="E3334" s="1" t="s">
        <v>1847</v>
      </c>
      <c r="F3334" s="141" t="s">
        <v>975</v>
      </c>
      <c r="G3334" s="32"/>
      <c r="H3334" s="32"/>
      <c r="I3334" s="845"/>
      <c r="J3334" s="846"/>
      <c r="O3334" s="21"/>
    </row>
    <row r="3335" spans="2:15" ht="11.25" outlineLevel="1">
      <c r="B3335" s="75"/>
      <c r="C3335" s="11"/>
      <c r="D3335" s="1"/>
      <c r="E3335" s="1" t="s">
        <v>262</v>
      </c>
      <c r="F3335" s="141" t="s">
        <v>1848</v>
      </c>
      <c r="G3335" s="32"/>
      <c r="H3335" s="32"/>
      <c r="I3335" s="845"/>
      <c r="J3335" s="846"/>
      <c r="O3335" s="21"/>
    </row>
    <row r="3336" spans="2:15" ht="11.25" outlineLevel="1">
      <c r="B3336" s="75"/>
      <c r="C3336" s="11"/>
      <c r="D3336" s="1"/>
      <c r="E3336" s="339" t="s">
        <v>1129</v>
      </c>
      <c r="F3336" s="141" t="s">
        <v>1849</v>
      </c>
      <c r="G3336" s="32"/>
      <c r="H3336" s="32"/>
      <c r="I3336" s="845"/>
      <c r="J3336" s="846"/>
      <c r="O3336" s="21"/>
    </row>
    <row r="3337" spans="2:15" ht="11.25" outlineLevel="1">
      <c r="B3337" s="75"/>
      <c r="C3337" s="11"/>
      <c r="D3337" s="1"/>
      <c r="E3337" s="339" t="s">
        <v>1932</v>
      </c>
      <c r="F3337" s="141" t="s">
        <v>1850</v>
      </c>
      <c r="G3337" s="32"/>
      <c r="H3337" s="32"/>
      <c r="I3337" s="845"/>
      <c r="J3337" s="846"/>
      <c r="O3337" s="21"/>
    </row>
    <row r="3338" spans="2:15" ht="11.25" outlineLevel="1">
      <c r="B3338" s="75"/>
      <c r="C3338" s="11"/>
      <c r="D3338" s="1"/>
      <c r="E3338" s="1" t="s">
        <v>1089</v>
      </c>
      <c r="F3338" s="141" t="s">
        <v>1090</v>
      </c>
      <c r="G3338" s="32"/>
      <c r="H3338" s="32"/>
      <c r="I3338" s="845"/>
      <c r="J3338" s="846"/>
      <c r="O3338" s="21"/>
    </row>
    <row r="3339" spans="2:15" ht="11.25" outlineLevel="1">
      <c r="B3339" s="75"/>
      <c r="C3339" s="11"/>
      <c r="D3339" s="1"/>
      <c r="E3339" s="339" t="s">
        <v>1819</v>
      </c>
      <c r="F3339" s="141"/>
      <c r="G3339" s="32"/>
      <c r="H3339" s="32"/>
      <c r="I3339" s="845"/>
      <c r="J3339" s="846"/>
      <c r="O3339" s="21"/>
    </row>
    <row r="3340" spans="2:15" ht="11.25" outlineLevel="1">
      <c r="B3340" s="75"/>
      <c r="C3340" s="11"/>
      <c r="D3340" s="1"/>
      <c r="E3340" s="1" t="s">
        <v>1788</v>
      </c>
      <c r="F3340" s="141" t="s">
        <v>1852</v>
      </c>
      <c r="G3340" s="32"/>
      <c r="H3340" s="32"/>
      <c r="I3340" s="845"/>
      <c r="J3340" s="846"/>
      <c r="O3340" s="21"/>
    </row>
    <row r="3341" spans="2:15" ht="11.25" outlineLevel="1">
      <c r="B3341" s="75"/>
      <c r="C3341" s="11"/>
      <c r="D3341" s="1"/>
      <c r="E3341" s="1" t="s">
        <v>1851</v>
      </c>
      <c r="F3341" s="141" t="s">
        <v>1853</v>
      </c>
      <c r="G3341" s="32"/>
      <c r="H3341" s="32"/>
      <c r="I3341" s="845"/>
      <c r="J3341" s="846"/>
      <c r="O3341" s="21"/>
    </row>
    <row r="3342" spans="2:15" ht="12.75" outlineLevel="1">
      <c r="B3342" s="75"/>
      <c r="C3342" s="11"/>
      <c r="D3342" s="1"/>
      <c r="E3342" s="1" t="s">
        <v>1792</v>
      </c>
      <c r="F3342" s="347" t="s">
        <v>1854</v>
      </c>
      <c r="G3342" s="32"/>
      <c r="H3342" s="32"/>
      <c r="I3342" s="845"/>
      <c r="J3342" s="846"/>
      <c r="O3342" s="21"/>
    </row>
    <row r="3343" spans="2:15" ht="11.25" outlineLevel="1">
      <c r="B3343" s="75"/>
      <c r="C3343" s="11"/>
      <c r="D3343" s="1"/>
      <c r="E3343" s="339" t="s">
        <v>1479</v>
      </c>
      <c r="F3343" s="141" t="s">
        <v>1855</v>
      </c>
      <c r="G3343" s="32"/>
      <c r="H3343" s="32"/>
      <c r="I3343" s="845"/>
      <c r="J3343" s="846"/>
      <c r="O3343" s="21"/>
    </row>
    <row r="3344" spans="2:15" ht="11.25" outlineLevel="1">
      <c r="B3344" s="75"/>
      <c r="C3344" s="11"/>
      <c r="D3344" s="1"/>
      <c r="E3344" s="1" t="s">
        <v>242</v>
      </c>
      <c r="F3344" s="141" t="s">
        <v>251</v>
      </c>
      <c r="G3344" s="32"/>
      <c r="H3344" s="32"/>
      <c r="I3344" s="845"/>
      <c r="J3344" s="846"/>
      <c r="O3344" s="21"/>
    </row>
    <row r="3345" spans="2:15" ht="11.25" outlineLevel="1">
      <c r="B3345" s="75"/>
      <c r="C3345" s="11"/>
      <c r="D3345" s="1"/>
      <c r="E3345" s="1" t="s">
        <v>344</v>
      </c>
      <c r="F3345" s="141" t="s">
        <v>720</v>
      </c>
      <c r="G3345" s="32"/>
      <c r="H3345" s="32"/>
      <c r="I3345" s="845"/>
      <c r="J3345" s="846"/>
      <c r="O3345" s="21"/>
    </row>
    <row r="3346" spans="2:15" ht="11.25" outlineLevel="1">
      <c r="B3346" s="75"/>
      <c r="C3346" s="11"/>
      <c r="D3346" s="1"/>
      <c r="E3346" s="1" t="s">
        <v>345</v>
      </c>
      <c r="F3346" s="141" t="s">
        <v>753</v>
      </c>
      <c r="G3346" s="32"/>
      <c r="H3346" s="32"/>
      <c r="I3346" s="845"/>
      <c r="J3346" s="846"/>
      <c r="O3346" s="21"/>
    </row>
    <row r="3347" spans="2:15" ht="11.25" outlineLevel="1">
      <c r="B3347" s="75"/>
      <c r="C3347" s="11"/>
      <c r="D3347" s="1"/>
      <c r="E3347" s="1" t="s">
        <v>431</v>
      </c>
      <c r="F3347" s="141" t="s">
        <v>721</v>
      </c>
      <c r="G3347" s="32"/>
      <c r="H3347" s="32"/>
      <c r="I3347" s="845"/>
      <c r="J3347" s="846"/>
      <c r="O3347" s="21"/>
    </row>
    <row r="3348" spans="2:15" ht="11.25" outlineLevel="1">
      <c r="B3348" s="75"/>
      <c r="C3348" s="11"/>
      <c r="D3348" s="1"/>
      <c r="E3348" s="1" t="s">
        <v>346</v>
      </c>
      <c r="F3348" s="141" t="s">
        <v>722</v>
      </c>
      <c r="G3348" s="32"/>
      <c r="H3348" s="32"/>
      <c r="I3348" s="845"/>
      <c r="J3348" s="846"/>
      <c r="O3348" s="21"/>
    </row>
    <row r="3349" spans="2:15" ht="11.25" outlineLevel="1">
      <c r="B3349" s="75"/>
      <c r="C3349" s="11"/>
      <c r="D3349" s="1"/>
      <c r="E3349" s="1" t="s">
        <v>347</v>
      </c>
      <c r="F3349" s="141" t="s">
        <v>723</v>
      </c>
      <c r="G3349" s="32"/>
      <c r="H3349" s="32"/>
      <c r="I3349" s="845"/>
      <c r="J3349" s="846"/>
      <c r="O3349" s="21"/>
    </row>
    <row r="3350" spans="2:15" ht="11.25" outlineLevel="1">
      <c r="B3350" s="75"/>
      <c r="C3350" s="11"/>
      <c r="D3350" s="1"/>
      <c r="E3350" s="1" t="s">
        <v>358</v>
      </c>
      <c r="F3350" s="141" t="s">
        <v>724</v>
      </c>
      <c r="G3350" s="32"/>
      <c r="H3350" s="32"/>
      <c r="I3350" s="845"/>
      <c r="J3350" s="846"/>
      <c r="O3350" s="21"/>
    </row>
    <row r="3351" spans="2:15" ht="11.25" outlineLevel="1">
      <c r="B3351" s="75"/>
      <c r="C3351" s="11"/>
      <c r="D3351" s="1"/>
      <c r="E3351" s="1" t="s">
        <v>349</v>
      </c>
      <c r="F3351" s="141" t="s">
        <v>725</v>
      </c>
      <c r="G3351" s="32"/>
      <c r="H3351" s="32"/>
      <c r="I3351" s="845"/>
      <c r="J3351" s="846"/>
      <c r="O3351" s="21"/>
    </row>
    <row r="3352" spans="2:15" ht="11.25" outlineLevel="1">
      <c r="B3352" s="75"/>
      <c r="C3352" s="11"/>
      <c r="D3352" s="1"/>
      <c r="E3352" s="1" t="s">
        <v>432</v>
      </c>
      <c r="F3352" s="141" t="s">
        <v>754</v>
      </c>
      <c r="G3352" s="32"/>
      <c r="H3352" s="32"/>
      <c r="I3352" s="845"/>
      <c r="J3352" s="846"/>
      <c r="O3352" s="21"/>
    </row>
    <row r="3353" spans="2:15" ht="11.25" outlineLevel="1">
      <c r="B3353" s="75"/>
      <c r="C3353" s="11"/>
      <c r="D3353" s="1"/>
      <c r="E3353" s="1" t="s">
        <v>433</v>
      </c>
      <c r="F3353" s="141" t="s">
        <v>729</v>
      </c>
      <c r="G3353" s="32"/>
      <c r="H3353" s="32"/>
      <c r="I3353" s="845"/>
      <c r="J3353" s="846"/>
      <c r="O3353" s="21"/>
    </row>
    <row r="3354" spans="2:15" ht="11.25" outlineLevel="1">
      <c r="B3354" s="75"/>
      <c r="C3354" s="11"/>
      <c r="D3354" s="1"/>
      <c r="E3354" s="1" t="s">
        <v>434</v>
      </c>
      <c r="F3354" s="141" t="s">
        <v>732</v>
      </c>
      <c r="G3354" s="32"/>
      <c r="H3354" s="32"/>
      <c r="I3354" s="845"/>
      <c r="J3354" s="846"/>
      <c r="O3354" s="21"/>
    </row>
    <row r="3355" spans="2:15" ht="11.25" outlineLevel="1">
      <c r="B3355" s="75"/>
      <c r="C3355" s="11"/>
      <c r="D3355" s="1"/>
      <c r="E3355" s="1" t="s">
        <v>435</v>
      </c>
      <c r="F3355" s="141" t="s">
        <v>742</v>
      </c>
      <c r="G3355" s="32"/>
      <c r="H3355" s="32"/>
      <c r="I3355" s="845"/>
      <c r="J3355" s="846"/>
      <c r="O3355" s="21"/>
    </row>
    <row r="3356" spans="2:15" ht="11.25" outlineLevel="1">
      <c r="B3356" s="75"/>
      <c r="C3356" s="11"/>
      <c r="D3356" s="1"/>
      <c r="E3356" s="1" t="s">
        <v>436</v>
      </c>
      <c r="F3356" s="141" t="s">
        <v>749</v>
      </c>
      <c r="G3356" s="32"/>
      <c r="H3356" s="32"/>
      <c r="I3356" s="845"/>
      <c r="J3356" s="846"/>
      <c r="O3356" s="21"/>
    </row>
    <row r="3357" spans="2:15" ht="11.25" outlineLevel="1">
      <c r="B3357" s="75"/>
      <c r="C3357" s="11"/>
      <c r="D3357" s="1"/>
      <c r="E3357" s="1" t="s">
        <v>1496</v>
      </c>
      <c r="F3357" s="141" t="s">
        <v>1497</v>
      </c>
      <c r="G3357" s="32"/>
      <c r="H3357" s="32"/>
      <c r="I3357" s="451"/>
      <c r="J3357" s="452"/>
      <c r="O3357" s="21"/>
    </row>
    <row r="3358" spans="2:15" ht="11.25" outlineLevel="1">
      <c r="B3358" s="75"/>
      <c r="C3358" s="11"/>
      <c r="D3358" s="1"/>
      <c r="E3358" s="1" t="s">
        <v>494</v>
      </c>
      <c r="F3358" s="141" t="s">
        <v>719</v>
      </c>
      <c r="G3358" s="32"/>
      <c r="H3358" s="32"/>
      <c r="I3358" s="845"/>
      <c r="J3358" s="846"/>
      <c r="O3358" s="21"/>
    </row>
    <row r="3359" spans="2:15" ht="11.25" outlineLevel="1">
      <c r="B3359" s="75"/>
      <c r="C3359" s="11"/>
      <c r="D3359" s="1"/>
      <c r="E3359" s="1" t="s">
        <v>495</v>
      </c>
      <c r="F3359" s="141" t="s">
        <v>1217</v>
      </c>
      <c r="G3359" s="32"/>
      <c r="H3359" s="32"/>
      <c r="I3359" s="845"/>
      <c r="J3359" s="846"/>
      <c r="O3359" s="21"/>
    </row>
    <row r="3360" spans="2:15" ht="11.25" outlineLevel="1">
      <c r="B3360" s="75"/>
      <c r="C3360" s="11"/>
      <c r="D3360" s="1"/>
      <c r="E3360" s="1" t="s">
        <v>496</v>
      </c>
      <c r="F3360" s="141" t="s">
        <v>76</v>
      </c>
      <c r="G3360" s="32"/>
      <c r="H3360" s="32"/>
      <c r="I3360" s="845"/>
      <c r="J3360" s="846"/>
      <c r="O3360" s="21"/>
    </row>
    <row r="3361" spans="2:15" ht="11.25" outlineLevel="1">
      <c r="B3361" s="75"/>
      <c r="C3361" s="11"/>
      <c r="D3361" s="1"/>
      <c r="E3361" s="1"/>
      <c r="F3361" s="141" t="s">
        <v>1846</v>
      </c>
      <c r="G3361" s="32"/>
      <c r="H3361" s="32"/>
      <c r="I3361" s="451"/>
      <c r="J3361" s="452"/>
      <c r="O3361" s="21"/>
    </row>
    <row r="3362" spans="2:15" ht="11.25" outlineLevel="1">
      <c r="B3362" s="75"/>
      <c r="C3362" s="11"/>
      <c r="D3362" s="1"/>
      <c r="E3362" s="1" t="s">
        <v>453</v>
      </c>
      <c r="F3362" s="141" t="s">
        <v>341</v>
      </c>
      <c r="G3362" s="32"/>
      <c r="H3362" s="32"/>
      <c r="I3362" s="845"/>
      <c r="J3362" s="846"/>
      <c r="O3362" s="21"/>
    </row>
    <row r="3363" spans="2:15" ht="11.25" outlineLevel="1">
      <c r="B3363" s="75"/>
      <c r="C3363" s="11"/>
      <c r="D3363" s="1"/>
      <c r="E3363" s="1" t="s">
        <v>458</v>
      </c>
      <c r="F3363" s="141" t="s">
        <v>1113</v>
      </c>
      <c r="G3363" s="32"/>
      <c r="H3363" s="32"/>
      <c r="I3363" s="845"/>
      <c r="J3363" s="846"/>
      <c r="O3363" s="21"/>
    </row>
    <row r="3364" spans="2:15" ht="11.25" outlineLevel="1">
      <c r="B3364" s="75"/>
      <c r="C3364" s="11"/>
      <c r="D3364" s="1"/>
      <c r="E3364" s="1" t="s">
        <v>493</v>
      </c>
      <c r="F3364" s="141" t="s">
        <v>1115</v>
      </c>
      <c r="G3364" s="32"/>
      <c r="H3364" s="32"/>
      <c r="I3364" s="845"/>
      <c r="J3364" s="846"/>
      <c r="N3364" s="740" t="s">
        <v>3774</v>
      </c>
      <c r="O3364" s="21"/>
    </row>
    <row r="3365" spans="2:15" ht="11.25" outlineLevel="1">
      <c r="B3365" s="75"/>
      <c r="C3365" s="11"/>
      <c r="D3365" s="1"/>
      <c r="E3365" s="266" t="s">
        <v>459</v>
      </c>
      <c r="F3365" s="141" t="s">
        <v>1188</v>
      </c>
      <c r="G3365" s="32"/>
      <c r="H3365" s="32"/>
      <c r="I3365" s="451"/>
      <c r="J3365" s="452"/>
      <c r="M3365" s="727" t="s">
        <v>438</v>
      </c>
      <c r="O3365" s="21"/>
    </row>
    <row r="3366" spans="2:15" ht="11.25" outlineLevel="1">
      <c r="B3366" s="75"/>
      <c r="C3366" s="11"/>
      <c r="D3366" s="1"/>
      <c r="E3366" s="271"/>
      <c r="F3366" s="602" t="s">
        <v>1548</v>
      </c>
      <c r="G3366" s="32"/>
      <c r="H3366" s="32"/>
      <c r="I3366" s="451"/>
      <c r="J3366" s="452"/>
      <c r="M3366" s="727" t="s">
        <v>438</v>
      </c>
      <c r="O3366" s="21"/>
    </row>
    <row r="3367" spans="2:15" ht="11.25" outlineLevel="1">
      <c r="B3367" s="75"/>
      <c r="C3367" s="11"/>
      <c r="D3367" s="1"/>
      <c r="E3367" s="271"/>
      <c r="F3367" s="602" t="s">
        <v>2052</v>
      </c>
      <c r="G3367" s="32"/>
      <c r="H3367" s="32"/>
      <c r="I3367" s="451"/>
      <c r="J3367" s="452"/>
      <c r="O3367" s="21"/>
    </row>
    <row r="3368" spans="2:15" ht="11.25" outlineLevel="1">
      <c r="B3368" s="75"/>
      <c r="C3368" s="11"/>
      <c r="D3368" s="1"/>
      <c r="E3368" s="271"/>
      <c r="F3368" s="602" t="s">
        <v>2061</v>
      </c>
      <c r="G3368" s="32"/>
      <c r="H3368" s="32"/>
      <c r="I3368" s="451"/>
      <c r="J3368" s="452"/>
      <c r="O3368" s="21"/>
    </row>
    <row r="3369" spans="2:15" ht="11.25" outlineLevel="1">
      <c r="B3369" s="75"/>
      <c r="C3369" s="11"/>
      <c r="D3369" s="1"/>
      <c r="E3369" s="271"/>
      <c r="F3369" s="602" t="s">
        <v>2053</v>
      </c>
      <c r="G3369" s="32"/>
      <c r="H3369" s="32"/>
      <c r="I3369" s="451"/>
      <c r="J3369" s="452"/>
      <c r="O3369" s="21"/>
    </row>
    <row r="3370" spans="2:15" ht="11.25" outlineLevel="1">
      <c r="B3370" s="75"/>
      <c r="C3370" s="11"/>
      <c r="D3370" s="1"/>
      <c r="E3370" s="271"/>
      <c r="F3370" s="602" t="s">
        <v>2062</v>
      </c>
      <c r="G3370" s="32"/>
      <c r="H3370" s="32"/>
      <c r="I3370" s="451"/>
      <c r="J3370" s="452"/>
      <c r="O3370" s="21"/>
    </row>
    <row r="3371" spans="2:15" ht="11.25" outlineLevel="1">
      <c r="B3371" s="75"/>
      <c r="C3371" s="11"/>
      <c r="D3371" s="191"/>
      <c r="E3371" s="271"/>
      <c r="F3371" s="602" t="s">
        <v>2053</v>
      </c>
      <c r="G3371" s="32"/>
      <c r="H3371" s="32"/>
      <c r="I3371" s="451"/>
      <c r="J3371" s="452"/>
      <c r="O3371" s="21"/>
    </row>
    <row r="3372" spans="2:15" ht="11.25" outlineLevel="1">
      <c r="B3372" s="75"/>
      <c r="C3372" s="11"/>
      <c r="D3372" s="191"/>
      <c r="E3372" s="271"/>
      <c r="F3372" s="602" t="s">
        <v>1543</v>
      </c>
      <c r="G3372" s="32"/>
      <c r="H3372" s="32"/>
      <c r="I3372" s="451"/>
      <c r="J3372" s="452"/>
      <c r="O3372" s="21"/>
    </row>
    <row r="3373" spans="2:15" ht="11.25" outlineLevel="1">
      <c r="B3373" s="75"/>
      <c r="C3373" s="11"/>
      <c r="D3373" s="191"/>
      <c r="E3373" s="271"/>
      <c r="F3373" s="602" t="s">
        <v>1544</v>
      </c>
      <c r="G3373" s="32"/>
      <c r="H3373" s="32"/>
      <c r="I3373" s="451"/>
      <c r="J3373" s="452"/>
      <c r="O3373" s="21"/>
    </row>
    <row r="3374" spans="2:15" ht="11.25" outlineLevel="1">
      <c r="B3374" s="75"/>
      <c r="C3374" s="11"/>
      <c r="D3374" s="191"/>
      <c r="E3374" s="271"/>
      <c r="F3374" s="602" t="s">
        <v>1545</v>
      </c>
      <c r="G3374" s="32"/>
      <c r="H3374" s="32"/>
      <c r="I3374" s="451"/>
      <c r="J3374" s="452"/>
      <c r="O3374" s="21"/>
    </row>
    <row r="3375" spans="2:15" ht="11.25" outlineLevel="1">
      <c r="B3375" s="75"/>
      <c r="C3375" s="11"/>
      <c r="D3375" s="191"/>
      <c r="E3375" s="271"/>
      <c r="F3375" s="602" t="s">
        <v>1546</v>
      </c>
      <c r="G3375" s="32"/>
      <c r="H3375" s="32"/>
      <c r="I3375" s="451"/>
      <c r="J3375" s="452"/>
      <c r="O3375" s="21"/>
    </row>
    <row r="3376" spans="2:15" ht="11.25" outlineLevel="1">
      <c r="B3376" s="75"/>
      <c r="C3376" s="11"/>
      <c r="D3376" s="191"/>
      <c r="E3376" s="271"/>
      <c r="F3376" s="602" t="s">
        <v>1547</v>
      </c>
      <c r="G3376" s="32"/>
      <c r="H3376" s="32"/>
      <c r="I3376" s="451"/>
      <c r="J3376" s="452"/>
      <c r="O3376" s="21"/>
    </row>
    <row r="3377" spans="2:15" ht="12.75" outlineLevel="1">
      <c r="B3377" s="75"/>
      <c r="C3377" s="11"/>
      <c r="D3377" s="191"/>
      <c r="E3377" s="271"/>
      <c r="F3377" s="602" t="s">
        <v>2060</v>
      </c>
      <c r="G3377" s="32"/>
      <c r="H3377" s="32"/>
      <c r="I3377" s="451"/>
      <c r="J3377" s="452"/>
      <c r="O3377" s="21"/>
    </row>
    <row r="3378" spans="2:15" ht="11.25" outlineLevel="1">
      <c r="B3378" s="75"/>
      <c r="C3378" s="11"/>
      <c r="D3378" s="191"/>
      <c r="E3378" s="271"/>
      <c r="F3378" s="602" t="s">
        <v>2058</v>
      </c>
      <c r="G3378" s="32"/>
      <c r="H3378" s="32"/>
      <c r="I3378" s="451"/>
      <c r="J3378" s="452"/>
      <c r="O3378" s="21"/>
    </row>
    <row r="3379" spans="2:15" ht="11.25" outlineLevel="1">
      <c r="B3379" s="75"/>
      <c r="C3379" s="11"/>
      <c r="D3379" s="191"/>
      <c r="E3379" s="271"/>
      <c r="F3379" s="602" t="s">
        <v>2059</v>
      </c>
      <c r="G3379" s="32"/>
      <c r="H3379" s="32"/>
      <c r="I3379" s="451"/>
      <c r="J3379" s="452"/>
      <c r="O3379" s="21"/>
    </row>
    <row r="3380" spans="2:15" ht="11.25" outlineLevel="1">
      <c r="B3380" s="75"/>
      <c r="C3380" s="11"/>
      <c r="D3380" s="191"/>
      <c r="E3380" s="270"/>
      <c r="F3380" s="602" t="s">
        <v>2089</v>
      </c>
      <c r="G3380" s="32"/>
      <c r="H3380" s="32"/>
      <c r="I3380" s="451"/>
      <c r="J3380" s="452"/>
      <c r="M3380" s="727" t="s">
        <v>438</v>
      </c>
      <c r="O3380" s="21"/>
    </row>
    <row r="3381" spans="2:15" ht="11.25" outlineLevel="1">
      <c r="B3381" s="75"/>
      <c r="C3381" s="11"/>
      <c r="D3381" s="191"/>
      <c r="E3381" s="270"/>
      <c r="F3381" s="602" t="s">
        <v>1998</v>
      </c>
      <c r="G3381" s="32"/>
      <c r="H3381" s="32"/>
      <c r="I3381" s="451"/>
      <c r="J3381" s="452"/>
      <c r="O3381" s="21"/>
    </row>
    <row r="3382" spans="2:15" ht="11.25" outlineLevel="1">
      <c r="B3382" s="75"/>
      <c r="C3382" s="11"/>
      <c r="D3382" s="191"/>
      <c r="E3382" s="270"/>
      <c r="F3382" s="602" t="s">
        <v>1536</v>
      </c>
      <c r="G3382" s="32"/>
      <c r="H3382" s="32"/>
      <c r="I3382" s="451"/>
      <c r="J3382" s="452"/>
      <c r="O3382" s="21"/>
    </row>
    <row r="3383" spans="2:15" ht="11.25" outlineLevel="1">
      <c r="B3383" s="75"/>
      <c r="C3383" s="11"/>
      <c r="D3383" s="191"/>
      <c r="E3383" s="270"/>
      <c r="F3383" s="619" t="s">
        <v>2055</v>
      </c>
      <c r="G3383" s="32"/>
      <c r="H3383" s="32"/>
      <c r="I3383" s="451"/>
      <c r="J3383" s="452"/>
      <c r="O3383" s="21"/>
    </row>
    <row r="3384" spans="2:15" ht="11.25" outlineLevel="1">
      <c r="B3384" s="75"/>
      <c r="C3384" s="11"/>
      <c r="D3384" s="191"/>
      <c r="E3384" s="272"/>
      <c r="F3384" s="602" t="s">
        <v>1537</v>
      </c>
      <c r="G3384" s="32"/>
      <c r="H3384" s="32"/>
      <c r="I3384" s="451"/>
      <c r="J3384" s="452"/>
      <c r="O3384" s="21"/>
    </row>
    <row r="3385" spans="2:15" ht="11.25" outlineLevel="1">
      <c r="B3385" s="75"/>
      <c r="C3385" s="11"/>
      <c r="D3385" s="191"/>
      <c r="E3385" s="272"/>
      <c r="F3385" s="602" t="s">
        <v>1538</v>
      </c>
      <c r="G3385" s="32"/>
      <c r="H3385" s="32"/>
      <c r="I3385" s="451"/>
      <c r="J3385" s="452"/>
      <c r="O3385" s="21"/>
    </row>
    <row r="3386" spans="2:15" ht="11.25" outlineLevel="1">
      <c r="B3386" s="75"/>
      <c r="C3386" s="11"/>
      <c r="D3386" s="191"/>
      <c r="E3386" s="272"/>
      <c r="F3386" s="602" t="s">
        <v>1539</v>
      </c>
      <c r="G3386" s="32"/>
      <c r="H3386" s="32"/>
      <c r="I3386" s="451"/>
      <c r="J3386" s="452"/>
      <c r="O3386" s="21"/>
    </row>
    <row r="3387" spans="2:15" ht="11.25" outlineLevel="1">
      <c r="B3387" s="75"/>
      <c r="C3387" s="11"/>
      <c r="D3387" s="191"/>
      <c r="E3387" s="272"/>
      <c r="F3387" s="602" t="s">
        <v>1540</v>
      </c>
      <c r="G3387" s="32"/>
      <c r="H3387" s="32"/>
      <c r="I3387" s="451"/>
      <c r="J3387" s="452"/>
      <c r="O3387" s="21"/>
    </row>
    <row r="3388" spans="2:15" ht="11.25" outlineLevel="1">
      <c r="B3388" s="75"/>
      <c r="C3388" s="11"/>
      <c r="D3388" s="191"/>
      <c r="E3388" s="272"/>
      <c r="F3388" s="602" t="s">
        <v>1465</v>
      </c>
      <c r="G3388" s="32"/>
      <c r="H3388" s="32"/>
      <c r="I3388" s="451"/>
      <c r="J3388" s="452"/>
      <c r="O3388" s="21"/>
    </row>
    <row r="3389" spans="2:15" ht="11.25" outlineLevel="1">
      <c r="B3389" s="75"/>
      <c r="C3389" s="11"/>
      <c r="D3389" s="191"/>
      <c r="E3389" s="272"/>
      <c r="F3389" s="602" t="s">
        <v>2122</v>
      </c>
      <c r="G3389" s="32"/>
      <c r="H3389" s="32"/>
      <c r="I3389" s="451"/>
      <c r="J3389" s="452"/>
      <c r="O3389" s="21"/>
    </row>
    <row r="3390" spans="2:15" ht="11.25" outlineLevel="1">
      <c r="B3390" s="75"/>
      <c r="C3390" s="11"/>
      <c r="D3390" s="201"/>
      <c r="E3390" s="191"/>
      <c r="F3390" s="639"/>
      <c r="G3390" s="32"/>
      <c r="H3390" s="32"/>
      <c r="I3390" s="451"/>
      <c r="J3390" s="452"/>
      <c r="O3390" s="21"/>
    </row>
    <row r="3391" spans="2:15" ht="11.25" outlineLevel="1">
      <c r="B3391" s="523"/>
      <c r="C3391" s="273" t="s">
        <v>2181</v>
      </c>
      <c r="D3391" s="164" t="s">
        <v>183</v>
      </c>
      <c r="E3391" s="165"/>
      <c r="F3391" s="593"/>
      <c r="G3391" s="350" t="s">
        <v>84</v>
      </c>
      <c r="H3391" s="547" t="s">
        <v>84</v>
      </c>
      <c r="I3391" s="451"/>
      <c r="J3391" s="452"/>
      <c r="O3391" s="21"/>
    </row>
    <row r="3392" spans="2:15" ht="11.25" outlineLevel="1">
      <c r="B3392" s="75"/>
      <c r="C3392" s="11"/>
      <c r="D3392" s="1"/>
      <c r="E3392" s="1" t="s">
        <v>1288</v>
      </c>
      <c r="F3392" s="141" t="s">
        <v>1292</v>
      </c>
      <c r="G3392" s="32"/>
      <c r="H3392" s="450"/>
      <c r="I3392" s="451"/>
      <c r="J3392" s="452"/>
      <c r="O3392" s="21"/>
    </row>
    <row r="3393" spans="2:15" ht="11.25" outlineLevel="1">
      <c r="B3393" s="75"/>
      <c r="C3393" s="11"/>
      <c r="D3393" s="1"/>
      <c r="E3393" s="1" t="s">
        <v>1289</v>
      </c>
      <c r="F3393" s="141" t="s">
        <v>1290</v>
      </c>
      <c r="G3393" s="32"/>
      <c r="H3393" s="450"/>
      <c r="I3393" s="451"/>
      <c r="J3393" s="452"/>
      <c r="O3393" s="21"/>
    </row>
    <row r="3394" spans="2:15" ht="11.25" outlineLevel="1">
      <c r="B3394" s="523"/>
      <c r="C3394" s="273" t="s">
        <v>2182</v>
      </c>
      <c r="D3394" s="164" t="s">
        <v>184</v>
      </c>
      <c r="E3394" s="165"/>
      <c r="F3394" s="593"/>
      <c r="G3394" s="350" t="s">
        <v>84</v>
      </c>
      <c r="H3394" s="547" t="s">
        <v>84</v>
      </c>
      <c r="I3394" s="451"/>
      <c r="J3394" s="452"/>
      <c r="O3394" s="21"/>
    </row>
    <row r="3395" spans="2:15" ht="11.25" outlineLevel="1">
      <c r="B3395" s="75"/>
      <c r="C3395" s="11"/>
      <c r="D3395" s="1"/>
      <c r="E3395" s="1" t="s">
        <v>185</v>
      </c>
      <c r="F3395" s="141" t="s">
        <v>190</v>
      </c>
      <c r="G3395" s="86"/>
      <c r="H3395" s="450"/>
      <c r="I3395" s="451"/>
      <c r="J3395" s="452"/>
      <c r="O3395" s="21"/>
    </row>
    <row r="3396" spans="2:15" ht="12.75" outlineLevel="1">
      <c r="B3396" s="75"/>
      <c r="C3396" s="11"/>
      <c r="D3396" s="1"/>
      <c r="E3396" s="12" t="s">
        <v>782</v>
      </c>
      <c r="F3396" s="141"/>
      <c r="G3396" s="86"/>
      <c r="H3396" s="450"/>
      <c r="I3396" s="451"/>
      <c r="J3396" s="452"/>
      <c r="O3396" s="21"/>
    </row>
    <row r="3397" spans="2:15" ht="11.25" outlineLevel="1">
      <c r="B3397" s="75"/>
      <c r="C3397" s="11"/>
      <c r="D3397" s="1"/>
      <c r="E3397" s="1" t="s">
        <v>1289</v>
      </c>
      <c r="F3397" s="141" t="s">
        <v>1290</v>
      </c>
      <c r="G3397" s="86"/>
      <c r="H3397" s="450"/>
      <c r="I3397" s="451"/>
      <c r="J3397" s="452"/>
      <c r="O3397" s="21"/>
    </row>
    <row r="3398" spans="2:15" ht="11.25" outlineLevel="1">
      <c r="B3398" s="75"/>
      <c r="C3398" s="11"/>
      <c r="D3398" s="1"/>
      <c r="E3398" s="1" t="s">
        <v>1293</v>
      </c>
      <c r="F3398" s="141" t="s">
        <v>1221</v>
      </c>
      <c r="G3398" s="86"/>
      <c r="H3398" s="450"/>
      <c r="I3398" s="451"/>
      <c r="J3398" s="452"/>
      <c r="O3398" s="21"/>
    </row>
    <row r="3399" spans="2:15" ht="25.5" outlineLevel="1">
      <c r="B3399" s="75"/>
      <c r="C3399" s="11"/>
      <c r="D3399" s="1"/>
      <c r="E3399" s="1" t="s">
        <v>591</v>
      </c>
      <c r="F3399" s="347" t="s">
        <v>783</v>
      </c>
      <c r="G3399" s="86"/>
      <c r="H3399" s="450"/>
      <c r="I3399" s="59"/>
      <c r="J3399" s="452"/>
      <c r="O3399" s="21"/>
    </row>
    <row r="3400" spans="2:15" ht="11.25" outlineLevel="1">
      <c r="B3400" s="523"/>
      <c r="C3400" s="273" t="s">
        <v>2183</v>
      </c>
      <c r="D3400" s="164" t="s">
        <v>1601</v>
      </c>
      <c r="E3400" s="165"/>
      <c r="F3400" s="593"/>
      <c r="G3400" s="350"/>
      <c r="H3400" s="547" t="s">
        <v>84</v>
      </c>
      <c r="I3400" s="59"/>
      <c r="J3400" s="452"/>
      <c r="O3400" s="21"/>
    </row>
    <row r="3401" spans="2:15" ht="12.75" outlineLevel="1">
      <c r="B3401" s="75"/>
      <c r="C3401" s="11"/>
      <c r="D3401" s="74"/>
      <c r="E3401" s="142" t="s">
        <v>1578</v>
      </c>
      <c r="F3401" s="347" t="s">
        <v>289</v>
      </c>
      <c r="G3401" s="86"/>
      <c r="H3401" s="450"/>
      <c r="I3401" s="451"/>
      <c r="J3401" s="452"/>
      <c r="O3401" s="21"/>
    </row>
    <row r="3402" spans="2:15" ht="12.75" outlineLevel="1">
      <c r="B3402" s="75"/>
      <c r="C3402" s="11"/>
      <c r="D3402" s="74"/>
      <c r="E3402" s="1"/>
      <c r="F3402" s="347" t="s">
        <v>1579</v>
      </c>
      <c r="G3402" s="86"/>
      <c r="H3402" s="450"/>
      <c r="I3402" s="451"/>
      <c r="J3402" s="452"/>
      <c r="O3402" s="21"/>
    </row>
    <row r="3403" spans="2:15" ht="12.75" outlineLevel="1">
      <c r="B3403" s="75"/>
      <c r="C3403" s="11"/>
      <c r="D3403" s="1"/>
      <c r="E3403" s="1"/>
      <c r="F3403" s="347"/>
      <c r="G3403" s="86"/>
      <c r="H3403" s="450"/>
      <c r="I3403" s="59"/>
      <c r="J3403" s="452"/>
      <c r="O3403" s="21"/>
    </row>
    <row r="3404" spans="2:15" ht="11.25" outlineLevel="1">
      <c r="B3404" s="75"/>
      <c r="C3404" s="370" t="s">
        <v>664</v>
      </c>
      <c r="D3404" s="371" t="s">
        <v>1188</v>
      </c>
      <c r="E3404" s="371"/>
      <c r="F3404" s="638"/>
      <c r="G3404" s="372"/>
      <c r="H3404" s="372"/>
      <c r="I3404" s="893"/>
      <c r="J3404" s="894"/>
      <c r="M3404" s="727" t="s">
        <v>438</v>
      </c>
      <c r="O3404" s="21"/>
    </row>
    <row r="3405" spans="2:15" ht="11.25" outlineLevel="1">
      <c r="B3405" s="75"/>
      <c r="C3405" s="33" t="s">
        <v>139</v>
      </c>
      <c r="D3405" s="9" t="s">
        <v>497</v>
      </c>
      <c r="E3405" s="9"/>
      <c r="F3405" s="588"/>
      <c r="G3405" s="350" t="s">
        <v>84</v>
      </c>
      <c r="H3405" s="547" t="s">
        <v>84</v>
      </c>
      <c r="I3405" s="895" t="s">
        <v>1229</v>
      </c>
      <c r="J3405" s="896"/>
      <c r="M3405" s="727" t="s">
        <v>438</v>
      </c>
      <c r="O3405" s="21"/>
    </row>
    <row r="3406" spans="2:15" ht="11.25" outlineLevel="1">
      <c r="B3406" s="706"/>
      <c r="C3406" s="33"/>
      <c r="D3406" s="318"/>
      <c r="E3406" s="312" t="s">
        <v>3325</v>
      </c>
      <c r="F3406" s="589"/>
      <c r="G3406" s="350"/>
      <c r="H3406" s="350"/>
      <c r="I3406" s="546"/>
      <c r="J3406" s="547"/>
      <c r="O3406" s="21"/>
    </row>
    <row r="3407" spans="2:15" ht="11.25" outlineLevel="2">
      <c r="B3407" s="706"/>
      <c r="C3407" s="33"/>
      <c r="D3407" s="311"/>
      <c r="E3407" s="533" t="str">
        <f>TRIM(RIGHT(SUBSTITUTE(E3406," ",REPT(" ",100)),100))</f>
        <v>8.10.3.3.2(nn)</v>
      </c>
      <c r="F3407" s="590">
        <f>+VLOOKUP(E3407,clause_count,2,FALSE)</f>
        <v>1</v>
      </c>
      <c r="G3407" s="350"/>
      <c r="H3407" s="350"/>
      <c r="I3407" s="546"/>
      <c r="J3407" s="547"/>
      <c r="O3407" s="21"/>
    </row>
    <row r="3408" spans="2:15" ht="12.75" outlineLevel="2">
      <c r="B3408" s="706"/>
      <c r="C3408" s="33"/>
      <c r="D3408" s="539">
        <v>1</v>
      </c>
      <c r="E3408" s="538" t="s">
        <v>2873</v>
      </c>
      <c r="F3408" s="577" t="str">
        <f>+VLOOKUP(E3408,AlterationTestLU[],2,)</f>
        <v>Car Emergency Signal [Section 3.27 and 8.10.2.2.1(f)] (Item 1.6)</v>
      </c>
      <c r="G3408" s="350"/>
      <c r="H3408" s="350"/>
      <c r="I3408" s="546"/>
      <c r="J3408" s="547"/>
      <c r="O3408" s="21"/>
    </row>
    <row r="3409" spans="2:15" ht="11.25" outlineLevel="1">
      <c r="B3409" s="75"/>
      <c r="C3409" s="11"/>
      <c r="D3409" s="1"/>
      <c r="E3409" s="1" t="s">
        <v>438</v>
      </c>
      <c r="F3409" s="141" t="s">
        <v>497</v>
      </c>
      <c r="G3409" s="32"/>
      <c r="H3409" s="32"/>
      <c r="I3409" s="845"/>
      <c r="J3409" s="846"/>
      <c r="M3409" s="727" t="s">
        <v>438</v>
      </c>
      <c r="O3409" s="21"/>
    </row>
    <row r="3410" spans="2:15" ht="11.25" outlineLevel="1">
      <c r="B3410" s="75"/>
      <c r="C3410" s="11"/>
      <c r="D3410" s="1"/>
      <c r="E3410" s="1"/>
      <c r="F3410" s="141" t="s">
        <v>1860</v>
      </c>
      <c r="G3410" s="32"/>
      <c r="H3410" s="32"/>
      <c r="I3410" s="451"/>
      <c r="J3410" s="452"/>
      <c r="O3410" s="21"/>
    </row>
    <row r="3411" spans="2:15" ht="11.25" outlineLevel="1">
      <c r="B3411" s="75"/>
      <c r="C3411" s="11"/>
      <c r="D3411" s="1"/>
      <c r="E3411" s="339" t="s">
        <v>1578</v>
      </c>
      <c r="F3411" s="141" t="s">
        <v>1855</v>
      </c>
      <c r="G3411" s="32"/>
      <c r="H3411" s="32"/>
      <c r="I3411" s="451"/>
      <c r="J3411" s="452"/>
      <c r="O3411" s="21"/>
    </row>
    <row r="3412" spans="2:15" ht="11.25" outlineLevel="1">
      <c r="B3412" s="75"/>
      <c r="C3412" s="11"/>
      <c r="D3412" s="1"/>
      <c r="E3412" s="1" t="s">
        <v>388</v>
      </c>
      <c r="F3412" s="141" t="s">
        <v>2129</v>
      </c>
      <c r="G3412" s="32"/>
      <c r="H3412" s="32"/>
      <c r="I3412" s="451"/>
      <c r="J3412" s="452"/>
      <c r="O3412" s="21"/>
    </row>
    <row r="3413" spans="2:15" ht="11.25" outlineLevel="1">
      <c r="B3413" s="75"/>
      <c r="C3413" s="11"/>
      <c r="D3413" s="1"/>
      <c r="E3413" s="1" t="s">
        <v>1451</v>
      </c>
      <c r="F3413" s="141" t="s">
        <v>1866</v>
      </c>
      <c r="G3413" s="32"/>
      <c r="H3413" s="32"/>
      <c r="I3413" s="451"/>
      <c r="J3413" s="452"/>
      <c r="O3413" s="21"/>
    </row>
    <row r="3414" spans="2:15" ht="11.25" outlineLevel="1">
      <c r="B3414" s="75"/>
      <c r="C3414" s="11"/>
      <c r="D3414" s="1"/>
      <c r="E3414" s="1"/>
      <c r="F3414" s="141"/>
      <c r="G3414" s="32"/>
      <c r="H3414" s="32"/>
      <c r="I3414" s="451"/>
      <c r="J3414" s="452"/>
      <c r="O3414" s="21"/>
    </row>
    <row r="3415" spans="2:15" ht="11.25" outlineLevel="1">
      <c r="B3415" s="75"/>
      <c r="C3415" s="33" t="s">
        <v>140</v>
      </c>
      <c r="D3415" s="9" t="s">
        <v>439</v>
      </c>
      <c r="E3415" s="9"/>
      <c r="F3415" s="588"/>
      <c r="G3415" s="350" t="s">
        <v>84</v>
      </c>
      <c r="H3415" s="350" t="s">
        <v>85</v>
      </c>
      <c r="I3415" s="845"/>
      <c r="J3415" s="846"/>
      <c r="O3415" s="21"/>
    </row>
    <row r="3416" spans="2:15" ht="11.25" outlineLevel="1">
      <c r="B3416" s="706"/>
      <c r="C3416" s="33"/>
      <c r="D3416" s="318"/>
      <c r="E3416" s="312" t="s">
        <v>3326</v>
      </c>
      <c r="F3416" s="589"/>
      <c r="G3416" s="350"/>
      <c r="H3416" s="350"/>
      <c r="I3416" s="451"/>
      <c r="J3416" s="452"/>
      <c r="O3416" s="21"/>
    </row>
    <row r="3417" spans="2:15" ht="11.25" outlineLevel="2">
      <c r="B3417" s="706"/>
      <c r="C3417" s="33"/>
      <c r="D3417" s="311"/>
      <c r="E3417" s="533" t="str">
        <f>TRIM(RIGHT(SUBSTITUTE(E3416," ",REPT(" ",100)),100))</f>
        <v>8.10.3.3.2(l)</v>
      </c>
      <c r="F3417" s="590">
        <f>+VLOOKUP(E3417,clause_count,2,FALSE)</f>
        <v>2</v>
      </c>
      <c r="G3417" s="350"/>
      <c r="H3417" s="350"/>
      <c r="I3417" s="451"/>
      <c r="J3417" s="452"/>
      <c r="O3417" s="21"/>
    </row>
    <row r="3418" spans="2:15" ht="51" outlineLevel="2">
      <c r="B3418" s="706"/>
      <c r="C3418" s="33"/>
      <c r="D3418" s="539">
        <v>1</v>
      </c>
      <c r="E3418" s="538" t="s">
        <v>2884</v>
      </c>
      <c r="F3418" s="577" t="str">
        <f>+VLOOKUP(E3418,AlterationTestLU[],2,)</f>
        <v>(q) Emergency and Auxiliary Power (Item 1.17)
(q)(1) standby or E.Power [Section 3.27 and 8.10.2.2.1(q)]. Passenger/freight tested w/rated load. C2- overload maintained during load/unload
(q)(2) auxiliary power lowering (3.26.10)</v>
      </c>
      <c r="G3418" s="350"/>
      <c r="H3418" s="350"/>
      <c r="I3418" s="451"/>
      <c r="J3418" s="452"/>
      <c r="O3418" s="21"/>
    </row>
    <row r="3419" spans="2:15" ht="25.5" outlineLevel="2">
      <c r="B3419" s="706"/>
      <c r="C3419" s="33"/>
      <c r="D3419" s="539">
        <v>2</v>
      </c>
      <c r="E3419" s="538" t="s">
        <v>3032</v>
      </c>
      <c r="F3419" s="577" t="str">
        <f>+VLOOKUP(E3419,AlterationTestLU[],2,)</f>
        <v>Standby or Emergency Power Selection Switch [3.26.10 and 8.10.2.2.4(k)] (Item 4.12)</v>
      </c>
      <c r="G3419" s="350"/>
      <c r="H3419" s="350"/>
      <c r="I3419" s="451"/>
      <c r="J3419" s="452"/>
      <c r="O3419" s="21"/>
    </row>
    <row r="3420" spans="2:15" ht="11.25" outlineLevel="1">
      <c r="B3420" s="75"/>
      <c r="C3420" s="11"/>
      <c r="D3420" s="1"/>
      <c r="E3420" s="1" t="s">
        <v>424</v>
      </c>
      <c r="F3420" s="141" t="s">
        <v>561</v>
      </c>
      <c r="G3420" s="32"/>
      <c r="H3420" s="32"/>
      <c r="I3420" s="845"/>
      <c r="J3420" s="846"/>
      <c r="O3420" s="21"/>
    </row>
    <row r="3421" spans="2:15" ht="11.25" outlineLevel="1">
      <c r="B3421" s="75"/>
      <c r="C3421" s="11"/>
      <c r="D3421" s="1"/>
      <c r="E3421" s="339" t="s">
        <v>1578</v>
      </c>
      <c r="F3421" s="141" t="s">
        <v>1855</v>
      </c>
      <c r="G3421" s="32"/>
      <c r="H3421" s="32"/>
      <c r="I3421" s="451"/>
      <c r="J3421" s="452"/>
      <c r="O3421" s="21"/>
    </row>
    <row r="3422" spans="2:15" ht="11.25" outlineLevel="1">
      <c r="B3422" s="75"/>
      <c r="C3422" s="11"/>
      <c r="D3422" s="1"/>
      <c r="E3422" s="1" t="s">
        <v>388</v>
      </c>
      <c r="F3422" s="141" t="s">
        <v>2129</v>
      </c>
      <c r="G3422" s="32"/>
      <c r="H3422" s="32"/>
      <c r="I3422" s="451"/>
      <c r="J3422" s="452"/>
      <c r="O3422" s="21"/>
    </row>
    <row r="3423" spans="2:15" ht="11.25" outlineLevel="1">
      <c r="B3423" s="75"/>
      <c r="C3423" s="11"/>
      <c r="D3423" s="1"/>
      <c r="E3423" s="1" t="s">
        <v>1451</v>
      </c>
      <c r="F3423" s="141" t="s">
        <v>1866</v>
      </c>
      <c r="G3423" s="32"/>
      <c r="H3423" s="32"/>
      <c r="I3423" s="451"/>
      <c r="J3423" s="452"/>
      <c r="O3423" s="21"/>
    </row>
    <row r="3424" spans="2:15" ht="11.25" outlineLevel="1">
      <c r="B3424" s="75"/>
      <c r="C3424" s="11"/>
      <c r="D3424" s="1"/>
      <c r="E3424" s="1"/>
      <c r="F3424" s="141"/>
      <c r="G3424" s="32"/>
      <c r="H3424" s="32"/>
      <c r="I3424" s="451"/>
      <c r="J3424" s="452"/>
      <c r="O3424" s="21"/>
    </row>
    <row r="3425" spans="2:15" ht="11.25" outlineLevel="1">
      <c r="B3425" s="75"/>
      <c r="C3425" s="33" t="s">
        <v>141</v>
      </c>
      <c r="D3425" s="9" t="s">
        <v>440</v>
      </c>
      <c r="E3425" s="9"/>
      <c r="F3425" s="588"/>
      <c r="G3425" s="350" t="s">
        <v>84</v>
      </c>
      <c r="H3425" s="350" t="s">
        <v>85</v>
      </c>
      <c r="I3425" s="845"/>
      <c r="J3425" s="846"/>
      <c r="M3425" s="727" t="s">
        <v>438</v>
      </c>
      <c r="O3425" s="21"/>
    </row>
    <row r="3426" spans="2:15" ht="11.25" outlineLevel="1">
      <c r="B3426" s="706"/>
      <c r="C3426" s="33"/>
      <c r="D3426" s="318"/>
      <c r="E3426" s="312" t="s">
        <v>3327</v>
      </c>
      <c r="F3426" s="589"/>
      <c r="G3426" s="350"/>
      <c r="H3426" s="350"/>
      <c r="I3426" s="451"/>
      <c r="J3426" s="452"/>
      <c r="O3426" s="21"/>
    </row>
    <row r="3427" spans="2:15" ht="11.25" outlineLevel="2">
      <c r="B3427" s="706"/>
      <c r="C3427" s="33"/>
      <c r="D3427" s="311"/>
      <c r="E3427" s="533" t="str">
        <f>TRIM(RIGHT(SUBSTITUTE(E3426," ",REPT(" ",100)),100))</f>
        <v>8.10.3.3.2(m)</v>
      </c>
      <c r="F3427" s="590">
        <f>+VLOOKUP(E3427,clause_count,2,FALSE)</f>
        <v>1</v>
      </c>
      <c r="G3427" s="350"/>
      <c r="H3427" s="350"/>
      <c r="I3427" s="451"/>
      <c r="J3427" s="452"/>
      <c r="O3427" s="21"/>
    </row>
    <row r="3428" spans="2:15" ht="25.5" outlineLevel="2">
      <c r="B3428" s="706"/>
      <c r="C3428" s="33"/>
      <c r="D3428" s="539">
        <v>1</v>
      </c>
      <c r="E3428" s="538" t="s">
        <v>3085</v>
      </c>
      <c r="F3428" s="577" t="str">
        <f>+VLOOKUP(E3428,AlterationTestLU[],2,)</f>
        <v>Firefighters’ Emergency Operation. (Section 3.27). Verify conformance with 2.27.3 through 2.27.8 and Section 3.27.</v>
      </c>
      <c r="G3428" s="350"/>
      <c r="H3428" s="350"/>
      <c r="I3428" s="451"/>
      <c r="J3428" s="452"/>
      <c r="O3428" s="21"/>
    </row>
    <row r="3429" spans="2:15" ht="11.25" outlineLevel="1">
      <c r="B3429" s="75"/>
      <c r="C3429" s="11"/>
      <c r="D3429" s="1"/>
      <c r="E3429" s="266" t="s">
        <v>459</v>
      </c>
      <c r="F3429" s="141" t="s">
        <v>1188</v>
      </c>
      <c r="G3429" s="32"/>
      <c r="H3429" s="32"/>
      <c r="I3429" s="845"/>
      <c r="J3429" s="846"/>
      <c r="M3429" s="727" t="s">
        <v>438</v>
      </c>
      <c r="O3429" s="21"/>
    </row>
    <row r="3430" spans="2:15" ht="11.25" outlineLevel="1">
      <c r="B3430" s="75"/>
      <c r="C3430" s="11"/>
      <c r="D3430" s="1"/>
      <c r="E3430" s="271"/>
      <c r="F3430" s="602" t="s">
        <v>1548</v>
      </c>
      <c r="G3430" s="32"/>
      <c r="H3430" s="32"/>
      <c r="I3430" s="451"/>
      <c r="J3430" s="452"/>
      <c r="M3430" s="727" t="s">
        <v>438</v>
      </c>
      <c r="O3430" s="21"/>
    </row>
    <row r="3431" spans="2:15" ht="11.25" outlineLevel="1">
      <c r="B3431" s="75"/>
      <c r="C3431" s="11"/>
      <c r="D3431" s="1"/>
      <c r="E3431" s="271"/>
      <c r="F3431" s="602" t="s">
        <v>2052</v>
      </c>
      <c r="G3431" s="32"/>
      <c r="H3431" s="32"/>
      <c r="I3431" s="451"/>
      <c r="J3431" s="452"/>
      <c r="O3431" s="21"/>
    </row>
    <row r="3432" spans="2:15" ht="11.25" outlineLevel="1">
      <c r="B3432" s="75"/>
      <c r="C3432" s="11"/>
      <c r="D3432" s="1"/>
      <c r="E3432" s="271"/>
      <c r="F3432" s="602" t="s">
        <v>2061</v>
      </c>
      <c r="G3432" s="32"/>
      <c r="H3432" s="32"/>
      <c r="I3432" s="451"/>
      <c r="J3432" s="452"/>
      <c r="O3432" s="21"/>
    </row>
    <row r="3433" spans="2:15" ht="11.25" outlineLevel="1">
      <c r="B3433" s="75"/>
      <c r="C3433" s="11"/>
      <c r="D3433" s="1"/>
      <c r="E3433" s="271"/>
      <c r="F3433" s="602" t="s">
        <v>2053</v>
      </c>
      <c r="G3433" s="32"/>
      <c r="H3433" s="32"/>
      <c r="I3433" s="451"/>
      <c r="J3433" s="452"/>
      <c r="O3433" s="21"/>
    </row>
    <row r="3434" spans="2:15" ht="11.25" outlineLevel="1">
      <c r="B3434" s="75"/>
      <c r="C3434" s="11"/>
      <c r="D3434" s="1"/>
      <c r="E3434" s="271"/>
      <c r="F3434" s="602" t="s">
        <v>2062</v>
      </c>
      <c r="G3434" s="32"/>
      <c r="H3434" s="32"/>
      <c r="I3434" s="451"/>
      <c r="J3434" s="452"/>
      <c r="O3434" s="21"/>
    </row>
    <row r="3435" spans="2:15" ht="11.25" outlineLevel="1">
      <c r="B3435" s="75"/>
      <c r="C3435" s="11"/>
      <c r="D3435" s="1"/>
      <c r="E3435" s="271"/>
      <c r="F3435" s="602" t="s">
        <v>2053</v>
      </c>
      <c r="G3435" s="32"/>
      <c r="H3435" s="32"/>
      <c r="I3435" s="451"/>
      <c r="J3435" s="452"/>
      <c r="O3435" s="21"/>
    </row>
    <row r="3436" spans="2:15" ht="11.25" outlineLevel="1">
      <c r="B3436" s="75"/>
      <c r="C3436" s="11"/>
      <c r="D3436" s="1"/>
      <c r="E3436" s="271"/>
      <c r="F3436" s="602" t="s">
        <v>1543</v>
      </c>
      <c r="G3436" s="32"/>
      <c r="H3436" s="32"/>
      <c r="I3436" s="451"/>
      <c r="J3436" s="452"/>
      <c r="O3436" s="21"/>
    </row>
    <row r="3437" spans="2:15" ht="11.25" outlineLevel="1">
      <c r="B3437" s="75"/>
      <c r="C3437" s="11"/>
      <c r="D3437" s="1"/>
      <c r="E3437" s="271"/>
      <c r="F3437" s="602" t="s">
        <v>1544</v>
      </c>
      <c r="G3437" s="32"/>
      <c r="H3437" s="32"/>
      <c r="I3437" s="451"/>
      <c r="J3437" s="452"/>
      <c r="O3437" s="21"/>
    </row>
    <row r="3438" spans="2:15" ht="11.25" outlineLevel="1">
      <c r="B3438" s="75"/>
      <c r="C3438" s="11"/>
      <c r="D3438" s="1"/>
      <c r="E3438" s="271"/>
      <c r="F3438" s="602" t="s">
        <v>1545</v>
      </c>
      <c r="G3438" s="32"/>
      <c r="H3438" s="32"/>
      <c r="I3438" s="451"/>
      <c r="J3438" s="452"/>
      <c r="O3438" s="21"/>
    </row>
    <row r="3439" spans="2:15" ht="11.25" outlineLevel="1">
      <c r="B3439" s="75"/>
      <c r="C3439" s="11"/>
      <c r="D3439" s="1"/>
      <c r="E3439" s="271"/>
      <c r="F3439" s="602" t="s">
        <v>1546</v>
      </c>
      <c r="G3439" s="32"/>
      <c r="H3439" s="32"/>
      <c r="I3439" s="451"/>
      <c r="J3439" s="452"/>
      <c r="O3439" s="21"/>
    </row>
    <row r="3440" spans="2:15" ht="11.25" outlineLevel="1">
      <c r="B3440" s="75"/>
      <c r="C3440" s="11"/>
      <c r="D3440" s="1"/>
      <c r="E3440" s="271"/>
      <c r="F3440" s="602" t="s">
        <v>1547</v>
      </c>
      <c r="G3440" s="32"/>
      <c r="H3440" s="32"/>
      <c r="I3440" s="451"/>
      <c r="J3440" s="452"/>
      <c r="O3440" s="21"/>
    </row>
    <row r="3441" spans="2:15" ht="12.75" outlineLevel="1">
      <c r="B3441" s="75"/>
      <c r="C3441" s="11"/>
      <c r="D3441" s="1"/>
      <c r="E3441" s="271"/>
      <c r="F3441" s="602" t="s">
        <v>2060</v>
      </c>
      <c r="G3441" s="32"/>
      <c r="H3441" s="32"/>
      <c r="I3441" s="451"/>
      <c r="J3441" s="452"/>
      <c r="O3441" s="21"/>
    </row>
    <row r="3442" spans="2:15" ht="11.25" outlineLevel="1">
      <c r="B3442" s="75"/>
      <c r="C3442" s="11"/>
      <c r="D3442" s="1"/>
      <c r="E3442" s="271"/>
      <c r="F3442" s="602" t="s">
        <v>2058</v>
      </c>
      <c r="G3442" s="32"/>
      <c r="H3442" s="32"/>
      <c r="I3442" s="451"/>
      <c r="J3442" s="452"/>
      <c r="O3442" s="21"/>
    </row>
    <row r="3443" spans="2:15" ht="11.25" outlineLevel="1">
      <c r="B3443" s="75"/>
      <c r="C3443" s="11"/>
      <c r="D3443" s="1"/>
      <c r="E3443" s="271"/>
      <c r="F3443" s="602" t="s">
        <v>2059</v>
      </c>
      <c r="G3443" s="32"/>
      <c r="H3443" s="32"/>
      <c r="I3443" s="451"/>
      <c r="J3443" s="452"/>
      <c r="O3443" s="21"/>
    </row>
    <row r="3444" spans="2:15" ht="11.25" outlineLevel="1">
      <c r="B3444" s="75"/>
      <c r="C3444" s="11"/>
      <c r="D3444" s="1"/>
      <c r="E3444" s="270"/>
      <c r="F3444" s="602" t="s">
        <v>1460</v>
      </c>
      <c r="G3444" s="32"/>
      <c r="H3444" s="32"/>
      <c r="I3444" s="451"/>
      <c r="J3444" s="452"/>
      <c r="M3444" s="727" t="s">
        <v>438</v>
      </c>
      <c r="O3444" s="21"/>
    </row>
    <row r="3445" spans="2:15" ht="11.25" outlineLevel="1">
      <c r="B3445" s="75"/>
      <c r="C3445" s="11"/>
      <c r="D3445" s="1"/>
      <c r="E3445" s="270"/>
      <c r="F3445" s="602" t="s">
        <v>1998</v>
      </c>
      <c r="G3445" s="32"/>
      <c r="H3445" s="32"/>
      <c r="I3445" s="451"/>
      <c r="J3445" s="452"/>
      <c r="O3445" s="21"/>
    </row>
    <row r="3446" spans="2:15" ht="11.25" outlineLevel="1">
      <c r="B3446" s="75"/>
      <c r="C3446" s="11"/>
      <c r="D3446" s="1"/>
      <c r="E3446" s="270"/>
      <c r="F3446" s="602" t="s">
        <v>1536</v>
      </c>
      <c r="G3446" s="32"/>
      <c r="H3446" s="32"/>
      <c r="I3446" s="451"/>
      <c r="J3446" s="452"/>
      <c r="O3446" s="21"/>
    </row>
    <row r="3447" spans="2:15" ht="11.25" outlineLevel="1">
      <c r="B3447" s="75"/>
      <c r="C3447" s="11"/>
      <c r="D3447" s="1"/>
      <c r="E3447" s="270"/>
      <c r="F3447" s="619" t="s">
        <v>2055</v>
      </c>
      <c r="G3447" s="32"/>
      <c r="H3447" s="32"/>
      <c r="I3447" s="451"/>
      <c r="J3447" s="452"/>
      <c r="O3447" s="21"/>
    </row>
    <row r="3448" spans="2:15" ht="11.25" outlineLevel="1">
      <c r="B3448" s="75"/>
      <c r="C3448" s="11"/>
      <c r="D3448" s="1"/>
      <c r="E3448" s="272"/>
      <c r="F3448" s="602" t="s">
        <v>1537</v>
      </c>
      <c r="G3448" s="32"/>
      <c r="H3448" s="32"/>
      <c r="I3448" s="451"/>
      <c r="J3448" s="452"/>
      <c r="O3448" s="21"/>
    </row>
    <row r="3449" spans="2:15" ht="11.25" outlineLevel="1">
      <c r="B3449" s="75"/>
      <c r="C3449" s="11"/>
      <c r="D3449" s="1"/>
      <c r="E3449" s="272"/>
      <c r="F3449" s="602" t="s">
        <v>1538</v>
      </c>
      <c r="G3449" s="32"/>
      <c r="H3449" s="32"/>
      <c r="I3449" s="451"/>
      <c r="J3449" s="452"/>
      <c r="O3449" s="21"/>
    </row>
    <row r="3450" spans="2:15" ht="11.25" outlineLevel="1">
      <c r="B3450" s="75"/>
      <c r="C3450" s="11"/>
      <c r="D3450" s="1"/>
      <c r="E3450" s="272"/>
      <c r="F3450" s="602" t="s">
        <v>1539</v>
      </c>
      <c r="G3450" s="32"/>
      <c r="H3450" s="32"/>
      <c r="I3450" s="451"/>
      <c r="J3450" s="452"/>
      <c r="O3450" s="21"/>
    </row>
    <row r="3451" spans="2:15" ht="11.25" outlineLevel="1">
      <c r="B3451" s="75"/>
      <c r="C3451" s="11"/>
      <c r="D3451" s="1"/>
      <c r="E3451" s="272"/>
      <c r="F3451" s="602" t="s">
        <v>1540</v>
      </c>
      <c r="G3451" s="32"/>
      <c r="H3451" s="32"/>
      <c r="I3451" s="451"/>
      <c r="J3451" s="452"/>
      <c r="O3451" s="21"/>
    </row>
    <row r="3452" spans="2:15" ht="11.25" outlineLevel="1">
      <c r="B3452" s="75"/>
      <c r="C3452" s="11"/>
      <c r="D3452" s="1"/>
      <c r="E3452" s="272"/>
      <c r="F3452" s="602" t="s">
        <v>1465</v>
      </c>
      <c r="G3452" s="32"/>
      <c r="H3452" s="32"/>
      <c r="I3452" s="451"/>
      <c r="J3452" s="452"/>
      <c r="O3452" s="21"/>
    </row>
    <row r="3453" spans="2:15" ht="11.25" outlineLevel="1">
      <c r="B3453" s="75"/>
      <c r="C3453" s="11"/>
      <c r="D3453" s="1"/>
      <c r="E3453" s="272"/>
      <c r="F3453" s="602" t="s">
        <v>2122</v>
      </c>
      <c r="G3453" s="32"/>
      <c r="H3453" s="32"/>
      <c r="I3453" s="451"/>
      <c r="J3453" s="452"/>
      <c r="O3453" s="21"/>
    </row>
    <row r="3454" spans="2:15" ht="11.25" outlineLevel="1">
      <c r="B3454" s="75"/>
      <c r="C3454" s="11"/>
      <c r="D3454" s="1"/>
      <c r="E3454" s="1"/>
      <c r="F3454" s="602"/>
      <c r="G3454" s="32"/>
      <c r="H3454" s="32"/>
      <c r="I3454" s="451"/>
      <c r="J3454" s="452"/>
      <c r="O3454" s="21"/>
    </row>
    <row r="3455" spans="2:15" ht="11.25" outlineLevel="1">
      <c r="B3455" s="523"/>
      <c r="C3455" s="273" t="s">
        <v>2184</v>
      </c>
      <c r="D3455" s="164" t="s">
        <v>187</v>
      </c>
      <c r="E3455" s="165"/>
      <c r="F3455" s="593"/>
      <c r="G3455" s="895" t="s">
        <v>84</v>
      </c>
      <c r="H3455" s="896"/>
      <c r="I3455" s="451"/>
      <c r="J3455" s="452"/>
      <c r="O3455" s="21"/>
    </row>
    <row r="3456" spans="2:15" ht="11.25" outlineLevel="1">
      <c r="B3456" s="75"/>
      <c r="C3456" s="11"/>
      <c r="D3456" s="1"/>
      <c r="E3456" s="1"/>
      <c r="F3456" s="141" t="s">
        <v>1206</v>
      </c>
      <c r="G3456" s="86"/>
      <c r="H3456" s="450"/>
      <c r="I3456" s="451"/>
      <c r="J3456" s="452"/>
      <c r="O3456" s="21"/>
    </row>
    <row r="3457" spans="2:15" ht="11.25" outlineLevel="1">
      <c r="B3457" s="75"/>
      <c r="C3457" s="11"/>
      <c r="D3457" s="1"/>
      <c r="E3457" s="1"/>
      <c r="F3457" s="141"/>
      <c r="G3457" s="86"/>
      <c r="H3457" s="450"/>
      <c r="I3457" s="451"/>
      <c r="J3457" s="452"/>
      <c r="O3457" s="21"/>
    </row>
    <row r="3458" spans="2:15" ht="11.25" outlineLevel="1">
      <c r="B3458" s="523"/>
      <c r="C3458" s="273" t="s">
        <v>2185</v>
      </c>
      <c r="D3458" s="164" t="s">
        <v>1522</v>
      </c>
      <c r="E3458" s="165"/>
      <c r="F3458" s="593"/>
      <c r="G3458" s="546" t="s">
        <v>84</v>
      </c>
      <c r="H3458" s="547" t="s">
        <v>85</v>
      </c>
      <c r="I3458" s="451"/>
      <c r="J3458" s="452"/>
      <c r="O3458" s="21"/>
    </row>
    <row r="3459" spans="2:15" ht="11.25" outlineLevel="1">
      <c r="B3459" s="75"/>
      <c r="C3459" s="11"/>
      <c r="D3459" s="1"/>
      <c r="E3459" s="1"/>
      <c r="F3459" s="141" t="s">
        <v>1536</v>
      </c>
      <c r="G3459" s="44"/>
      <c r="H3459" s="44"/>
      <c r="I3459" s="544"/>
      <c r="J3459" s="545"/>
      <c r="O3459" s="21"/>
    </row>
    <row r="3460" spans="2:15" ht="11.25" outlineLevel="1">
      <c r="B3460" s="75"/>
      <c r="C3460" s="11"/>
      <c r="D3460" s="1"/>
      <c r="E3460" s="1"/>
      <c r="F3460" s="141"/>
      <c r="G3460" s="44"/>
      <c r="H3460" s="44"/>
      <c r="I3460" s="544"/>
      <c r="J3460" s="545"/>
      <c r="O3460" s="21"/>
    </row>
    <row r="3461" spans="2:15" ht="11.25" outlineLevel="1">
      <c r="B3461" s="75"/>
      <c r="C3461" s="370" t="s">
        <v>1189</v>
      </c>
      <c r="D3461" s="371" t="s">
        <v>1190</v>
      </c>
      <c r="E3461" s="371"/>
      <c r="F3461" s="638"/>
      <c r="G3461" s="372" t="s">
        <v>84</v>
      </c>
      <c r="H3461" s="372" t="s">
        <v>84</v>
      </c>
      <c r="I3461" s="893"/>
      <c r="J3461" s="894"/>
      <c r="O3461" s="21"/>
    </row>
    <row r="3462" spans="2:15" ht="11.25" outlineLevel="1">
      <c r="B3462" s="706"/>
      <c r="C3462" s="33"/>
      <c r="D3462" s="318"/>
      <c r="E3462" s="312" t="s">
        <v>1933</v>
      </c>
      <c r="F3462" s="589"/>
      <c r="G3462" s="350"/>
      <c r="H3462" s="352"/>
      <c r="I3462" s="373"/>
      <c r="J3462" s="352"/>
      <c r="O3462" s="21"/>
    </row>
    <row r="3463" spans="2:15" ht="11.25" outlineLevel="2">
      <c r="B3463" s="706"/>
      <c r="C3463" s="33"/>
      <c r="D3463" s="311"/>
      <c r="E3463" s="533" t="str">
        <f>TRIM(RIGHT(SUBSTITUTE(E3462," ",REPT(" ",100)),100))</f>
        <v>8.10.3.3.2(oo)</v>
      </c>
      <c r="F3463" s="590">
        <f>+VLOOKUP(E3463,clause_count,2,FALSE)</f>
        <v>1</v>
      </c>
      <c r="G3463" s="350"/>
      <c r="H3463" s="350"/>
      <c r="I3463" s="61"/>
      <c r="J3463" s="547"/>
      <c r="O3463" s="21"/>
    </row>
    <row r="3464" spans="2:15" ht="12.75" outlineLevel="2">
      <c r="B3464" s="706"/>
      <c r="C3464" s="33"/>
      <c r="D3464" s="539">
        <v>1</v>
      </c>
      <c r="E3464" s="538" t="s">
        <v>2886</v>
      </c>
      <c r="F3464" s="577" t="str">
        <f>+VLOOKUP(E3464,AlterationTestLU[],2,)</f>
        <v>auxiliary power lowering (3.26.10)</v>
      </c>
      <c r="G3464" s="350"/>
      <c r="H3464" s="350"/>
      <c r="I3464" s="61"/>
      <c r="J3464" s="547"/>
      <c r="O3464" s="21"/>
    </row>
    <row r="3465" spans="2:15" ht="11.25" outlineLevel="1">
      <c r="B3465" s="75"/>
      <c r="C3465" s="11"/>
      <c r="D3465" s="1"/>
      <c r="E3465" s="1" t="s">
        <v>492</v>
      </c>
      <c r="F3465" s="141" t="s">
        <v>1190</v>
      </c>
      <c r="G3465" s="32"/>
      <c r="H3465" s="32"/>
      <c r="I3465" s="845"/>
      <c r="J3465" s="846"/>
      <c r="O3465" s="21"/>
    </row>
    <row r="3466" spans="2:15" ht="11.25" outlineLevel="1">
      <c r="B3466" s="75"/>
      <c r="C3466" s="11"/>
      <c r="D3466" s="1"/>
      <c r="E3466" s="1"/>
      <c r="F3466" s="141" t="s">
        <v>340</v>
      </c>
      <c r="G3466" s="32"/>
      <c r="H3466" s="32"/>
      <c r="I3466" s="451"/>
      <c r="J3466" s="452"/>
      <c r="O3466" s="21"/>
    </row>
    <row r="3467" spans="2:15" ht="11.25" outlineLevel="1">
      <c r="B3467" s="75"/>
      <c r="C3467" s="11"/>
      <c r="D3467" s="1"/>
      <c r="E3467" s="1"/>
      <c r="F3467" s="141"/>
      <c r="G3467" s="32"/>
      <c r="H3467" s="32"/>
      <c r="I3467" s="451"/>
      <c r="J3467" s="452"/>
      <c r="O3467" s="21"/>
    </row>
    <row r="3468" spans="2:15" ht="11.25" outlineLevel="1">
      <c r="B3468" s="75"/>
      <c r="C3468" s="370" t="s">
        <v>1160</v>
      </c>
      <c r="D3468" s="371" t="s">
        <v>1159</v>
      </c>
      <c r="E3468" s="371"/>
      <c r="F3468" s="638"/>
      <c r="G3468" s="372" t="s">
        <v>84</v>
      </c>
      <c r="H3468" s="372" t="s">
        <v>84</v>
      </c>
      <c r="I3468" s="893"/>
      <c r="J3468" s="894"/>
      <c r="O3468" s="21"/>
    </row>
    <row r="3469" spans="2:15" ht="11.25" outlineLevel="1">
      <c r="B3469" s="706"/>
      <c r="C3469" s="14"/>
      <c r="D3469" s="318"/>
      <c r="E3469" s="312" t="s">
        <v>3328</v>
      </c>
      <c r="F3469" s="589"/>
      <c r="G3469" s="73"/>
      <c r="H3469" s="46"/>
      <c r="I3469" s="373"/>
      <c r="J3469" s="352"/>
      <c r="O3469" s="21"/>
    </row>
    <row r="3470" spans="2:15" ht="11.25" outlineLevel="2">
      <c r="B3470" s="706"/>
      <c r="C3470" s="14"/>
      <c r="D3470" s="311"/>
      <c r="E3470" s="533" t="str">
        <f>TRIM(RIGHT(SUBSTITUTE(E3469," ",REPT(" ",100)),100))</f>
        <v>8.10.3.3.2(kk)</v>
      </c>
      <c r="F3470" s="590">
        <f>+VLOOKUP(E3470,clause_count,2,FALSE)</f>
        <v>1</v>
      </c>
      <c r="G3470" s="73"/>
      <c r="H3470" s="350"/>
      <c r="I3470" s="61"/>
      <c r="J3470" s="547"/>
      <c r="O3470" s="21"/>
    </row>
    <row r="3471" spans="2:15" ht="12.75" outlineLevel="2">
      <c r="B3471" s="706"/>
      <c r="C3471" s="14"/>
      <c r="D3471" s="539">
        <v>1</v>
      </c>
      <c r="E3471" s="538" t="s">
        <v>2869</v>
      </c>
      <c r="F3471" s="577" t="str">
        <f>+VLOOKUP(E3471,AlterationTestLU[],2,)</f>
        <v>Stop Switches [3.26.4 and 8.10.2.2.1(b)] (Item 1.2)</v>
      </c>
      <c r="G3471" s="73"/>
      <c r="H3471" s="350"/>
      <c r="I3471" s="61"/>
      <c r="J3471" s="547"/>
      <c r="O3471" s="21"/>
    </row>
    <row r="3472" spans="2:15" ht="11.25" outlineLevel="1">
      <c r="B3472" s="75"/>
      <c r="C3472" s="11"/>
      <c r="D3472" s="1"/>
      <c r="E3472" s="1" t="s">
        <v>1161</v>
      </c>
      <c r="F3472" s="141"/>
      <c r="G3472" s="32"/>
      <c r="H3472" s="32"/>
      <c r="I3472" s="451"/>
      <c r="J3472" s="452"/>
      <c r="O3472" s="21"/>
    </row>
    <row r="3473" spans="2:15" ht="11.25" outlineLevel="1">
      <c r="B3473" s="75"/>
      <c r="C3473" s="11"/>
      <c r="D3473" s="1"/>
      <c r="E3473" s="1" t="s">
        <v>1239</v>
      </c>
      <c r="F3473" s="141" t="s">
        <v>1240</v>
      </c>
      <c r="G3473" s="32"/>
      <c r="H3473" s="32"/>
      <c r="I3473" s="451"/>
      <c r="J3473" s="452"/>
      <c r="O3473" s="21"/>
    </row>
    <row r="3474" spans="2:15" ht="11.25" outlineLevel="1">
      <c r="B3474" s="75"/>
      <c r="C3474" s="11"/>
      <c r="D3474" s="1"/>
      <c r="E3474" s="1" t="s">
        <v>389</v>
      </c>
      <c r="F3474" s="141" t="s">
        <v>78</v>
      </c>
      <c r="G3474" s="32"/>
      <c r="H3474" s="32"/>
      <c r="I3474" s="451"/>
      <c r="J3474" s="452"/>
      <c r="O3474" s="21"/>
    </row>
    <row r="3475" spans="2:15" ht="11.25" outlineLevel="1">
      <c r="B3475" s="75"/>
      <c r="C3475" s="11"/>
      <c r="D3475" s="1"/>
      <c r="E3475" s="1" t="s">
        <v>1499</v>
      </c>
      <c r="F3475" s="141" t="s">
        <v>1500</v>
      </c>
      <c r="G3475" s="32"/>
      <c r="H3475" s="32"/>
      <c r="I3475" s="451"/>
      <c r="J3475" s="452"/>
      <c r="O3475" s="21"/>
    </row>
    <row r="3476" spans="2:15" ht="11.25" outlineLevel="1">
      <c r="B3476" s="75"/>
      <c r="C3476" s="11"/>
      <c r="D3476" s="1"/>
      <c r="E3476" s="1" t="s">
        <v>1162</v>
      </c>
      <c r="F3476" s="141" t="s">
        <v>1163</v>
      </c>
      <c r="G3476" s="32"/>
      <c r="H3476" s="32"/>
      <c r="I3476" s="451"/>
      <c r="J3476" s="452"/>
      <c r="O3476" s="21"/>
    </row>
    <row r="3477" spans="2:15" ht="11.25" outlineLevel="1">
      <c r="B3477" s="75"/>
      <c r="C3477" s="11"/>
      <c r="D3477" s="1"/>
      <c r="E3477" s="1"/>
      <c r="F3477" s="141"/>
      <c r="G3477" s="32"/>
      <c r="H3477" s="32"/>
      <c r="I3477" s="451"/>
      <c r="J3477" s="452"/>
      <c r="O3477" s="21"/>
    </row>
    <row r="3478" spans="2:15" ht="11.25" outlineLevel="1">
      <c r="B3478" s="75"/>
      <c r="C3478" s="370" t="s">
        <v>1045</v>
      </c>
      <c r="D3478" s="371" t="s">
        <v>799</v>
      </c>
      <c r="E3478" s="371"/>
      <c r="F3478" s="638"/>
      <c r="G3478" s="891" t="s">
        <v>1935</v>
      </c>
      <c r="H3478" s="892"/>
      <c r="I3478" s="893"/>
      <c r="J3478" s="894"/>
      <c r="O3478" s="21"/>
    </row>
    <row r="3479" spans="2:15" ht="11.25" outlineLevel="1">
      <c r="B3479" s="706"/>
      <c r="C3479" s="14"/>
      <c r="D3479" s="318"/>
      <c r="E3479" s="312" t="s">
        <v>1934</v>
      </c>
      <c r="F3479" s="589"/>
      <c r="G3479" s="73"/>
      <c r="H3479" s="46"/>
      <c r="I3479" s="373"/>
      <c r="J3479" s="352"/>
      <c r="O3479" s="21"/>
    </row>
    <row r="3480" spans="2:15" ht="11.25" outlineLevel="2">
      <c r="B3480" s="706"/>
      <c r="C3480" s="14"/>
      <c r="D3480" s="311"/>
      <c r="E3480" s="533" t="str">
        <f>TRIM(RIGHT(SUBSTITUTE(E3479," ",REPT(" ",100)),100))</f>
        <v>8.10.3.3.2(ll)</v>
      </c>
      <c r="F3480" s="590">
        <f>+VLOOKUP(E3480,clause_count,2,FALSE)</f>
        <v>1</v>
      </c>
      <c r="G3480" s="73"/>
      <c r="H3480" s="350"/>
      <c r="I3480" s="61"/>
      <c r="J3480" s="547"/>
      <c r="O3480" s="21"/>
    </row>
    <row r="3481" spans="2:15" ht="12.75" outlineLevel="2">
      <c r="B3481" s="706"/>
      <c r="C3481" s="14"/>
      <c r="D3481" s="539">
        <v>1</v>
      </c>
      <c r="E3481" s="538" t="s">
        <v>2924</v>
      </c>
      <c r="F3481" s="577" t="str">
        <f>+VLOOKUP(E3481,AlterationTestLU[],2,)</f>
        <v>control and operating circuits (2.26.9 and 3.26.1)</v>
      </c>
      <c r="G3481" s="73"/>
      <c r="H3481" s="350"/>
      <c r="I3481" s="61"/>
      <c r="J3481" s="547"/>
      <c r="O3481" s="21"/>
    </row>
    <row r="3482" spans="2:15" ht="11.25" outlineLevel="1">
      <c r="B3482" s="75"/>
      <c r="C3482" s="33"/>
      <c r="D3482" s="9" t="s">
        <v>1335</v>
      </c>
      <c r="E3482" s="9"/>
      <c r="F3482" s="588"/>
      <c r="G3482" s="350" t="s">
        <v>83</v>
      </c>
      <c r="H3482" s="547" t="s">
        <v>83</v>
      </c>
      <c r="I3482" s="546" t="s">
        <v>1229</v>
      </c>
      <c r="J3482" s="547" t="s">
        <v>83</v>
      </c>
      <c r="O3482" s="21"/>
    </row>
    <row r="3483" spans="2:15" ht="11.25" outlineLevel="1">
      <c r="B3483" s="75"/>
      <c r="C3483" s="11"/>
      <c r="D3483" s="1"/>
      <c r="E3483" s="1" t="s">
        <v>470</v>
      </c>
      <c r="F3483" s="141" t="s">
        <v>1336</v>
      </c>
      <c r="G3483" s="32"/>
      <c r="H3483" s="450"/>
      <c r="I3483" s="32"/>
      <c r="J3483" s="450"/>
      <c r="O3483" s="21"/>
    </row>
    <row r="3484" spans="2:15" ht="11.25" outlineLevel="1">
      <c r="B3484" s="75"/>
      <c r="C3484" s="11"/>
      <c r="D3484" s="1"/>
      <c r="E3484" s="1"/>
      <c r="F3484" s="141"/>
      <c r="G3484" s="32"/>
      <c r="H3484" s="450"/>
      <c r="I3484" s="32"/>
      <c r="J3484" s="450"/>
      <c r="O3484" s="21"/>
    </row>
    <row r="3485" spans="2:15" ht="11.25" outlineLevel="1">
      <c r="B3485" s="75"/>
      <c r="C3485" s="370" t="s">
        <v>1936</v>
      </c>
      <c r="D3485" s="371" t="s">
        <v>1938</v>
      </c>
      <c r="E3485" s="371"/>
      <c r="F3485" s="638"/>
      <c r="G3485" s="891" t="s">
        <v>1935</v>
      </c>
      <c r="H3485" s="892"/>
      <c r="I3485" s="893"/>
      <c r="J3485" s="894"/>
      <c r="O3485" s="21"/>
    </row>
    <row r="3486" spans="2:15" ht="11.25" outlineLevel="1">
      <c r="B3486" s="706"/>
      <c r="C3486" s="14"/>
      <c r="D3486" s="318"/>
      <c r="E3486" s="312" t="s">
        <v>1943</v>
      </c>
      <c r="F3486" s="589"/>
      <c r="G3486" s="73"/>
      <c r="H3486" s="46"/>
      <c r="I3486" s="373"/>
      <c r="J3486" s="352"/>
      <c r="O3486" s="21"/>
    </row>
    <row r="3487" spans="2:15" ht="11.25" outlineLevel="2">
      <c r="B3487" s="706"/>
      <c r="C3487" s="14"/>
      <c r="D3487" s="311"/>
      <c r="E3487" s="533" t="str">
        <f>TRIM(RIGHT(SUBSTITUTE(E3486," ",REPT(" ",100)),100))</f>
        <v>8.10.3.3.2(pp)</v>
      </c>
      <c r="F3487" s="590">
        <f>+VLOOKUP(E3487,clause_count,2,FALSE)</f>
        <v>1</v>
      </c>
      <c r="G3487" s="73"/>
      <c r="H3487" s="350"/>
      <c r="I3487" s="61"/>
      <c r="J3487" s="547"/>
      <c r="O3487" s="21"/>
    </row>
    <row r="3488" spans="2:15" ht="25.5" outlineLevel="2">
      <c r="B3488" s="706"/>
      <c r="C3488" s="14"/>
      <c r="D3488" s="539">
        <v>1</v>
      </c>
      <c r="E3488" s="538" t="s">
        <v>2930</v>
      </c>
      <c r="F3488" s="577" t="str">
        <f>+VLOOKUP(E3488,AlterationTestLU[],2,)</f>
        <v>Hydraulic Machine (Power Unit) (3.24.1) (Item 2.30). Working pressure checked, pressure on the data plate verified (3.24.1.1).</v>
      </c>
      <c r="G3488" s="73"/>
      <c r="H3488" s="350"/>
      <c r="I3488" s="61"/>
      <c r="J3488" s="547"/>
      <c r="O3488" s="21"/>
    </row>
    <row r="3489" spans="2:15" ht="11.25" outlineLevel="1">
      <c r="B3489" s="75"/>
      <c r="C3489" s="33"/>
      <c r="D3489" s="9" t="s">
        <v>1335</v>
      </c>
      <c r="E3489" s="9"/>
      <c r="F3489" s="588"/>
      <c r="G3489" s="350" t="s">
        <v>83</v>
      </c>
      <c r="H3489" s="547" t="s">
        <v>83</v>
      </c>
      <c r="I3489" s="546" t="s">
        <v>1229</v>
      </c>
      <c r="J3489" s="547" t="s">
        <v>83</v>
      </c>
      <c r="O3489" s="21"/>
    </row>
    <row r="3490" spans="2:15" ht="11.25" outlineLevel="1">
      <c r="B3490" s="75"/>
      <c r="C3490" s="11"/>
      <c r="D3490" s="1"/>
      <c r="E3490" s="1" t="s">
        <v>1937</v>
      </c>
      <c r="F3490" s="141" t="s">
        <v>1939</v>
      </c>
      <c r="G3490" s="32"/>
      <c r="H3490" s="450"/>
      <c r="I3490" s="32"/>
      <c r="J3490" s="450"/>
      <c r="O3490" s="21"/>
    </row>
    <row r="3491" spans="2:15" ht="11.25" outlineLevel="1">
      <c r="B3491" s="75"/>
      <c r="C3491" s="11"/>
      <c r="D3491" s="1"/>
      <c r="E3491" s="1" t="s">
        <v>471</v>
      </c>
      <c r="F3491" s="141" t="s">
        <v>1940</v>
      </c>
      <c r="G3491" s="32"/>
      <c r="H3491" s="450"/>
      <c r="I3491" s="32"/>
      <c r="J3491" s="450"/>
      <c r="O3491" s="21"/>
    </row>
    <row r="3492" spans="2:15" ht="11.25" outlineLevel="1">
      <c r="B3492" s="75"/>
      <c r="C3492" s="11"/>
      <c r="D3492" s="1"/>
      <c r="E3492" s="1" t="s">
        <v>1398</v>
      </c>
      <c r="F3492" s="141" t="s">
        <v>1941</v>
      </c>
      <c r="G3492" s="32"/>
      <c r="H3492" s="450"/>
      <c r="I3492" s="32"/>
      <c r="J3492" s="450"/>
      <c r="O3492" s="21"/>
    </row>
    <row r="3493" spans="2:15" ht="11.25" outlineLevel="1">
      <c r="B3493" s="75"/>
      <c r="C3493" s="11"/>
      <c r="D3493" s="1"/>
      <c r="E3493" s="1" t="s">
        <v>387</v>
      </c>
      <c r="F3493" s="141" t="s">
        <v>1941</v>
      </c>
      <c r="G3493" s="32"/>
      <c r="H3493" s="450"/>
      <c r="I3493" s="32"/>
      <c r="J3493" s="450"/>
      <c r="O3493" s="21"/>
    </row>
    <row r="3494" spans="2:15" ht="11.25" outlineLevel="1">
      <c r="B3494" s="75"/>
      <c r="C3494" s="11"/>
      <c r="D3494" s="1"/>
      <c r="E3494" s="1" t="s">
        <v>388</v>
      </c>
      <c r="F3494" s="141" t="s">
        <v>1942</v>
      </c>
      <c r="G3494" s="32"/>
      <c r="H3494" s="450"/>
      <c r="I3494" s="32"/>
      <c r="J3494" s="450"/>
      <c r="O3494" s="21"/>
    </row>
    <row r="3495" spans="2:15" ht="11.25" outlineLevel="1">
      <c r="B3495" s="75"/>
      <c r="C3495" s="11"/>
      <c r="D3495" s="1"/>
      <c r="E3495" s="1"/>
      <c r="F3495" s="141"/>
      <c r="G3495" s="32"/>
      <c r="H3495" s="450"/>
      <c r="I3495" s="32"/>
      <c r="J3495" s="450"/>
      <c r="O3495" s="21"/>
    </row>
    <row r="3496" spans="2:15" ht="11.25" outlineLevel="1">
      <c r="B3496" s="75"/>
      <c r="C3496" s="370" t="s">
        <v>2134</v>
      </c>
      <c r="D3496" s="371" t="s">
        <v>1858</v>
      </c>
      <c r="E3496" s="371"/>
      <c r="F3496" s="638"/>
      <c r="G3496" s="891" t="s">
        <v>2116</v>
      </c>
      <c r="H3496" s="892"/>
      <c r="I3496" s="893"/>
      <c r="J3496" s="894"/>
      <c r="O3496" s="21"/>
    </row>
    <row r="3497" spans="2:15" ht="11.25" outlineLevel="1">
      <c r="B3497" s="706"/>
      <c r="C3497" s="14"/>
      <c r="D3497" s="318"/>
      <c r="E3497" s="312" t="s">
        <v>1944</v>
      </c>
      <c r="F3497" s="589"/>
      <c r="G3497" s="73"/>
      <c r="H3497" s="352"/>
      <c r="I3497" s="351"/>
      <c r="J3497" s="352"/>
      <c r="O3497" s="21"/>
    </row>
    <row r="3498" spans="2:15" ht="11.25" outlineLevel="2">
      <c r="B3498" s="706"/>
      <c r="C3498" s="14"/>
      <c r="D3498" s="311"/>
      <c r="E3498" s="533" t="str">
        <f>TRIM(RIGHT(SUBSTITUTE(E3497," ",REPT(" ",100)),100))</f>
        <v>8.10.3.3.2(mm)</v>
      </c>
      <c r="F3498" s="590">
        <f>+VLOOKUP(E3498,clause_count,2,FALSE)</f>
        <v>1</v>
      </c>
      <c r="G3498" s="73"/>
      <c r="H3498" s="547"/>
      <c r="I3498" s="546"/>
      <c r="J3498" s="547"/>
      <c r="O3498" s="21"/>
    </row>
    <row r="3499" spans="2:15" ht="12.75" outlineLevel="2">
      <c r="B3499" s="706"/>
      <c r="C3499" s="14"/>
      <c r="D3499" s="539">
        <v>1</v>
      </c>
      <c r="E3499" s="538" t="s">
        <v>2889</v>
      </c>
      <c r="F3499" s="577" t="str">
        <f>+VLOOKUP(E3499,AlterationTestLU[],2,)</f>
        <v xml:space="preserve">Door Monitoring Systems [3.26.1 and 8.10.2.2.1(t)] </v>
      </c>
      <c r="G3499" s="73"/>
      <c r="H3499" s="547"/>
      <c r="I3499" s="546"/>
      <c r="J3499" s="547"/>
      <c r="O3499" s="21"/>
    </row>
    <row r="3500" spans="2:15" ht="11.25" outlineLevel="1">
      <c r="B3500" s="75"/>
      <c r="C3500" s="33" t="s">
        <v>1857</v>
      </c>
      <c r="D3500" s="9" t="s">
        <v>1859</v>
      </c>
      <c r="E3500" s="9"/>
      <c r="F3500" s="588"/>
      <c r="G3500" s="350" t="s">
        <v>85</v>
      </c>
      <c r="H3500" s="547" t="s">
        <v>85</v>
      </c>
      <c r="I3500" s="546"/>
      <c r="J3500" s="547"/>
      <c r="O3500" s="21"/>
    </row>
    <row r="3501" spans="2:15" ht="22.5" outlineLevel="1">
      <c r="B3501" s="75"/>
      <c r="C3501" s="11"/>
      <c r="D3501" s="1"/>
      <c r="E3501" s="1" t="s">
        <v>373</v>
      </c>
      <c r="F3501" s="141" t="s">
        <v>1443</v>
      </c>
      <c r="G3501" s="32"/>
      <c r="H3501" s="450"/>
      <c r="I3501" s="32"/>
      <c r="J3501" s="450"/>
      <c r="O3501" s="21"/>
    </row>
    <row r="3502" spans="2:15" ht="11.25" outlineLevel="1">
      <c r="B3502" s="75"/>
      <c r="C3502" s="11"/>
      <c r="D3502" s="1"/>
      <c r="E3502" s="1"/>
      <c r="F3502" s="141"/>
      <c r="G3502" s="32"/>
      <c r="H3502" s="450"/>
      <c r="I3502" s="32"/>
      <c r="J3502" s="450"/>
      <c r="O3502" s="21"/>
    </row>
    <row r="3503" spans="2:15" ht="12.75">
      <c r="B3503" s="75"/>
      <c r="C3503" s="492" t="s">
        <v>1191</v>
      </c>
      <c r="D3503" s="493" t="s">
        <v>837</v>
      </c>
      <c r="E3503" s="494"/>
      <c r="F3503" s="640"/>
      <c r="G3503" s="496"/>
      <c r="H3503" s="496"/>
      <c r="I3503" s="853"/>
      <c r="J3503" s="854"/>
      <c r="O3503" s="21"/>
    </row>
    <row r="3504" spans="2:15" ht="11.25" outlineLevel="1">
      <c r="B3504" s="75"/>
      <c r="C3504" s="104" t="s">
        <v>1192</v>
      </c>
      <c r="D3504" s="105" t="s">
        <v>1193</v>
      </c>
      <c r="E3504" s="105"/>
      <c r="F3504" s="641"/>
      <c r="G3504" s="107" t="s">
        <v>83</v>
      </c>
      <c r="H3504" s="107" t="s">
        <v>82</v>
      </c>
      <c r="I3504" s="845"/>
      <c r="J3504" s="846"/>
      <c r="O3504" s="21"/>
    </row>
    <row r="3505" spans="2:15" ht="11.25" outlineLevel="1">
      <c r="B3505" s="75"/>
      <c r="C3505" s="11"/>
      <c r="D3505" s="1"/>
      <c r="E3505" s="1" t="s">
        <v>498</v>
      </c>
      <c r="F3505" s="141" t="s">
        <v>1193</v>
      </c>
      <c r="G3505" s="32"/>
      <c r="H3505" s="32"/>
      <c r="I3505" s="845"/>
      <c r="J3505" s="846"/>
      <c r="O3505" s="21"/>
    </row>
    <row r="3506" spans="2:15" ht="11.25" outlineLevel="1">
      <c r="B3506" s="75"/>
      <c r="C3506" s="104" t="s">
        <v>1194</v>
      </c>
      <c r="D3506" s="105" t="s">
        <v>1195</v>
      </c>
      <c r="E3506" s="105"/>
      <c r="F3506" s="641"/>
      <c r="G3506" s="107" t="s">
        <v>83</v>
      </c>
      <c r="H3506" s="107" t="s">
        <v>82</v>
      </c>
      <c r="I3506" s="845"/>
      <c r="J3506" s="846"/>
      <c r="O3506" s="21"/>
    </row>
    <row r="3507" spans="2:15" ht="11.25" outlineLevel="1">
      <c r="B3507" s="75"/>
      <c r="C3507" s="11"/>
      <c r="D3507" s="1"/>
      <c r="E3507" s="1" t="s">
        <v>499</v>
      </c>
      <c r="F3507" s="141" t="s">
        <v>1195</v>
      </c>
      <c r="G3507" s="32"/>
      <c r="H3507" s="32"/>
      <c r="I3507" s="845"/>
      <c r="J3507" s="846"/>
      <c r="O3507" s="21"/>
    </row>
    <row r="3508" spans="2:15" ht="11.25" outlineLevel="1">
      <c r="B3508" s="75"/>
      <c r="C3508" s="104" t="s">
        <v>1196</v>
      </c>
      <c r="D3508" s="105" t="s">
        <v>1197</v>
      </c>
      <c r="E3508" s="105"/>
      <c r="F3508" s="641"/>
      <c r="G3508" s="107" t="s">
        <v>83</v>
      </c>
      <c r="H3508" s="107" t="s">
        <v>82</v>
      </c>
      <c r="I3508" s="845"/>
      <c r="J3508" s="846"/>
      <c r="O3508" s="21"/>
    </row>
    <row r="3509" spans="2:15" ht="11.25" outlineLevel="1">
      <c r="B3509" s="75"/>
      <c r="C3509" s="104" t="s">
        <v>1198</v>
      </c>
      <c r="D3509" s="105" t="s">
        <v>1199</v>
      </c>
      <c r="E3509" s="105"/>
      <c r="F3509" s="641"/>
      <c r="G3509" s="107" t="s">
        <v>83</v>
      </c>
      <c r="H3509" s="107" t="s">
        <v>82</v>
      </c>
      <c r="I3509" s="845"/>
      <c r="J3509" s="846"/>
      <c r="O3509" s="21"/>
    </row>
    <row r="3510" spans="2:15" ht="11.25" outlineLevel="1">
      <c r="B3510" s="75"/>
      <c r="C3510" s="11"/>
      <c r="D3510" s="1"/>
      <c r="E3510" s="1" t="s">
        <v>500</v>
      </c>
      <c r="F3510" s="141" t="s">
        <v>856</v>
      </c>
      <c r="G3510" s="32"/>
      <c r="H3510" s="32"/>
      <c r="I3510" s="845"/>
      <c r="J3510" s="846"/>
      <c r="O3510" s="21"/>
    </row>
    <row r="3511" spans="2:15" ht="11.25" outlineLevel="1">
      <c r="B3511" s="75"/>
      <c r="C3511" s="11"/>
      <c r="D3511" s="1"/>
      <c r="E3511" s="1" t="s">
        <v>501</v>
      </c>
      <c r="F3511" s="141" t="s">
        <v>877</v>
      </c>
      <c r="G3511" s="32"/>
      <c r="H3511" s="32"/>
      <c r="I3511" s="845"/>
      <c r="J3511" s="846"/>
      <c r="O3511" s="21"/>
    </row>
    <row r="3512" spans="2:15" ht="11.25" outlineLevel="1">
      <c r="B3512" s="75"/>
      <c r="C3512" s="104" t="s">
        <v>1200</v>
      </c>
      <c r="D3512" s="105" t="s">
        <v>1345</v>
      </c>
      <c r="E3512" s="105"/>
      <c r="F3512" s="641"/>
      <c r="G3512" s="107" t="s">
        <v>83</v>
      </c>
      <c r="H3512" s="107" t="s">
        <v>82</v>
      </c>
      <c r="I3512" s="845"/>
      <c r="J3512" s="846"/>
      <c r="O3512" s="21"/>
    </row>
    <row r="3513" spans="2:15" ht="11.25" outlineLevel="1">
      <c r="B3513" s="75"/>
      <c r="C3513" s="11"/>
      <c r="D3513" s="1"/>
      <c r="E3513" s="1" t="s">
        <v>502</v>
      </c>
      <c r="F3513" s="141" t="s">
        <v>79</v>
      </c>
      <c r="G3513" s="32"/>
      <c r="H3513" s="32"/>
      <c r="I3513" s="845"/>
      <c r="J3513" s="846"/>
      <c r="O3513" s="21"/>
    </row>
    <row r="3514" spans="2:15" ht="11.25" outlineLevel="1">
      <c r="B3514" s="75"/>
      <c r="C3514" s="104" t="s">
        <v>1346</v>
      </c>
      <c r="D3514" s="105" t="s">
        <v>1347</v>
      </c>
      <c r="E3514" s="105"/>
      <c r="F3514" s="641"/>
      <c r="G3514" s="107" t="s">
        <v>83</v>
      </c>
      <c r="H3514" s="107" t="s">
        <v>82</v>
      </c>
      <c r="I3514" s="845"/>
      <c r="J3514" s="846"/>
      <c r="O3514" s="21"/>
    </row>
    <row r="3515" spans="2:15" ht="11.25" outlineLevel="1">
      <c r="B3515" s="75"/>
      <c r="C3515" s="11"/>
      <c r="D3515" s="1"/>
      <c r="E3515" s="1" t="s">
        <v>503</v>
      </c>
      <c r="F3515" s="141" t="s">
        <v>1347</v>
      </c>
      <c r="G3515" s="32"/>
      <c r="H3515" s="32"/>
      <c r="I3515" s="845"/>
      <c r="J3515" s="846"/>
      <c r="O3515" s="21"/>
    </row>
    <row r="3516" spans="2:15" ht="11.25" outlineLevel="1">
      <c r="B3516" s="75"/>
      <c r="C3516" s="11"/>
      <c r="D3516" s="1"/>
      <c r="E3516" s="1" t="s">
        <v>504</v>
      </c>
      <c r="F3516" s="141" t="s">
        <v>879</v>
      </c>
      <c r="G3516" s="32"/>
      <c r="H3516" s="32"/>
      <c r="I3516" s="845"/>
      <c r="J3516" s="846"/>
      <c r="O3516" s="21"/>
    </row>
    <row r="3517" spans="2:15" ht="11.25" outlineLevel="1">
      <c r="B3517" s="75"/>
      <c r="C3517" s="11"/>
      <c r="D3517" s="1"/>
      <c r="E3517" s="1" t="s">
        <v>505</v>
      </c>
      <c r="F3517" s="141" t="s">
        <v>880</v>
      </c>
      <c r="G3517" s="32"/>
      <c r="H3517" s="32"/>
      <c r="I3517" s="845"/>
      <c r="J3517" s="846"/>
      <c r="O3517" s="21"/>
    </row>
    <row r="3518" spans="2:15" ht="11.25" outlineLevel="1">
      <c r="B3518" s="75"/>
      <c r="C3518" s="104" t="s">
        <v>1348</v>
      </c>
      <c r="D3518" s="105" t="s">
        <v>1142</v>
      </c>
      <c r="E3518" s="105"/>
      <c r="F3518" s="641"/>
      <c r="G3518" s="107" t="s">
        <v>83</v>
      </c>
      <c r="H3518" s="107" t="s">
        <v>82</v>
      </c>
      <c r="I3518" s="845"/>
      <c r="J3518" s="846"/>
      <c r="O3518" s="21"/>
    </row>
    <row r="3519" spans="2:15" ht="11.25" outlineLevel="1">
      <c r="B3519" s="75"/>
      <c r="C3519" s="11"/>
      <c r="D3519" s="1"/>
      <c r="E3519" s="1" t="s">
        <v>506</v>
      </c>
      <c r="F3519" s="141" t="s">
        <v>1142</v>
      </c>
      <c r="G3519" s="32"/>
      <c r="H3519" s="32"/>
      <c r="I3519" s="845"/>
      <c r="J3519" s="846"/>
      <c r="O3519" s="21"/>
    </row>
    <row r="3520" spans="2:15" ht="11.25" outlineLevel="1">
      <c r="B3520" s="75"/>
      <c r="C3520" s="11"/>
      <c r="D3520" s="1"/>
      <c r="E3520" s="1" t="s">
        <v>507</v>
      </c>
      <c r="F3520" s="141" t="s">
        <v>1021</v>
      </c>
      <c r="G3520" s="32"/>
      <c r="H3520" s="32"/>
      <c r="I3520" s="845"/>
      <c r="J3520" s="846"/>
      <c r="O3520" s="21"/>
    </row>
    <row r="3521" spans="1:15" ht="11.25" outlineLevel="1">
      <c r="B3521" s="75"/>
      <c r="C3521" s="104" t="s">
        <v>1349</v>
      </c>
      <c r="D3521" s="105" t="s">
        <v>1350</v>
      </c>
      <c r="E3521" s="105"/>
      <c r="F3521" s="641"/>
      <c r="G3521" s="107" t="s">
        <v>83</v>
      </c>
      <c r="H3521" s="107" t="s">
        <v>82</v>
      </c>
      <c r="I3521" s="845"/>
      <c r="J3521" s="846"/>
      <c r="O3521" s="21"/>
    </row>
    <row r="3522" spans="1:15" ht="11.25" outlineLevel="1">
      <c r="B3522" s="75"/>
      <c r="C3522" s="11"/>
      <c r="D3522" s="1"/>
      <c r="E3522" s="1" t="s">
        <v>507</v>
      </c>
      <c r="F3522" s="141" t="s">
        <v>1021</v>
      </c>
      <c r="G3522" s="32"/>
      <c r="H3522" s="32"/>
      <c r="I3522" s="845"/>
      <c r="J3522" s="846"/>
      <c r="O3522" s="21"/>
    </row>
    <row r="3523" spans="1:15" ht="11.25" outlineLevel="1">
      <c r="B3523" s="75"/>
      <c r="C3523" s="11"/>
      <c r="D3523" s="1"/>
      <c r="E3523" s="1" t="s">
        <v>508</v>
      </c>
      <c r="F3523" s="141" t="s">
        <v>857</v>
      </c>
      <c r="G3523" s="32"/>
      <c r="H3523" s="32"/>
      <c r="I3523" s="845"/>
      <c r="J3523" s="846"/>
      <c r="O3523" s="21"/>
    </row>
    <row r="3524" spans="1:15" ht="11.25" outlineLevel="1">
      <c r="B3524" s="75"/>
      <c r="C3524" s="11"/>
      <c r="D3524" s="1"/>
      <c r="E3524" s="1" t="s">
        <v>509</v>
      </c>
      <c r="F3524" s="141" t="s">
        <v>867</v>
      </c>
      <c r="G3524" s="32"/>
      <c r="H3524" s="32"/>
      <c r="I3524" s="845"/>
      <c r="J3524" s="846"/>
      <c r="O3524" s="21"/>
    </row>
    <row r="3525" spans="1:15" ht="11.25" outlineLevel="1">
      <c r="B3525" s="75"/>
      <c r="C3525" s="11"/>
      <c r="D3525" s="1"/>
      <c r="E3525" s="1" t="s">
        <v>510</v>
      </c>
      <c r="F3525" s="141" t="s">
        <v>870</v>
      </c>
      <c r="G3525" s="32"/>
      <c r="H3525" s="32"/>
      <c r="I3525" s="845"/>
      <c r="J3525" s="846"/>
      <c r="O3525" s="21"/>
    </row>
    <row r="3526" spans="1:15" ht="11.25" outlineLevel="1">
      <c r="B3526" s="75"/>
      <c r="C3526" s="104" t="s">
        <v>1351</v>
      </c>
      <c r="D3526" s="105" t="s">
        <v>341</v>
      </c>
      <c r="E3526" s="105"/>
      <c r="F3526" s="641"/>
      <c r="G3526" s="107" t="s">
        <v>83</v>
      </c>
      <c r="H3526" s="107" t="s">
        <v>82</v>
      </c>
      <c r="I3526" s="845"/>
      <c r="J3526" s="846"/>
      <c r="O3526" s="21"/>
    </row>
    <row r="3527" spans="1:15" ht="11.25" outlineLevel="1">
      <c r="B3527" s="75"/>
      <c r="C3527" s="11"/>
      <c r="D3527" s="1"/>
      <c r="E3527" s="1" t="s">
        <v>511</v>
      </c>
      <c r="F3527" s="141" t="s">
        <v>868</v>
      </c>
      <c r="G3527" s="32"/>
      <c r="H3527" s="32"/>
      <c r="I3527" s="845"/>
      <c r="J3527" s="846"/>
      <c r="O3527" s="21"/>
    </row>
    <row r="3528" spans="1:15" ht="11.25" outlineLevel="1">
      <c r="B3528" s="75"/>
      <c r="C3528" s="11"/>
      <c r="D3528" s="1"/>
      <c r="E3528" s="1" t="s">
        <v>512</v>
      </c>
      <c r="F3528" s="141" t="s">
        <v>869</v>
      </c>
      <c r="G3528" s="32"/>
      <c r="H3528" s="32"/>
      <c r="I3528" s="845"/>
      <c r="J3528" s="846"/>
      <c r="O3528" s="21"/>
    </row>
    <row r="3529" spans="1:15" ht="11.25" outlineLevel="1">
      <c r="B3529" s="75"/>
      <c r="C3529" s="11"/>
      <c r="D3529" s="1"/>
      <c r="E3529" s="1" t="s">
        <v>513</v>
      </c>
      <c r="F3529" s="141" t="s">
        <v>873</v>
      </c>
      <c r="G3529" s="32"/>
      <c r="H3529" s="32"/>
      <c r="I3529" s="845"/>
      <c r="J3529" s="846"/>
      <c r="O3529" s="21"/>
    </row>
    <row r="3530" spans="1:15" ht="11.25" outlineLevel="1">
      <c r="B3530" s="75"/>
      <c r="C3530" s="11"/>
      <c r="D3530" s="1"/>
      <c r="E3530" s="1" t="s">
        <v>514</v>
      </c>
      <c r="F3530" s="141" t="s">
        <v>874</v>
      </c>
      <c r="G3530" s="32"/>
      <c r="H3530" s="32"/>
      <c r="I3530" s="845"/>
      <c r="J3530" s="846"/>
      <c r="O3530" s="21"/>
    </row>
    <row r="3531" spans="1:15" ht="11.25" outlineLevel="1">
      <c r="B3531" s="75"/>
      <c r="C3531" s="11"/>
      <c r="D3531" s="1"/>
      <c r="E3531" s="1" t="s">
        <v>510</v>
      </c>
      <c r="F3531" s="141" t="s">
        <v>870</v>
      </c>
      <c r="G3531" s="32"/>
      <c r="H3531" s="32"/>
      <c r="I3531" s="845"/>
      <c r="J3531" s="846"/>
      <c r="O3531" s="21"/>
    </row>
    <row r="3532" spans="1:15" ht="11.25" outlineLevel="1">
      <c r="B3532" s="75"/>
      <c r="C3532" s="104" t="s">
        <v>1352</v>
      </c>
      <c r="D3532" s="105" t="s">
        <v>1501</v>
      </c>
      <c r="E3532" s="105"/>
      <c r="F3532" s="641"/>
      <c r="G3532" s="107" t="s">
        <v>83</v>
      </c>
      <c r="H3532" s="107" t="s">
        <v>82</v>
      </c>
      <c r="I3532" s="845"/>
      <c r="J3532" s="846"/>
      <c r="O3532" s="21"/>
    </row>
    <row r="3533" spans="1:15" ht="11.25" outlineLevel="1">
      <c r="B3533" s="75"/>
      <c r="C3533" s="11"/>
      <c r="D3533" s="1"/>
      <c r="E3533" s="1" t="s">
        <v>515</v>
      </c>
      <c r="F3533" s="141" t="s">
        <v>875</v>
      </c>
      <c r="G3533" s="32"/>
      <c r="H3533" s="32"/>
      <c r="I3533" s="845"/>
      <c r="J3533" s="846"/>
      <c r="O3533" s="21"/>
    </row>
    <row r="3534" spans="1:15" ht="11.25" outlineLevel="1">
      <c r="B3534" s="75"/>
      <c r="C3534" s="11"/>
      <c r="D3534" s="1"/>
      <c r="E3534" s="1" t="s">
        <v>516</v>
      </c>
      <c r="F3534" s="141" t="s">
        <v>876</v>
      </c>
      <c r="G3534" s="32"/>
      <c r="H3534" s="32"/>
      <c r="I3534" s="845"/>
      <c r="J3534" s="846"/>
      <c r="O3534" s="21"/>
    </row>
    <row r="3535" spans="1:15" ht="11.25" outlineLevel="1">
      <c r="B3535" s="75"/>
      <c r="C3535" s="11"/>
      <c r="D3535" s="1"/>
      <c r="E3535" s="1" t="s">
        <v>517</v>
      </c>
      <c r="F3535" s="141" t="s">
        <v>813</v>
      </c>
      <c r="G3535" s="32"/>
      <c r="H3535" s="32"/>
      <c r="I3535" s="845"/>
      <c r="J3535" s="846"/>
      <c r="O3535" s="21"/>
    </row>
    <row r="3536" spans="1:15" s="114" customFormat="1" ht="11.25" outlineLevel="1">
      <c r="A3536" s="194"/>
      <c r="B3536" s="75"/>
      <c r="C3536" s="11"/>
      <c r="D3536" s="1"/>
      <c r="E3536" s="1" t="s">
        <v>510</v>
      </c>
      <c r="F3536" s="141" t="s">
        <v>870</v>
      </c>
      <c r="G3536" s="32"/>
      <c r="H3536" s="32"/>
      <c r="I3536" s="845"/>
      <c r="J3536" s="846"/>
      <c r="K3536" s="736"/>
      <c r="L3536" s="729"/>
      <c r="M3536" s="729"/>
      <c r="N3536" s="739"/>
    </row>
    <row r="3537" spans="2:15" ht="11.25" outlineLevel="1">
      <c r="B3537" s="75"/>
      <c r="C3537" s="104" t="s">
        <v>1353</v>
      </c>
      <c r="D3537" s="105" t="s">
        <v>1354</v>
      </c>
      <c r="E3537" s="105"/>
      <c r="F3537" s="641"/>
      <c r="G3537" s="107" t="s">
        <v>83</v>
      </c>
      <c r="H3537" s="107" t="s">
        <v>82</v>
      </c>
      <c r="I3537" s="845"/>
      <c r="J3537" s="846"/>
      <c r="O3537" s="21"/>
    </row>
    <row r="3538" spans="2:15" ht="11.25" outlineLevel="1">
      <c r="B3538" s="75"/>
      <c r="C3538" s="11"/>
      <c r="D3538" s="1"/>
      <c r="E3538" s="1" t="s">
        <v>518</v>
      </c>
      <c r="F3538" s="141" t="s">
        <v>871</v>
      </c>
      <c r="G3538" s="32"/>
      <c r="H3538" s="32"/>
      <c r="I3538" s="845"/>
      <c r="J3538" s="846"/>
      <c r="O3538" s="21"/>
    </row>
    <row r="3539" spans="2:15" ht="11.25" outlineLevel="1">
      <c r="B3539" s="75"/>
      <c r="C3539" s="11"/>
      <c r="D3539" s="1"/>
      <c r="E3539" s="1" t="s">
        <v>519</v>
      </c>
      <c r="F3539" s="141" t="s">
        <v>872</v>
      </c>
      <c r="G3539" s="32"/>
      <c r="H3539" s="32"/>
      <c r="I3539" s="845"/>
      <c r="J3539" s="846"/>
      <c r="O3539" s="21"/>
    </row>
    <row r="3540" spans="2:15" ht="11.25" outlineLevel="1">
      <c r="B3540" s="75"/>
      <c r="C3540" s="11"/>
      <c r="D3540" s="1"/>
      <c r="E3540" s="1" t="s">
        <v>520</v>
      </c>
      <c r="F3540" s="141" t="s">
        <v>80</v>
      </c>
      <c r="G3540" s="32"/>
      <c r="H3540" s="32"/>
      <c r="I3540" s="845"/>
      <c r="J3540" s="846"/>
      <c r="O3540" s="21"/>
    </row>
    <row r="3541" spans="2:15" ht="11.25" outlineLevel="1">
      <c r="B3541" s="75"/>
      <c r="C3541" s="104" t="s">
        <v>1355</v>
      </c>
      <c r="D3541" s="105" t="s">
        <v>1356</v>
      </c>
      <c r="E3541" s="105"/>
      <c r="F3541" s="641"/>
      <c r="G3541" s="107" t="s">
        <v>83</v>
      </c>
      <c r="H3541" s="107" t="s">
        <v>82</v>
      </c>
      <c r="I3541" s="845"/>
      <c r="J3541" s="846"/>
      <c r="O3541" s="21"/>
    </row>
    <row r="3542" spans="2:15" ht="11.25" outlineLevel="1">
      <c r="B3542" s="75"/>
      <c r="C3542" s="11"/>
      <c r="D3542" s="1"/>
      <c r="E3542" s="1" t="s">
        <v>521</v>
      </c>
      <c r="F3542" s="141" t="s">
        <v>1356</v>
      </c>
      <c r="G3542" s="32"/>
      <c r="H3542" s="32"/>
      <c r="I3542" s="845"/>
      <c r="J3542" s="846"/>
      <c r="O3542" s="21"/>
    </row>
    <row r="3543" spans="2:15" ht="11.25" outlineLevel="1">
      <c r="B3543" s="75"/>
      <c r="C3543" s="11"/>
      <c r="D3543" s="1"/>
      <c r="E3543" s="1" t="s">
        <v>522</v>
      </c>
      <c r="F3543" s="141" t="s">
        <v>878</v>
      </c>
      <c r="G3543" s="32"/>
      <c r="H3543" s="32"/>
      <c r="I3543" s="845"/>
      <c r="J3543" s="846"/>
      <c r="O3543" s="21"/>
    </row>
    <row r="3544" spans="2:15" ht="11.25" outlineLevel="1">
      <c r="B3544" s="75"/>
      <c r="C3544" s="104" t="s">
        <v>1357</v>
      </c>
      <c r="D3544" s="105" t="s">
        <v>1358</v>
      </c>
      <c r="E3544" s="105"/>
      <c r="F3544" s="641"/>
      <c r="G3544" s="107" t="s">
        <v>83</v>
      </c>
      <c r="H3544" s="107" t="s">
        <v>82</v>
      </c>
      <c r="I3544" s="845"/>
      <c r="J3544" s="846"/>
      <c r="O3544" s="21"/>
    </row>
    <row r="3545" spans="2:15" outlineLevel="1" thickBot="1">
      <c r="B3545" s="759"/>
      <c r="C3545" s="760"/>
      <c r="D3545" s="761"/>
      <c r="E3545" s="761"/>
      <c r="F3545" s="762"/>
      <c r="G3545" s="763"/>
      <c r="H3545" s="763"/>
      <c r="I3545" s="887"/>
      <c r="J3545" s="888"/>
      <c r="O3545" s="21"/>
    </row>
    <row r="3546" spans="2:15" ht="13.5" thickTop="1">
      <c r="B3546" s="75"/>
      <c r="C3546" s="754" t="s">
        <v>0</v>
      </c>
      <c r="D3546" s="755" t="s">
        <v>1</v>
      </c>
      <c r="E3546" s="756"/>
      <c r="F3546" s="757"/>
      <c r="G3546" s="758"/>
      <c r="H3546" s="758"/>
      <c r="I3546" s="889"/>
      <c r="J3546" s="890"/>
      <c r="O3546" s="21"/>
    </row>
    <row r="3547" spans="2:15" ht="11.25" outlineLevel="1">
      <c r="B3547" s="75"/>
      <c r="C3547" s="108" t="s">
        <v>2</v>
      </c>
      <c r="D3547" s="109" t="s">
        <v>3</v>
      </c>
      <c r="E3547" s="109"/>
      <c r="F3547" s="642"/>
      <c r="G3547" s="520" t="s">
        <v>83</v>
      </c>
      <c r="H3547" s="520" t="s">
        <v>82</v>
      </c>
      <c r="I3547" s="875"/>
      <c r="J3547" s="876"/>
      <c r="O3547" s="21"/>
    </row>
    <row r="3548" spans="2:15" ht="11.25" outlineLevel="1">
      <c r="B3548" s="75"/>
      <c r="C3548" s="11"/>
      <c r="D3548" s="1"/>
      <c r="E3548" s="1" t="s">
        <v>523</v>
      </c>
      <c r="F3548" s="141" t="s">
        <v>3</v>
      </c>
      <c r="G3548" s="32"/>
      <c r="H3548" s="32"/>
      <c r="I3548" s="845"/>
      <c r="J3548" s="846"/>
      <c r="O3548" s="21"/>
    </row>
    <row r="3549" spans="2:15" ht="11.25" outlineLevel="1">
      <c r="B3549" s="75"/>
      <c r="C3549" s="11"/>
      <c r="D3549" s="1"/>
      <c r="E3549" s="1"/>
      <c r="F3549" s="141" t="s">
        <v>899</v>
      </c>
      <c r="G3549" s="882" t="s">
        <v>898</v>
      </c>
      <c r="H3549" s="883"/>
      <c r="I3549" s="518"/>
      <c r="J3549" s="519"/>
      <c r="O3549" s="21"/>
    </row>
    <row r="3550" spans="2:15" ht="11.25" outlineLevel="1">
      <c r="B3550" s="75"/>
      <c r="C3550" s="111" t="s">
        <v>4</v>
      </c>
      <c r="D3550" s="112" t="s">
        <v>5</v>
      </c>
      <c r="E3550" s="112"/>
      <c r="F3550" s="643"/>
      <c r="G3550" s="884" t="s">
        <v>142</v>
      </c>
      <c r="H3550" s="885"/>
      <c r="I3550" s="885"/>
      <c r="J3550" s="886"/>
      <c r="O3550" s="21"/>
    </row>
    <row r="3551" spans="2:15" ht="11.25" outlineLevel="1">
      <c r="B3551" s="523"/>
      <c r="C3551" s="273" t="s">
        <v>2186</v>
      </c>
      <c r="D3551" s="164" t="s">
        <v>1218</v>
      </c>
      <c r="E3551" s="174" t="s">
        <v>1046</v>
      </c>
      <c r="F3551" s="593" t="s">
        <v>707</v>
      </c>
      <c r="G3551" s="149"/>
      <c r="H3551" s="148"/>
      <c r="I3551" s="149"/>
      <c r="J3551" s="148"/>
      <c r="O3551" s="21"/>
    </row>
    <row r="3552" spans="2:15" ht="11.25" outlineLevel="1">
      <c r="B3552" s="523"/>
      <c r="C3552" s="273" t="s">
        <v>2187</v>
      </c>
      <c r="D3552" s="164" t="s">
        <v>1218</v>
      </c>
      <c r="E3552" s="174" t="s">
        <v>1047</v>
      </c>
      <c r="F3552" s="593" t="s">
        <v>706</v>
      </c>
      <c r="G3552" s="150"/>
      <c r="H3552" s="151"/>
      <c r="I3552" s="150"/>
      <c r="J3552" s="151"/>
      <c r="O3552" s="21"/>
    </row>
    <row r="3553" spans="1:15" ht="11.25" outlineLevel="1">
      <c r="B3553" s="75"/>
      <c r="C3553" s="108" t="s">
        <v>6</v>
      </c>
      <c r="D3553" s="109" t="s">
        <v>7</v>
      </c>
      <c r="E3553" s="109"/>
      <c r="F3553" s="642"/>
      <c r="G3553" s="520" t="s">
        <v>83</v>
      </c>
      <c r="H3553" s="520" t="s">
        <v>82</v>
      </c>
      <c r="I3553" s="875"/>
      <c r="J3553" s="876"/>
      <c r="O3553" s="21"/>
    </row>
    <row r="3554" spans="1:15" ht="11.25" outlineLevel="1">
      <c r="B3554" s="75"/>
      <c r="C3554" s="108" t="s">
        <v>8</v>
      </c>
      <c r="D3554" s="109" t="s">
        <v>9</v>
      </c>
      <c r="E3554" s="109"/>
      <c r="F3554" s="642"/>
      <c r="G3554" s="520" t="s">
        <v>83</v>
      </c>
      <c r="H3554" s="520" t="s">
        <v>82</v>
      </c>
      <c r="I3554" s="875"/>
      <c r="J3554" s="876"/>
      <c r="O3554" s="21"/>
    </row>
    <row r="3555" spans="1:15" ht="11.25" outlineLevel="1">
      <c r="B3555" s="75"/>
      <c r="C3555" s="11"/>
      <c r="D3555" s="1"/>
      <c r="E3555" s="1" t="s">
        <v>524</v>
      </c>
      <c r="F3555" s="141" t="s">
        <v>889</v>
      </c>
      <c r="G3555" s="32"/>
      <c r="H3555" s="32"/>
      <c r="I3555" s="845"/>
      <c r="J3555" s="846"/>
      <c r="O3555" s="21"/>
    </row>
    <row r="3556" spans="1:15" ht="11.25" outlineLevel="1">
      <c r="A3556" s="197"/>
      <c r="B3556" s="75"/>
      <c r="C3556" s="108" t="s">
        <v>10</v>
      </c>
      <c r="D3556" s="109" t="s">
        <v>11</v>
      </c>
      <c r="E3556" s="109"/>
      <c r="F3556" s="642"/>
      <c r="G3556" s="520" t="s">
        <v>83</v>
      </c>
      <c r="H3556" s="520" t="s">
        <v>82</v>
      </c>
      <c r="I3556" s="875"/>
      <c r="J3556" s="876"/>
      <c r="O3556" s="21"/>
    </row>
    <row r="3557" spans="1:15" ht="11.25" outlineLevel="1">
      <c r="B3557" s="75"/>
      <c r="C3557" s="11"/>
      <c r="D3557" s="1"/>
      <c r="E3557" s="1" t="s">
        <v>525</v>
      </c>
      <c r="F3557" s="141" t="s">
        <v>881</v>
      </c>
      <c r="G3557" s="32"/>
      <c r="H3557" s="32"/>
      <c r="I3557" s="845"/>
      <c r="J3557" s="846"/>
      <c r="O3557" s="21"/>
    </row>
    <row r="3558" spans="1:15" ht="11.25" outlineLevel="1">
      <c r="B3558" s="75"/>
      <c r="C3558" s="11"/>
      <c r="D3558" s="1"/>
      <c r="E3558" s="1" t="s">
        <v>526</v>
      </c>
      <c r="F3558" s="141" t="s">
        <v>882</v>
      </c>
      <c r="G3558" s="32"/>
      <c r="H3558" s="32"/>
      <c r="I3558" s="845"/>
      <c r="J3558" s="846"/>
      <c r="O3558" s="21"/>
    </row>
    <row r="3559" spans="1:15" ht="11.25" outlineLevel="1">
      <c r="B3559" s="75"/>
      <c r="C3559" s="11"/>
      <c r="D3559" s="1"/>
      <c r="E3559" s="1" t="s">
        <v>527</v>
      </c>
      <c r="F3559" s="141" t="s">
        <v>883</v>
      </c>
      <c r="G3559" s="32"/>
      <c r="H3559" s="32"/>
      <c r="I3559" s="845"/>
      <c r="J3559" s="846"/>
      <c r="O3559" s="21"/>
    </row>
    <row r="3560" spans="1:15" ht="11.25" outlineLevel="1">
      <c r="B3560" s="75"/>
      <c r="C3560" s="108" t="s">
        <v>12</v>
      </c>
      <c r="D3560" s="109" t="s">
        <v>13</v>
      </c>
      <c r="E3560" s="109"/>
      <c r="F3560" s="642"/>
      <c r="G3560" s="520" t="s">
        <v>83</v>
      </c>
      <c r="H3560" s="520" t="s">
        <v>82</v>
      </c>
      <c r="I3560" s="875"/>
      <c r="J3560" s="876"/>
      <c r="O3560" s="21"/>
    </row>
    <row r="3561" spans="1:15" ht="11.25" outlineLevel="1">
      <c r="B3561" s="75"/>
      <c r="C3561" s="11"/>
      <c r="D3561" s="1"/>
      <c r="E3561" s="1" t="s">
        <v>528</v>
      </c>
      <c r="F3561" s="141" t="s">
        <v>884</v>
      </c>
      <c r="G3561" s="32"/>
      <c r="H3561" s="32"/>
      <c r="I3561" s="845"/>
      <c r="J3561" s="846"/>
      <c r="O3561" s="21"/>
    </row>
    <row r="3562" spans="1:15" ht="11.25" outlineLevel="1">
      <c r="B3562" s="75"/>
      <c r="C3562" s="108" t="s">
        <v>14</v>
      </c>
      <c r="D3562" s="109" t="s">
        <v>15</v>
      </c>
      <c r="E3562" s="109"/>
      <c r="F3562" s="642"/>
      <c r="G3562" s="520" t="s">
        <v>83</v>
      </c>
      <c r="H3562" s="520" t="s">
        <v>82</v>
      </c>
      <c r="I3562" s="875"/>
      <c r="J3562" s="876"/>
      <c r="O3562" s="21"/>
    </row>
    <row r="3563" spans="1:15" ht="11.25" outlineLevel="1">
      <c r="B3563" s="75"/>
      <c r="C3563" s="11"/>
      <c r="D3563" s="1"/>
      <c r="E3563" s="1" t="s">
        <v>529</v>
      </c>
      <c r="F3563" s="141" t="s">
        <v>15</v>
      </c>
      <c r="G3563" s="32"/>
      <c r="H3563" s="32"/>
      <c r="I3563" s="845"/>
      <c r="J3563" s="846"/>
      <c r="O3563" s="21"/>
    </row>
    <row r="3564" spans="1:15" ht="11.25" outlineLevel="1">
      <c r="B3564" s="75"/>
      <c r="C3564" s="108" t="s">
        <v>16</v>
      </c>
      <c r="D3564" s="109" t="s">
        <v>1034</v>
      </c>
      <c r="E3564" s="109"/>
      <c r="F3564" s="642"/>
      <c r="G3564" s="520" t="s">
        <v>83</v>
      </c>
      <c r="H3564" s="520" t="s">
        <v>82</v>
      </c>
      <c r="I3564" s="875"/>
      <c r="J3564" s="876"/>
      <c r="O3564" s="21"/>
    </row>
    <row r="3565" spans="1:15" ht="11.25" outlineLevel="1">
      <c r="B3565" s="75"/>
      <c r="C3565" s="11"/>
      <c r="D3565" s="1"/>
      <c r="E3565" s="1" t="s">
        <v>530</v>
      </c>
      <c r="F3565" s="141" t="s">
        <v>341</v>
      </c>
      <c r="G3565" s="32"/>
      <c r="H3565" s="32"/>
      <c r="I3565" s="845"/>
      <c r="J3565" s="846"/>
      <c r="O3565" s="21"/>
    </row>
    <row r="3566" spans="1:15" ht="11.25" outlineLevel="1">
      <c r="B3566" s="75"/>
      <c r="C3566" s="11"/>
      <c r="D3566" s="1"/>
      <c r="E3566" s="1" t="s">
        <v>531</v>
      </c>
      <c r="F3566" s="141" t="s">
        <v>343</v>
      </c>
      <c r="G3566" s="32"/>
      <c r="H3566" s="32"/>
      <c r="I3566" s="845"/>
      <c r="J3566" s="846"/>
      <c r="O3566" s="21"/>
    </row>
    <row r="3567" spans="1:15" ht="11.25" outlineLevel="1">
      <c r="B3567" s="75"/>
      <c r="C3567" s="11"/>
      <c r="D3567" s="1"/>
      <c r="E3567" s="1" t="s">
        <v>532</v>
      </c>
      <c r="F3567" s="141" t="s">
        <v>819</v>
      </c>
      <c r="G3567" s="32"/>
      <c r="H3567" s="32"/>
      <c r="I3567" s="845"/>
      <c r="J3567" s="846"/>
      <c r="O3567" s="21"/>
    </row>
    <row r="3568" spans="1:15" ht="11.25" outlineLevel="1">
      <c r="B3568" s="75"/>
      <c r="C3568" s="11"/>
      <c r="D3568" s="1"/>
      <c r="E3568" s="1" t="s">
        <v>533</v>
      </c>
      <c r="F3568" s="141" t="s">
        <v>888</v>
      </c>
      <c r="G3568" s="32"/>
      <c r="H3568" s="32"/>
      <c r="I3568" s="845"/>
      <c r="J3568" s="846"/>
      <c r="O3568" s="21"/>
    </row>
    <row r="3569" spans="2:15" ht="11.25" outlineLevel="1">
      <c r="B3569" s="75"/>
      <c r="C3569" s="108" t="s">
        <v>17</v>
      </c>
      <c r="D3569" s="109" t="s">
        <v>1038</v>
      </c>
      <c r="E3569" s="109"/>
      <c r="F3569" s="642"/>
      <c r="G3569" s="520" t="s">
        <v>83</v>
      </c>
      <c r="H3569" s="520" t="s">
        <v>82</v>
      </c>
      <c r="I3569" s="875"/>
      <c r="J3569" s="876"/>
      <c r="O3569" s="21"/>
    </row>
    <row r="3570" spans="2:15" ht="11.25" outlineLevel="1">
      <c r="B3570" s="75"/>
      <c r="C3570" s="11"/>
      <c r="D3570" s="1"/>
      <c r="E3570" s="1" t="s">
        <v>534</v>
      </c>
      <c r="F3570" s="141" t="s">
        <v>1021</v>
      </c>
      <c r="G3570" s="32"/>
      <c r="H3570" s="32"/>
      <c r="I3570" s="845"/>
      <c r="J3570" s="846"/>
      <c r="O3570" s="21"/>
    </row>
    <row r="3571" spans="2:15" ht="11.25" outlineLevel="1">
      <c r="B3571" s="75"/>
      <c r="C3571" s="11"/>
      <c r="D3571" s="1"/>
      <c r="E3571" s="1" t="s">
        <v>530</v>
      </c>
      <c r="F3571" s="141" t="s">
        <v>341</v>
      </c>
      <c r="G3571" s="32"/>
      <c r="H3571" s="32"/>
      <c r="I3571" s="845"/>
      <c r="J3571" s="846"/>
      <c r="O3571" s="21"/>
    </row>
    <row r="3572" spans="2:15" ht="11.25" outlineLevel="1">
      <c r="B3572" s="75"/>
      <c r="C3572" s="11"/>
      <c r="D3572" s="1"/>
      <c r="E3572" s="1" t="s">
        <v>535</v>
      </c>
      <c r="F3572" s="141" t="s">
        <v>885</v>
      </c>
      <c r="G3572" s="32"/>
      <c r="H3572" s="32"/>
      <c r="I3572" s="845"/>
      <c r="J3572" s="846"/>
      <c r="O3572" s="21"/>
    </row>
    <row r="3573" spans="2:15" ht="11.25" outlineLevel="1">
      <c r="B3573" s="75"/>
      <c r="C3573" s="11"/>
      <c r="D3573" s="1"/>
      <c r="E3573" s="1" t="s">
        <v>536</v>
      </c>
      <c r="F3573" s="141" t="s">
        <v>886</v>
      </c>
      <c r="G3573" s="32"/>
      <c r="H3573" s="32"/>
      <c r="I3573" s="845"/>
      <c r="J3573" s="846"/>
      <c r="O3573" s="21"/>
    </row>
    <row r="3574" spans="2:15" ht="11.25" outlineLevel="1">
      <c r="B3574" s="75"/>
      <c r="C3574" s="108" t="s">
        <v>18</v>
      </c>
      <c r="D3574" s="109" t="s">
        <v>19</v>
      </c>
      <c r="E3574" s="109"/>
      <c r="F3574" s="642"/>
      <c r="G3574" s="520" t="s">
        <v>83</v>
      </c>
      <c r="H3574" s="520" t="s">
        <v>82</v>
      </c>
      <c r="I3574" s="875"/>
      <c r="J3574" s="876"/>
      <c r="O3574" s="21"/>
    </row>
    <row r="3575" spans="2:15" ht="11.25" outlineLevel="1">
      <c r="B3575" s="75"/>
      <c r="C3575" s="11"/>
      <c r="D3575" s="1"/>
      <c r="E3575" s="1" t="s">
        <v>524</v>
      </c>
      <c r="F3575" s="141" t="s">
        <v>889</v>
      </c>
      <c r="G3575" s="32"/>
      <c r="H3575" s="32"/>
      <c r="I3575" s="845"/>
      <c r="J3575" s="846"/>
      <c r="O3575" s="21"/>
    </row>
    <row r="3576" spans="2:15" ht="11.25" outlineLevel="1">
      <c r="B3576" s="75"/>
      <c r="C3576" s="11"/>
      <c r="D3576" s="1"/>
      <c r="E3576" s="1" t="s">
        <v>537</v>
      </c>
      <c r="F3576" s="141" t="s">
        <v>999</v>
      </c>
      <c r="G3576" s="32"/>
      <c r="H3576" s="32"/>
      <c r="I3576" s="845"/>
      <c r="J3576" s="846"/>
      <c r="O3576" s="21"/>
    </row>
    <row r="3577" spans="2:15" ht="11.25" outlineLevel="1">
      <c r="B3577" s="75"/>
      <c r="C3577" s="11"/>
      <c r="D3577" s="1"/>
      <c r="E3577" s="1" t="s">
        <v>538</v>
      </c>
      <c r="F3577" s="141" t="s">
        <v>1111</v>
      </c>
      <c r="G3577" s="32"/>
      <c r="H3577" s="32"/>
      <c r="I3577" s="845"/>
      <c r="J3577" s="846"/>
      <c r="O3577" s="21"/>
    </row>
    <row r="3578" spans="2:15" ht="11.25" outlineLevel="1">
      <c r="B3578" s="75"/>
      <c r="C3578" s="11"/>
      <c r="D3578" s="1"/>
      <c r="E3578" s="1" t="s">
        <v>539</v>
      </c>
      <c r="F3578" s="141" t="s">
        <v>1115</v>
      </c>
      <c r="G3578" s="32"/>
      <c r="H3578" s="32"/>
      <c r="I3578" s="845"/>
      <c r="J3578" s="846"/>
      <c r="O3578" s="21"/>
    </row>
    <row r="3579" spans="2:15" ht="11.25" outlineLevel="1">
      <c r="B3579" s="75"/>
      <c r="C3579" s="108" t="s">
        <v>20</v>
      </c>
      <c r="D3579" s="109" t="s">
        <v>21</v>
      </c>
      <c r="E3579" s="109"/>
      <c r="F3579" s="642"/>
      <c r="G3579" s="520" t="s">
        <v>83</v>
      </c>
      <c r="H3579" s="520" t="s">
        <v>82</v>
      </c>
      <c r="I3579" s="875"/>
      <c r="J3579" s="876"/>
      <c r="O3579" s="21"/>
    </row>
    <row r="3580" spans="2:15" ht="11.25" outlineLevel="1">
      <c r="B3580" s="75"/>
      <c r="C3580" s="11"/>
      <c r="D3580" s="1"/>
      <c r="E3580" s="1" t="s">
        <v>524</v>
      </c>
      <c r="F3580" s="141" t="s">
        <v>889</v>
      </c>
      <c r="G3580" s="32"/>
      <c r="H3580" s="32"/>
      <c r="I3580" s="845"/>
      <c r="J3580" s="846"/>
      <c r="O3580" s="21"/>
    </row>
    <row r="3581" spans="2:15" ht="11.25" outlineLevel="1">
      <c r="B3581" s="75"/>
      <c r="C3581" s="11"/>
      <c r="D3581" s="1"/>
      <c r="E3581" s="1" t="s">
        <v>539</v>
      </c>
      <c r="F3581" s="141" t="s">
        <v>1115</v>
      </c>
      <c r="G3581" s="32"/>
      <c r="H3581" s="32"/>
      <c r="I3581" s="845"/>
      <c r="J3581" s="846"/>
      <c r="O3581" s="21"/>
    </row>
    <row r="3582" spans="2:15" ht="11.25" outlineLevel="1">
      <c r="B3582" s="75"/>
      <c r="C3582" s="11"/>
      <c r="D3582" s="1"/>
      <c r="E3582" s="1"/>
      <c r="F3582" s="141"/>
      <c r="G3582" s="32"/>
      <c r="H3582" s="32"/>
      <c r="I3582" s="845"/>
      <c r="J3582" s="846"/>
      <c r="O3582" s="21"/>
    </row>
    <row r="3583" spans="2:15" ht="11.25" outlineLevel="1">
      <c r="B3583" s="75"/>
      <c r="C3583" s="108" t="s">
        <v>22</v>
      </c>
      <c r="D3583" s="109" t="s">
        <v>23</v>
      </c>
      <c r="E3583" s="109"/>
      <c r="F3583" s="642"/>
      <c r="G3583" s="520" t="s">
        <v>83</v>
      </c>
      <c r="H3583" s="520" t="s">
        <v>82</v>
      </c>
      <c r="I3583" s="875"/>
      <c r="J3583" s="876"/>
      <c r="O3583" s="21"/>
    </row>
    <row r="3584" spans="2:15" ht="11.25" outlineLevel="1">
      <c r="B3584" s="75"/>
      <c r="C3584" s="11"/>
      <c r="D3584" s="1"/>
      <c r="E3584" s="1" t="s">
        <v>540</v>
      </c>
      <c r="F3584" s="141" t="s">
        <v>23</v>
      </c>
      <c r="G3584" s="32"/>
      <c r="H3584" s="32"/>
      <c r="I3584" s="845"/>
      <c r="J3584" s="846"/>
      <c r="O3584" s="21"/>
    </row>
    <row r="3585" spans="2:15" outlineLevel="1" thickBot="1">
      <c r="B3585" s="75"/>
      <c r="C3585" s="108" t="s">
        <v>92</v>
      </c>
      <c r="D3585" s="109" t="s">
        <v>93</v>
      </c>
      <c r="E3585" s="109"/>
      <c r="F3585" s="642"/>
      <c r="G3585" s="877" t="s">
        <v>94</v>
      </c>
      <c r="H3585" s="878"/>
      <c r="I3585" s="878"/>
      <c r="J3585" s="879"/>
      <c r="O3585" s="21"/>
    </row>
    <row r="3586" spans="2:15" ht="12.75">
      <c r="B3586" s="75"/>
      <c r="C3586" s="115" t="s">
        <v>24</v>
      </c>
      <c r="D3586" s="116" t="s">
        <v>838</v>
      </c>
      <c r="E3586" s="117"/>
      <c r="F3586" s="644"/>
      <c r="G3586" s="118"/>
      <c r="H3586" s="118"/>
      <c r="I3586" s="880"/>
      <c r="J3586" s="881"/>
      <c r="O3586" s="21"/>
    </row>
    <row r="3587" spans="2:15" ht="11.25" outlineLevel="1">
      <c r="B3587" s="75"/>
      <c r="C3587" s="123" t="s">
        <v>1048</v>
      </c>
      <c r="D3587" s="121" t="s">
        <v>1049</v>
      </c>
      <c r="E3587" s="120"/>
      <c r="F3587" s="645"/>
      <c r="G3587" s="5" t="s">
        <v>1229</v>
      </c>
      <c r="H3587" s="248" t="s">
        <v>82</v>
      </c>
      <c r="I3587" s="871" t="s">
        <v>1229</v>
      </c>
      <c r="J3587" s="871"/>
      <c r="O3587" s="21"/>
    </row>
    <row r="3588" spans="2:15" ht="11.25" outlineLevel="1">
      <c r="B3588" s="75"/>
      <c r="C3588" s="13"/>
      <c r="D3588" s="1"/>
      <c r="E3588" s="1"/>
      <c r="F3588" s="141" t="s">
        <v>778</v>
      </c>
      <c r="G3588" s="32"/>
      <c r="H3588" s="44"/>
      <c r="I3588" s="175"/>
      <c r="J3588" s="176"/>
      <c r="O3588" s="21"/>
    </row>
    <row r="3589" spans="2:15" ht="11.25" outlineLevel="1">
      <c r="B3589" s="75"/>
      <c r="C3589" s="13"/>
      <c r="D3589" s="1"/>
      <c r="E3589" s="1"/>
      <c r="F3589" s="141" t="s">
        <v>795</v>
      </c>
      <c r="G3589" s="32"/>
      <c r="H3589" s="44"/>
      <c r="I3589" s="175"/>
      <c r="J3589" s="176"/>
      <c r="O3589" s="21"/>
    </row>
    <row r="3590" spans="2:15" ht="11.25" outlineLevel="1">
      <c r="B3590" s="75"/>
      <c r="C3590" s="123" t="s">
        <v>1048</v>
      </c>
      <c r="D3590" s="121" t="s">
        <v>1050</v>
      </c>
      <c r="E3590" s="120"/>
      <c r="F3590" s="645"/>
      <c r="G3590" s="873" t="s">
        <v>1567</v>
      </c>
      <c r="H3590" s="874"/>
      <c r="I3590" s="872" t="s">
        <v>82</v>
      </c>
      <c r="J3590" s="871"/>
      <c r="O3590" s="21"/>
    </row>
    <row r="3591" spans="2:15" ht="11.25" outlineLevel="1">
      <c r="B3591" s="75"/>
      <c r="C3591" s="13"/>
      <c r="D3591" s="1"/>
      <c r="E3591" s="1"/>
      <c r="F3591" s="625" t="s">
        <v>1524</v>
      </c>
      <c r="G3591" s="32"/>
      <c r="H3591" s="44"/>
      <c r="I3591" s="544"/>
      <c r="J3591" s="545"/>
      <c r="O3591" s="21"/>
    </row>
    <row r="3592" spans="2:15" ht="11.25" outlineLevel="1">
      <c r="B3592" s="75"/>
      <c r="C3592" s="119" t="s">
        <v>1582</v>
      </c>
      <c r="D3592" s="120" t="s">
        <v>95</v>
      </c>
      <c r="E3592" s="120"/>
      <c r="F3592" s="645"/>
      <c r="G3592" s="5" t="s">
        <v>234</v>
      </c>
      <c r="H3592" s="5" t="s">
        <v>82</v>
      </c>
      <c r="I3592" s="845"/>
      <c r="J3592" s="846"/>
      <c r="O3592" s="21"/>
    </row>
    <row r="3593" spans="2:15" ht="11.25" outlineLevel="1">
      <c r="B3593" s="75"/>
      <c r="C3593" s="11"/>
      <c r="D3593" s="1"/>
      <c r="E3593" s="1" t="s">
        <v>541</v>
      </c>
      <c r="F3593" s="141" t="s">
        <v>25</v>
      </c>
      <c r="G3593" s="32"/>
      <c r="H3593" s="32"/>
      <c r="I3593" s="845"/>
      <c r="J3593" s="846"/>
      <c r="O3593" s="21"/>
    </row>
    <row r="3594" spans="2:15" ht="11.25" outlineLevel="1">
      <c r="B3594" s="75"/>
      <c r="C3594" s="119" t="s">
        <v>1583</v>
      </c>
      <c r="D3594" s="120" t="s">
        <v>1512</v>
      </c>
      <c r="E3594" s="120"/>
      <c r="F3594" s="645"/>
      <c r="G3594" s="5" t="s">
        <v>83</v>
      </c>
      <c r="H3594" s="5"/>
      <c r="I3594" s="451"/>
      <c r="J3594" s="452"/>
      <c r="O3594" s="21"/>
    </row>
    <row r="3595" spans="2:15" ht="12.75" outlineLevel="1">
      <c r="B3595" s="75"/>
      <c r="C3595" s="184" t="s">
        <v>1511</v>
      </c>
      <c r="D3595" s="164" t="s">
        <v>191</v>
      </c>
      <c r="E3595" s="165"/>
      <c r="F3595" s="593"/>
      <c r="G3595" s="32"/>
      <c r="H3595" s="32"/>
      <c r="I3595" s="845"/>
      <c r="J3595" s="846"/>
      <c r="O3595" s="21"/>
    </row>
    <row r="3596" spans="2:15" ht="11.25" outlineLevel="1">
      <c r="B3596" s="75"/>
      <c r="C3596" s="11"/>
      <c r="D3596" s="1"/>
      <c r="E3596" s="1" t="s">
        <v>1502</v>
      </c>
      <c r="F3596" s="141" t="s">
        <v>1211</v>
      </c>
      <c r="G3596" s="32"/>
      <c r="H3596" s="32"/>
      <c r="I3596" s="845"/>
      <c r="J3596" s="846"/>
      <c r="O3596" s="21"/>
    </row>
    <row r="3597" spans="2:15" ht="11.25" outlineLevel="1">
      <c r="B3597" s="75"/>
      <c r="C3597" s="11"/>
      <c r="D3597" s="1"/>
      <c r="E3597" s="1" t="s">
        <v>1503</v>
      </c>
      <c r="F3597" s="141" t="s">
        <v>1505</v>
      </c>
      <c r="G3597" s="32"/>
      <c r="H3597" s="32"/>
      <c r="I3597" s="845"/>
      <c r="J3597" s="846"/>
      <c r="O3597" s="21"/>
    </row>
    <row r="3598" spans="2:15" ht="11.25" outlineLevel="1">
      <c r="B3598" s="75"/>
      <c r="C3598" s="11"/>
      <c r="D3598" s="1"/>
      <c r="E3598" s="1" t="s">
        <v>1504</v>
      </c>
      <c r="F3598" s="141" t="s">
        <v>1213</v>
      </c>
      <c r="G3598" s="32"/>
      <c r="H3598" s="32"/>
      <c r="I3598" s="845"/>
      <c r="J3598" s="846"/>
      <c r="O3598" s="21"/>
    </row>
    <row r="3599" spans="2:15" ht="11.25" outlineLevel="1">
      <c r="B3599" s="75"/>
      <c r="C3599" s="11"/>
      <c r="D3599" s="1"/>
      <c r="E3599" s="1" t="s">
        <v>1214</v>
      </c>
      <c r="F3599" s="141" t="s">
        <v>1215</v>
      </c>
      <c r="G3599" s="32"/>
      <c r="H3599" s="32"/>
      <c r="I3599" s="845"/>
      <c r="J3599" s="846"/>
      <c r="O3599" s="21"/>
    </row>
    <row r="3600" spans="2:15" ht="11.25" outlineLevel="1">
      <c r="B3600" s="75"/>
      <c r="C3600" s="11"/>
      <c r="D3600" s="1"/>
      <c r="E3600" s="1" t="s">
        <v>600</v>
      </c>
      <c r="F3600" s="141" t="s">
        <v>907</v>
      </c>
      <c r="G3600" s="32"/>
      <c r="H3600" s="32"/>
      <c r="I3600" s="451"/>
      <c r="J3600" s="452"/>
      <c r="O3600" s="21"/>
    </row>
    <row r="3601" spans="2:15" ht="11.25" outlineLevel="1">
      <c r="B3601" s="75"/>
      <c r="C3601" s="11"/>
      <c r="D3601" s="1"/>
      <c r="E3601" s="1" t="s">
        <v>601</v>
      </c>
      <c r="F3601" s="141" t="s">
        <v>908</v>
      </c>
      <c r="G3601" s="32"/>
      <c r="H3601" s="32"/>
      <c r="I3601" s="451"/>
      <c r="J3601" s="452"/>
      <c r="O3601" s="21"/>
    </row>
    <row r="3602" spans="2:15" ht="11.25" outlineLevel="1">
      <c r="B3602" s="75"/>
      <c r="C3602" s="11"/>
      <c r="D3602" s="70"/>
      <c r="E3602" s="1" t="s">
        <v>1216</v>
      </c>
      <c r="F3602" s="141" t="s">
        <v>991</v>
      </c>
      <c r="G3602" s="32"/>
      <c r="H3602" s="32"/>
      <c r="I3602" s="845"/>
      <c r="J3602" s="846"/>
      <c r="O3602" s="21"/>
    </row>
    <row r="3603" spans="2:15" ht="11.25" outlineLevel="1">
      <c r="B3603" s="75"/>
      <c r="C3603" s="11"/>
      <c r="D3603" s="70"/>
      <c r="E3603" s="1" t="s">
        <v>1506</v>
      </c>
      <c r="F3603" s="141" t="s">
        <v>843</v>
      </c>
      <c r="G3603" s="32"/>
      <c r="H3603" s="32"/>
      <c r="I3603" s="451"/>
      <c r="J3603" s="452"/>
      <c r="O3603" s="21"/>
    </row>
    <row r="3604" spans="2:15" ht="11.25" outlineLevel="1">
      <c r="B3604" s="75"/>
      <c r="C3604" s="11"/>
      <c r="D3604" s="70"/>
      <c r="E3604" s="1" t="s">
        <v>1509</v>
      </c>
      <c r="F3604" s="141" t="s">
        <v>1510</v>
      </c>
      <c r="G3604" s="32"/>
      <c r="H3604" s="32"/>
      <c r="I3604" s="845"/>
      <c r="J3604" s="846"/>
      <c r="O3604" s="21"/>
    </row>
    <row r="3605" spans="2:15" ht="11.25" outlineLevel="1">
      <c r="B3605" s="75"/>
      <c r="C3605" s="11"/>
      <c r="D3605" s="70"/>
      <c r="E3605" s="1" t="s">
        <v>1507</v>
      </c>
      <c r="F3605" s="141" t="s">
        <v>1508</v>
      </c>
      <c r="G3605" s="32"/>
      <c r="H3605" s="32"/>
      <c r="I3605" s="451"/>
      <c r="J3605" s="452"/>
      <c r="O3605" s="21"/>
    </row>
    <row r="3606" spans="2:15" ht="11.25" outlineLevel="1">
      <c r="B3606" s="75"/>
      <c r="C3606" s="11"/>
      <c r="D3606" s="70"/>
      <c r="E3606" s="1" t="s">
        <v>97</v>
      </c>
      <c r="F3606" s="141" t="s">
        <v>98</v>
      </c>
      <c r="G3606" s="32"/>
      <c r="H3606" s="32"/>
      <c r="I3606" s="451"/>
      <c r="J3606" s="452"/>
      <c r="O3606" s="21"/>
    </row>
    <row r="3607" spans="2:15" ht="11.25" outlineLevel="1">
      <c r="B3607" s="75"/>
      <c r="C3607" s="119" t="s">
        <v>97</v>
      </c>
      <c r="D3607" s="120" t="s">
        <v>98</v>
      </c>
      <c r="E3607" s="120"/>
      <c r="F3607" s="645"/>
      <c r="G3607" s="5" t="s">
        <v>85</v>
      </c>
      <c r="H3607" s="122" t="s">
        <v>82</v>
      </c>
      <c r="I3607" s="451"/>
      <c r="J3607" s="452"/>
      <c r="O3607" s="21"/>
    </row>
    <row r="3608" spans="2:15" ht="11.25" outlineLevel="1">
      <c r="B3608" s="75"/>
      <c r="C3608" s="11"/>
      <c r="D3608" s="70"/>
      <c r="E3608" s="1" t="s">
        <v>1945</v>
      </c>
      <c r="F3608" s="141" t="s">
        <v>890</v>
      </c>
      <c r="G3608" s="32"/>
      <c r="H3608" s="32"/>
      <c r="I3608" s="451"/>
      <c r="J3608" s="452"/>
      <c r="O3608" s="21"/>
    </row>
    <row r="3609" spans="2:15" ht="11.25" outlineLevel="1">
      <c r="B3609" s="75"/>
      <c r="C3609" s="119" t="s">
        <v>26</v>
      </c>
      <c r="D3609" s="120" t="s">
        <v>27</v>
      </c>
      <c r="E3609" s="120"/>
      <c r="F3609" s="645"/>
      <c r="G3609" s="5" t="s">
        <v>85</v>
      </c>
      <c r="H3609" s="122" t="s">
        <v>82</v>
      </c>
      <c r="I3609" s="875"/>
      <c r="J3609" s="876"/>
      <c r="O3609" s="21"/>
    </row>
    <row r="3610" spans="2:15" ht="11.25" outlineLevel="1">
      <c r="B3610" s="75"/>
      <c r="C3610" s="11"/>
      <c r="D3610" s="1"/>
      <c r="E3610" s="1" t="s">
        <v>542</v>
      </c>
      <c r="F3610" s="141" t="s">
        <v>890</v>
      </c>
      <c r="G3610" s="32"/>
      <c r="H3610" s="32"/>
      <c r="I3610" s="845"/>
      <c r="J3610" s="846"/>
      <c r="O3610" s="21"/>
    </row>
    <row r="3611" spans="2:15" ht="11.25" outlineLevel="1">
      <c r="B3611" s="75"/>
      <c r="C3611" s="119" t="s">
        <v>666</v>
      </c>
      <c r="D3611" s="120" t="s">
        <v>667</v>
      </c>
      <c r="E3611" s="120"/>
      <c r="F3611" s="645"/>
      <c r="G3611" s="5"/>
      <c r="H3611" s="5"/>
      <c r="I3611" s="451"/>
      <c r="J3611" s="452"/>
      <c r="O3611" s="21"/>
    </row>
    <row r="3612" spans="2:15" ht="11.25" outlineLevel="1">
      <c r="B3612" s="706"/>
      <c r="C3612" s="11"/>
      <c r="D3612" s="318"/>
      <c r="E3612" s="312" t="s">
        <v>3731</v>
      </c>
      <c r="F3612" s="589"/>
      <c r="G3612" s="61"/>
      <c r="H3612" s="547"/>
      <c r="I3612" s="451"/>
      <c r="J3612" s="452"/>
      <c r="O3612" s="21"/>
    </row>
    <row r="3613" spans="2:15" ht="11.25" outlineLevel="2">
      <c r="B3613" s="706"/>
      <c r="C3613" s="11"/>
      <c r="D3613" s="311"/>
      <c r="E3613" s="533" t="str">
        <f>TRIM(RIGHT(SUBSTITUTE(E3612," ",REPT(" ",100)),100))</f>
        <v>8.10.4.2.2(a)</v>
      </c>
      <c r="F3613" s="590">
        <f>+VLOOKUP(E3613,clause_count,2,FALSE)</f>
        <v>4</v>
      </c>
      <c r="G3613" s="73"/>
      <c r="H3613" s="350"/>
      <c r="I3613" s="451"/>
      <c r="J3613" s="452"/>
      <c r="O3613" s="21"/>
    </row>
    <row r="3614" spans="2:15" ht="51" outlineLevel="2">
      <c r="B3614" s="706"/>
      <c r="C3614" s="11"/>
      <c r="D3614" s="539">
        <v>1</v>
      </c>
      <c r="E3614" s="538" t="s">
        <v>3403</v>
      </c>
      <c r="F3614" s="577" t="s">
        <v>3709</v>
      </c>
      <c r="G3614" s="73"/>
      <c r="H3614" s="350"/>
      <c r="I3614" s="451"/>
      <c r="J3614" s="452"/>
      <c r="O3614" s="21"/>
    </row>
    <row r="3615" spans="2:15" ht="25.5" outlineLevel="2">
      <c r="B3615" s="706"/>
      <c r="C3615" s="11"/>
      <c r="D3615" s="539">
        <v>2</v>
      </c>
      <c r="E3615" s="538" t="s">
        <v>3445</v>
      </c>
      <c r="F3615" s="577" t="s">
        <v>3355</v>
      </c>
      <c r="G3615" s="73"/>
      <c r="H3615" s="350"/>
      <c r="I3615" s="451"/>
      <c r="J3615" s="452"/>
      <c r="O3615" s="21"/>
    </row>
    <row r="3616" spans="2:15" ht="51" outlineLevel="2">
      <c r="B3616" s="706"/>
      <c r="C3616" s="11"/>
      <c r="D3616" s="539">
        <v>3</v>
      </c>
      <c r="E3616" s="538" t="s">
        <v>3446</v>
      </c>
      <c r="F3616" s="577" t="s">
        <v>3718</v>
      </c>
      <c r="G3616" s="73"/>
      <c r="H3616" s="350"/>
      <c r="I3616" s="451"/>
      <c r="J3616" s="452"/>
      <c r="O3616" s="21"/>
    </row>
    <row r="3617" spans="2:15" ht="12.75" outlineLevel="2">
      <c r="B3617" s="706"/>
      <c r="C3617" s="11"/>
      <c r="D3617" s="539">
        <v>4</v>
      </c>
      <c r="E3617" s="538" t="s">
        <v>3685</v>
      </c>
      <c r="F3617" s="577" t="s">
        <v>3684</v>
      </c>
      <c r="G3617" s="73"/>
      <c r="H3617" s="350"/>
      <c r="I3617" s="451"/>
      <c r="J3617" s="452"/>
      <c r="O3617" s="21"/>
    </row>
    <row r="3618" spans="2:15" ht="11.25" outlineLevel="1">
      <c r="B3618" s="75"/>
      <c r="C3618" s="123" t="s">
        <v>143</v>
      </c>
      <c r="D3618" s="120" t="s">
        <v>1976</v>
      </c>
      <c r="E3618" s="120"/>
      <c r="F3618" s="645"/>
      <c r="G3618" s="5" t="s">
        <v>83</v>
      </c>
      <c r="H3618" s="5" t="s">
        <v>82</v>
      </c>
      <c r="I3618" s="845"/>
      <c r="J3618" s="846"/>
      <c r="O3618" s="21"/>
    </row>
    <row r="3619" spans="2:15" ht="11.25" outlineLevel="1">
      <c r="B3619" s="75"/>
      <c r="C3619" s="123" t="s">
        <v>144</v>
      </c>
      <c r="D3619" s="120" t="s">
        <v>896</v>
      </c>
      <c r="E3619" s="120"/>
      <c r="F3619" s="645"/>
      <c r="G3619" s="5" t="s">
        <v>83</v>
      </c>
      <c r="H3619" s="5" t="s">
        <v>82</v>
      </c>
      <c r="I3619" s="845"/>
      <c r="J3619" s="846"/>
      <c r="O3619" s="21"/>
    </row>
    <row r="3620" spans="2:15" ht="11.25" outlineLevel="1">
      <c r="B3620" s="75"/>
      <c r="C3620" s="11"/>
      <c r="D3620" s="1"/>
      <c r="E3620" s="1" t="s">
        <v>543</v>
      </c>
      <c r="F3620" s="141" t="s">
        <v>896</v>
      </c>
      <c r="G3620" s="32"/>
      <c r="H3620" s="32"/>
      <c r="I3620" s="845"/>
      <c r="J3620" s="846"/>
      <c r="O3620" s="21"/>
    </row>
    <row r="3621" spans="2:15" ht="11.25" outlineLevel="1">
      <c r="B3621" s="75"/>
      <c r="C3621" s="123" t="s">
        <v>145</v>
      </c>
      <c r="D3621" s="120" t="s">
        <v>1977</v>
      </c>
      <c r="E3621" s="120"/>
      <c r="F3621" s="645"/>
      <c r="G3621" s="5" t="s">
        <v>85</v>
      </c>
      <c r="H3621" s="5" t="s">
        <v>85</v>
      </c>
      <c r="I3621" s="845"/>
      <c r="J3621" s="846"/>
      <c r="O3621" s="21"/>
    </row>
    <row r="3622" spans="2:15" ht="11.25" outlineLevel="1">
      <c r="B3622" s="75"/>
      <c r="C3622" s="11"/>
      <c r="D3622" s="1"/>
      <c r="E3622" s="1" t="s">
        <v>544</v>
      </c>
      <c r="F3622" s="141" t="s">
        <v>900</v>
      </c>
      <c r="G3622" s="32"/>
      <c r="H3622" s="32"/>
      <c r="I3622" s="845"/>
      <c r="J3622" s="846"/>
      <c r="O3622" s="21"/>
    </row>
    <row r="3623" spans="2:15" ht="11.25" outlineLevel="1">
      <c r="B3623" s="75"/>
      <c r="C3623" s="11"/>
      <c r="D3623" s="1"/>
      <c r="E3623" s="1" t="s">
        <v>101</v>
      </c>
      <c r="F3623" s="141" t="s">
        <v>102</v>
      </c>
      <c r="G3623" s="353"/>
      <c r="H3623" s="32"/>
      <c r="I3623" s="451"/>
      <c r="J3623" s="452"/>
      <c r="O3623" s="21"/>
    </row>
    <row r="3624" spans="2:15" ht="11.25" outlineLevel="1">
      <c r="B3624" s="75"/>
      <c r="C3624" s="11"/>
      <c r="D3624" s="1"/>
      <c r="E3624" s="1" t="s">
        <v>103</v>
      </c>
      <c r="F3624" s="141" t="s">
        <v>104</v>
      </c>
      <c r="G3624" s="32"/>
      <c r="H3624" s="32"/>
      <c r="I3624" s="451"/>
      <c r="J3624" s="452"/>
      <c r="O3624" s="21"/>
    </row>
    <row r="3625" spans="2:15" ht="11.25" outlineLevel="1">
      <c r="B3625" s="75"/>
      <c r="C3625" s="11"/>
      <c r="D3625" s="1"/>
      <c r="E3625" s="1" t="s">
        <v>105</v>
      </c>
      <c r="F3625" s="141" t="s">
        <v>106</v>
      </c>
      <c r="G3625" s="32"/>
      <c r="H3625" s="32"/>
      <c r="I3625" s="451"/>
      <c r="J3625" s="452"/>
      <c r="O3625" s="21"/>
    </row>
    <row r="3626" spans="2:15" ht="11.25" outlineLevel="1">
      <c r="B3626" s="75"/>
      <c r="C3626" s="11"/>
      <c r="D3626" s="1"/>
      <c r="E3626" s="1" t="s">
        <v>107</v>
      </c>
      <c r="F3626" s="141" t="s">
        <v>108</v>
      </c>
      <c r="G3626" s="32"/>
      <c r="H3626" s="32"/>
      <c r="I3626" s="451"/>
      <c r="J3626" s="452"/>
      <c r="O3626" s="21"/>
    </row>
    <row r="3627" spans="2:15" ht="11.25" outlineLevel="1">
      <c r="B3627" s="75"/>
      <c r="C3627" s="11"/>
      <c r="D3627" s="1"/>
      <c r="E3627" s="1" t="s">
        <v>551</v>
      </c>
      <c r="F3627" s="141" t="s">
        <v>109</v>
      </c>
      <c r="G3627" s="32"/>
      <c r="H3627" s="32"/>
      <c r="I3627" s="451"/>
      <c r="J3627" s="452"/>
      <c r="O3627" s="21"/>
    </row>
    <row r="3628" spans="2:15" ht="11.25" outlineLevel="1">
      <c r="B3628" s="75"/>
      <c r="C3628" s="11"/>
      <c r="D3628" s="1"/>
      <c r="E3628" s="1" t="s">
        <v>110</v>
      </c>
      <c r="F3628" s="141" t="s">
        <v>934</v>
      </c>
      <c r="G3628" s="32"/>
      <c r="H3628" s="32"/>
      <c r="I3628" s="451"/>
      <c r="J3628" s="452"/>
      <c r="O3628" s="21"/>
    </row>
    <row r="3629" spans="2:15" ht="11.25" outlineLevel="1">
      <c r="B3629" s="75"/>
      <c r="C3629" s="11"/>
      <c r="D3629" s="1"/>
      <c r="E3629" s="1" t="s">
        <v>111</v>
      </c>
      <c r="F3629" s="141" t="s">
        <v>113</v>
      </c>
      <c r="G3629" s="32"/>
      <c r="H3629" s="32"/>
      <c r="I3629" s="451"/>
      <c r="J3629" s="452"/>
      <c r="O3629" s="21"/>
    </row>
    <row r="3630" spans="2:15" ht="11.25" outlineLevel="1">
      <c r="B3630" s="75"/>
      <c r="C3630" s="11"/>
      <c r="D3630" s="1"/>
      <c r="E3630" s="1" t="s">
        <v>112</v>
      </c>
      <c r="F3630" s="141" t="s">
        <v>100</v>
      </c>
      <c r="G3630" s="32"/>
      <c r="H3630" s="32"/>
      <c r="I3630" s="451"/>
      <c r="J3630" s="452"/>
      <c r="O3630" s="21"/>
    </row>
    <row r="3631" spans="2:15" ht="11.25" outlineLevel="1">
      <c r="B3631" s="75"/>
      <c r="C3631" s="11"/>
      <c r="D3631" s="1"/>
      <c r="E3631" s="1" t="s">
        <v>1210</v>
      </c>
      <c r="F3631" s="141" t="s">
        <v>114</v>
      </c>
      <c r="G3631" s="32"/>
      <c r="H3631" s="32"/>
      <c r="I3631" s="451"/>
      <c r="J3631" s="452"/>
      <c r="O3631" s="21"/>
    </row>
    <row r="3632" spans="2:15" ht="11.25" outlineLevel="1">
      <c r="B3632" s="75"/>
      <c r="C3632" s="11"/>
      <c r="D3632" s="1"/>
      <c r="E3632" s="1" t="s">
        <v>1212</v>
      </c>
      <c r="F3632" s="141" t="s">
        <v>99</v>
      </c>
      <c r="G3632" s="32"/>
      <c r="H3632" s="32"/>
      <c r="I3632" s="451"/>
      <c r="J3632" s="452"/>
      <c r="O3632" s="21"/>
    </row>
    <row r="3633" spans="2:15" ht="11.25" outlineLevel="1">
      <c r="B3633" s="75"/>
      <c r="C3633" s="11"/>
      <c r="D3633" s="1"/>
      <c r="E3633" s="1" t="s">
        <v>1502</v>
      </c>
      <c r="F3633" s="141" t="s">
        <v>1211</v>
      </c>
      <c r="G3633" s="32"/>
      <c r="H3633" s="32"/>
      <c r="I3633" s="451"/>
      <c r="J3633" s="452"/>
      <c r="O3633" s="21"/>
    </row>
    <row r="3634" spans="2:15" ht="11.25" outlineLevel="1">
      <c r="B3634" s="75"/>
      <c r="C3634" s="11"/>
      <c r="D3634" s="1"/>
      <c r="E3634" s="1" t="s">
        <v>1503</v>
      </c>
      <c r="F3634" s="141" t="s">
        <v>1505</v>
      </c>
      <c r="G3634" s="32"/>
      <c r="H3634" s="32"/>
      <c r="I3634" s="451"/>
      <c r="J3634" s="452"/>
      <c r="O3634" s="21"/>
    </row>
    <row r="3635" spans="2:15" ht="11.25" outlineLevel="1">
      <c r="B3635" s="75"/>
      <c r="C3635" s="11"/>
      <c r="D3635" s="1"/>
      <c r="E3635" s="1" t="s">
        <v>1504</v>
      </c>
      <c r="F3635" s="141" t="s">
        <v>1213</v>
      </c>
      <c r="G3635" s="32"/>
      <c r="H3635" s="32"/>
      <c r="I3635" s="451"/>
      <c r="J3635" s="452"/>
      <c r="O3635" s="21"/>
    </row>
    <row r="3636" spans="2:15" ht="11.25" outlineLevel="1">
      <c r="B3636" s="75"/>
      <c r="C3636" s="123" t="s">
        <v>1051</v>
      </c>
      <c r="D3636" s="120" t="s">
        <v>1033</v>
      </c>
      <c r="E3636" s="120"/>
      <c r="F3636" s="645"/>
      <c r="G3636" s="873" t="s">
        <v>84</v>
      </c>
      <c r="H3636" s="874"/>
      <c r="I3636" s="873" t="s">
        <v>1229</v>
      </c>
      <c r="J3636" s="874"/>
      <c r="O3636" s="21"/>
    </row>
    <row r="3637" spans="2:15" ht="11.25" outlineLevel="1">
      <c r="B3637" s="75"/>
      <c r="C3637" s="11"/>
      <c r="D3637" s="74"/>
      <c r="E3637" s="1" t="s">
        <v>1212</v>
      </c>
      <c r="F3637" s="141" t="s">
        <v>99</v>
      </c>
      <c r="G3637" s="32"/>
      <c r="H3637" s="32"/>
      <c r="I3637" s="451"/>
      <c r="J3637" s="452"/>
      <c r="O3637" s="21"/>
    </row>
    <row r="3638" spans="2:15" ht="11.25" outlineLevel="1">
      <c r="B3638" s="75"/>
      <c r="C3638" s="119" t="s">
        <v>28</v>
      </c>
      <c r="D3638" s="120" t="s">
        <v>192</v>
      </c>
      <c r="E3638" s="120"/>
      <c r="F3638" s="645"/>
      <c r="G3638" s="568" t="s">
        <v>85</v>
      </c>
      <c r="H3638" s="569" t="s">
        <v>82</v>
      </c>
      <c r="I3638" s="451"/>
      <c r="J3638" s="452"/>
      <c r="O3638" s="21"/>
    </row>
    <row r="3639" spans="2:15" ht="11.25" outlineLevel="1">
      <c r="B3639" s="706"/>
      <c r="C3639" s="14"/>
      <c r="D3639" s="318"/>
      <c r="E3639" s="312" t="s">
        <v>1946</v>
      </c>
      <c r="F3639" s="589"/>
      <c r="G3639" s="61"/>
      <c r="H3639" s="547"/>
      <c r="I3639" s="451"/>
      <c r="J3639" s="452"/>
      <c r="O3639" s="21"/>
    </row>
    <row r="3640" spans="2:15" ht="11.25" outlineLevel="2">
      <c r="B3640" s="706"/>
      <c r="C3640" s="14"/>
      <c r="D3640" s="311"/>
      <c r="E3640" s="533" t="str">
        <f>TRIM(RIGHT(SUBSTITUTE(E3639," ",REPT(" ",100)),100))</f>
        <v>8.10.4.2.2(b)</v>
      </c>
      <c r="F3640" s="590">
        <f>+VLOOKUP(E3640,clause_count,2,FALSE)</f>
        <v>3</v>
      </c>
      <c r="G3640" s="73"/>
      <c r="H3640" s="350"/>
      <c r="I3640" s="451"/>
      <c r="J3640" s="452"/>
      <c r="O3640" s="21"/>
    </row>
    <row r="3641" spans="2:15" ht="25.5" outlineLevel="2">
      <c r="B3641" s="706"/>
      <c r="C3641" s="14"/>
      <c r="D3641" s="539">
        <v>1</v>
      </c>
      <c r="E3641" s="538" t="s">
        <v>3408</v>
      </c>
      <c r="F3641" s="577" t="str">
        <f>+VLOOKUP(E3641,AlterationTestLU[],2,)</f>
        <v>Speed (6.1.3.4.1 or 6.2.3.4.1). Running tests shall be performed, in each direction, to determine conformance with 6.1.3.4.1 or 6.2.3.4.1.</v>
      </c>
      <c r="G3641" s="73"/>
      <c r="H3641" s="350"/>
      <c r="I3641" s="451"/>
      <c r="J3641" s="452"/>
      <c r="O3641" s="21"/>
    </row>
    <row r="3642" spans="2:15" ht="25.5" outlineLevel="2">
      <c r="B3642" s="706"/>
      <c r="C3642" s="14"/>
      <c r="D3642" s="539">
        <v>2</v>
      </c>
      <c r="E3642" s="538" t="s">
        <v>3445</v>
      </c>
      <c r="F3642" s="577" t="str">
        <f>+VLOOKUP(E3642,AlterationTestLU[],2,)</f>
        <v>Speed (Items 7.14 and 9.14). The rated speed shall be tested to determine conformance with 6.1.4.1 for escalators and 6.2.4 for moving walks.</v>
      </c>
      <c r="G3642" s="73"/>
      <c r="H3642" s="350"/>
      <c r="I3642" s="451"/>
      <c r="J3642" s="452"/>
      <c r="O3642" s="21"/>
    </row>
    <row r="3643" spans="2:15" ht="12.75" outlineLevel="2">
      <c r="B3643" s="706"/>
      <c r="C3643" s="14"/>
      <c r="D3643" s="539">
        <v>3</v>
      </c>
      <c r="E3643" s="538" t="s">
        <v>3660</v>
      </c>
      <c r="F3643" s="577" t="str">
        <f>+VLOOKUP(E3643,AlterationTestLU[],2,)</f>
        <v>(Items 7.3 and 8.13, or 9.3 and 10.13)</v>
      </c>
      <c r="G3643" s="73"/>
      <c r="H3643" s="350"/>
      <c r="I3643" s="451"/>
      <c r="J3643" s="452"/>
      <c r="O3643" s="21"/>
    </row>
    <row r="3644" spans="2:15" ht="11.25" outlineLevel="1">
      <c r="B3644" s="75"/>
      <c r="C3644" s="11"/>
      <c r="D3644" s="1"/>
      <c r="E3644" s="1" t="s">
        <v>545</v>
      </c>
      <c r="F3644" s="141" t="s">
        <v>897</v>
      </c>
      <c r="G3644" s="32"/>
      <c r="H3644" s="32"/>
      <c r="I3644" s="451"/>
      <c r="J3644" s="452"/>
      <c r="O3644" s="21"/>
    </row>
    <row r="3645" spans="2:15" ht="11.25" outlineLevel="1">
      <c r="B3645" s="75"/>
      <c r="C3645" s="11"/>
      <c r="D3645" s="1"/>
      <c r="E3645" s="1" t="s">
        <v>546</v>
      </c>
      <c r="F3645" s="141" t="s">
        <v>902</v>
      </c>
      <c r="G3645" s="32"/>
      <c r="H3645" s="32"/>
      <c r="I3645" s="845"/>
      <c r="J3645" s="846"/>
      <c r="O3645" s="21"/>
    </row>
    <row r="3646" spans="2:15" ht="11.25" outlineLevel="1">
      <c r="B3646" s="75"/>
      <c r="C3646" s="11"/>
      <c r="D3646" s="1"/>
      <c r="E3646" s="1" t="s">
        <v>1052</v>
      </c>
      <c r="F3646" s="141" t="s">
        <v>786</v>
      </c>
      <c r="G3646" s="32"/>
      <c r="H3646" s="32"/>
      <c r="I3646" s="451"/>
      <c r="J3646" s="452"/>
      <c r="O3646" s="21"/>
    </row>
    <row r="3647" spans="2:15" ht="11.25" outlineLevel="1">
      <c r="B3647" s="75"/>
      <c r="C3647" s="11"/>
      <c r="D3647" s="1"/>
      <c r="E3647" s="1" t="s">
        <v>1214</v>
      </c>
      <c r="F3647" s="141" t="s">
        <v>1053</v>
      </c>
      <c r="G3647" s="32"/>
      <c r="H3647" s="32"/>
      <c r="I3647" s="451"/>
      <c r="J3647" s="452"/>
      <c r="O3647" s="21"/>
    </row>
    <row r="3648" spans="2:15" ht="11.25" outlineLevel="1">
      <c r="B3648" s="75"/>
      <c r="C3648" s="11"/>
      <c r="D3648" s="1"/>
      <c r="E3648" s="1" t="s">
        <v>547</v>
      </c>
      <c r="F3648" s="141" t="s">
        <v>903</v>
      </c>
      <c r="G3648" s="32"/>
      <c r="H3648" s="32"/>
      <c r="I3648" s="845"/>
      <c r="J3648" s="846"/>
      <c r="O3648" s="21"/>
    </row>
    <row r="3649" spans="2:15" ht="11.25" outlineLevel="1">
      <c r="B3649" s="75"/>
      <c r="C3649" s="11"/>
      <c r="D3649" s="1"/>
      <c r="E3649" s="1" t="s">
        <v>548</v>
      </c>
      <c r="F3649" s="141" t="s">
        <v>904</v>
      </c>
      <c r="G3649" s="32"/>
      <c r="H3649" s="32"/>
      <c r="I3649" s="845"/>
      <c r="J3649" s="846"/>
      <c r="O3649" s="21"/>
    </row>
    <row r="3650" spans="2:15" ht="11.25" outlineLevel="1">
      <c r="B3650" s="75"/>
      <c r="C3650" s="11"/>
      <c r="D3650" s="1"/>
      <c r="E3650" s="1" t="s">
        <v>549</v>
      </c>
      <c r="F3650" s="141" t="s">
        <v>918</v>
      </c>
      <c r="G3650" s="32"/>
      <c r="H3650" s="32"/>
      <c r="I3650" s="845"/>
      <c r="J3650" s="846"/>
      <c r="O3650" s="21"/>
    </row>
    <row r="3651" spans="2:15" ht="11.25" outlineLevel="1">
      <c r="B3651" s="75"/>
      <c r="C3651" s="11"/>
      <c r="D3651" s="1"/>
      <c r="E3651" s="1" t="s">
        <v>550</v>
      </c>
      <c r="F3651" s="141" t="s">
        <v>925</v>
      </c>
      <c r="G3651" s="32"/>
      <c r="H3651" s="32"/>
      <c r="I3651" s="845"/>
      <c r="J3651" s="846"/>
      <c r="O3651" s="21"/>
    </row>
    <row r="3652" spans="2:15" ht="11.25" outlineLevel="1">
      <c r="B3652" s="523"/>
      <c r="C3652" s="273" t="s">
        <v>2188</v>
      </c>
      <c r="D3652" s="164" t="s">
        <v>1525</v>
      </c>
      <c r="E3652" s="165"/>
      <c r="F3652" s="593"/>
      <c r="G3652" s="863" t="s">
        <v>898</v>
      </c>
      <c r="H3652" s="864"/>
      <c r="I3652" s="863" t="s">
        <v>898</v>
      </c>
      <c r="J3652" s="864"/>
      <c r="O3652" s="21"/>
    </row>
    <row r="3653" spans="2:15" ht="11.25" outlineLevel="1">
      <c r="B3653" s="75"/>
      <c r="C3653" s="11"/>
      <c r="D3653" s="1"/>
      <c r="E3653" s="1"/>
      <c r="F3653" s="141" t="s">
        <v>1513</v>
      </c>
      <c r="G3653" s="32"/>
      <c r="H3653" s="32"/>
      <c r="I3653" s="451"/>
      <c r="J3653" s="452"/>
      <c r="O3653" s="21"/>
    </row>
    <row r="3654" spans="2:15" ht="11.25" outlineLevel="1">
      <c r="B3654" s="523"/>
      <c r="C3654" s="224" t="s">
        <v>2189</v>
      </c>
      <c r="D3654" s="335" t="s">
        <v>2020</v>
      </c>
      <c r="E3654" s="165"/>
      <c r="F3654" s="593"/>
      <c r="G3654" s="542" t="s">
        <v>84</v>
      </c>
      <c r="H3654" s="543" t="s">
        <v>85</v>
      </c>
      <c r="I3654" s="542" t="s">
        <v>1229</v>
      </c>
      <c r="J3654" s="543" t="s">
        <v>85</v>
      </c>
      <c r="O3654" s="21"/>
    </row>
    <row r="3655" spans="2:15" ht="11.25" outlineLevel="1">
      <c r="B3655" s="75"/>
      <c r="C3655" s="11"/>
      <c r="D3655" s="1"/>
      <c r="E3655" s="216" t="s">
        <v>388</v>
      </c>
      <c r="F3655" s="444" t="s">
        <v>2021</v>
      </c>
      <c r="G3655" s="32"/>
      <c r="H3655" s="32"/>
      <c r="I3655" s="451"/>
      <c r="J3655" s="452"/>
      <c r="O3655" s="21"/>
    </row>
    <row r="3656" spans="2:15" ht="11.25" outlineLevel="1">
      <c r="B3656" s="75"/>
      <c r="C3656" s="11"/>
      <c r="D3656" s="1"/>
      <c r="E3656" s="216" t="s">
        <v>2022</v>
      </c>
      <c r="F3656" s="444" t="s">
        <v>2024</v>
      </c>
      <c r="G3656" s="32"/>
      <c r="H3656" s="32"/>
      <c r="I3656" s="451"/>
      <c r="J3656" s="452"/>
      <c r="O3656" s="21"/>
    </row>
    <row r="3657" spans="2:15" ht="11.25" outlineLevel="1">
      <c r="B3657" s="75"/>
      <c r="C3657" s="11"/>
      <c r="D3657" s="1"/>
      <c r="E3657" s="216" t="s">
        <v>2023</v>
      </c>
      <c r="F3657" s="444" t="s">
        <v>43</v>
      </c>
      <c r="G3657" s="32"/>
      <c r="H3657" s="32"/>
      <c r="I3657" s="451"/>
      <c r="J3657" s="452"/>
      <c r="O3657" s="21"/>
    </row>
    <row r="3658" spans="2:15" ht="11.25" outlineLevel="1">
      <c r="B3658" s="75"/>
      <c r="C3658" s="11"/>
      <c r="D3658" s="1"/>
      <c r="E3658" s="216"/>
      <c r="F3658" s="444"/>
      <c r="G3658" s="32"/>
      <c r="H3658" s="32"/>
      <c r="I3658" s="451"/>
      <c r="J3658" s="452"/>
      <c r="O3658" s="21"/>
    </row>
    <row r="3659" spans="2:15" ht="11.25" outlineLevel="1">
      <c r="B3659" s="75"/>
      <c r="C3659" s="119" t="s">
        <v>30</v>
      </c>
      <c r="D3659" s="120" t="s">
        <v>193</v>
      </c>
      <c r="E3659" s="120"/>
      <c r="F3659" s="645"/>
      <c r="G3659" s="5" t="s">
        <v>83</v>
      </c>
      <c r="H3659" s="569" t="s">
        <v>82</v>
      </c>
      <c r="I3659" s="568" t="s">
        <v>1229</v>
      </c>
      <c r="J3659" s="569" t="s">
        <v>84</v>
      </c>
      <c r="O3659" s="21"/>
    </row>
    <row r="3660" spans="2:15" ht="11.25" outlineLevel="1">
      <c r="B3660" s="706"/>
      <c r="C3660" s="14"/>
      <c r="D3660" s="318"/>
      <c r="E3660" s="312" t="s">
        <v>1947</v>
      </c>
      <c r="F3660" s="589"/>
      <c r="G3660" s="61"/>
      <c r="H3660" s="547"/>
      <c r="I3660" s="451"/>
      <c r="J3660" s="452"/>
      <c r="O3660" s="21"/>
    </row>
    <row r="3661" spans="2:15" ht="11.25" outlineLevel="2">
      <c r="B3661" s="706"/>
      <c r="C3661" s="14"/>
      <c r="D3661" s="311"/>
      <c r="E3661" s="533" t="str">
        <f>TRIM(RIGHT(SUBSTITUTE(E3660," ",REPT(" ",100)),100))</f>
        <v>8.10.4.2.2(c)</v>
      </c>
      <c r="F3661" s="590">
        <f>+VLOOKUP(E3661,clause_count,2,FALSE)</f>
        <v>10</v>
      </c>
      <c r="G3661" s="73"/>
      <c r="H3661" s="350"/>
      <c r="I3661" s="451"/>
      <c r="J3661" s="452"/>
      <c r="O3661" s="21"/>
    </row>
    <row r="3662" spans="2:15" ht="51" outlineLevel="2">
      <c r="B3662" s="706"/>
      <c r="C3662" s="14"/>
      <c r="D3662" s="539">
        <v>1</v>
      </c>
      <c r="E3662" s="538" t="s">
        <v>3421</v>
      </c>
      <c r="F3662" s="577" t="str">
        <f>+VLOOKUP(E3662,AlterationTestLU[],2,)</f>
        <v>(g) Combplates (6.1.3.6 and 6.2.3.8.1) (Items 7.7 and 9.7)
(g)(1) design
(g)(2) adjustment
(g)(3) replacement</v>
      </c>
      <c r="G3662" s="73"/>
      <c r="H3662" s="350"/>
      <c r="I3662" s="451"/>
      <c r="J3662" s="452"/>
      <c r="O3662" s="21"/>
    </row>
    <row r="3663" spans="2:15" ht="38.25" outlineLevel="2">
      <c r="B3663" s="706"/>
      <c r="C3663" s="14"/>
      <c r="D3663" s="539">
        <v>2</v>
      </c>
      <c r="E3663" s="538" t="s">
        <v>3575</v>
      </c>
      <c r="F3663" s="577" t="str">
        <f>+VLOOKUP(E3663,AlterationTestLU[],2,)</f>
        <v>(i)(2) treadways
(i)(2)(-a) belt type (6.2.3.6)
(i)(2)(-b) pallet type (6.2.3.5)</v>
      </c>
      <c r="G3663" s="73"/>
      <c r="H3663" s="350"/>
      <c r="I3663" s="451"/>
      <c r="J3663" s="452"/>
      <c r="O3663" s="21"/>
    </row>
    <row r="3664" spans="2:15" ht="293.25" outlineLevel="2">
      <c r="B3664" s="706"/>
      <c r="C3664" s="14"/>
      <c r="D3664" s="539">
        <v>3</v>
      </c>
      <c r="E3664" s="538" t="s">
        <v>3451</v>
      </c>
      <c r="F3664" s="577" t="str">
        <f>+VLOOKUP(E3664,AlterationTestLU[],2,)</f>
        <v>(p) Skirt Panels (Items 7.17 and 9.17)
(p)(1) clearance between skirt and steps [6.1.3.3.5 or 6.2.3.3.5(a), and 6.2.3.3.6(a)]
(p)(2) height above step [6.1.3.3.6(a) or 6.2.3.3.5(b), and 6.2.3.3.6(b)]
(p)(3) deflection [6.1.3.3.6(b) or 6.2.3.3.6(c)]. The person or firm installing the equipment shall provide engineering test documentation [see 8.3(b)(7) and 8.3.15] in the on-site documentation (see 8.6.1.2.2) to verify conformance with the deflection requirements of not more than 1.6 mm (0.0625 in.) under a force of 667 N (150 lb).
(p)(4) smoothness [6.1.3.3.6(c) or 6.2.3.3.6(d)]
(p)(5) Clearance Between Step and Skirt (Loaded Gap)
(p)(5)(-a) Loaded gap measurements shall be taken at intervals not exceeding 300 mm (12 in.) in the transition region (6.1.3.6.5) and before the steps are fully extended. These measurements shall be made independently on each side of the escalator.
(p)(5)(-b) The applied load shall not deviate from 110 N (25 lbf) (6.1.3.3.5) by more than ±11 N (2.5 lbf). The load shall be distributed over a round or square area no less than 1 940 mm2 (3 in.2) and no more than 3 870 mm2 (6 in.2).
(p)(5)(-c) For the loaded gap measurements, the center of the applied load shall be between 25 mm (1 in.) and 100 mm (4 in.) below the nose line of the steps. The center of the applied load shall be not more than 250 mm (10 in.) from the nose of the step. See Figure 8.6.8.15.19.</v>
      </c>
      <c r="G3664" s="73"/>
      <c r="H3664" s="350"/>
      <c r="I3664" s="451"/>
      <c r="J3664" s="452"/>
      <c r="O3664" s="21"/>
    </row>
    <row r="3665" spans="2:15" ht="38.25" outlineLevel="2">
      <c r="B3665" s="706"/>
      <c r="C3665" s="14"/>
      <c r="D3665" s="539">
        <v>4</v>
      </c>
      <c r="E3665" s="538" t="s">
        <v>3500</v>
      </c>
      <c r="F3665" s="577" t="str">
        <f>+VLOOKUP(E3665,AlterationTestLU[],2,)</f>
        <v>Broken Step-Chain or Treadway Device. The broken or slack step chain or treadway device shall be inspected and tested by manual operation (6.1.6.3.3 and 6.2.6.3.3) (Items 8.8 and 10.8).</v>
      </c>
      <c r="G3665" s="73"/>
      <c r="H3665" s="350"/>
      <c r="I3665" s="451"/>
      <c r="J3665" s="452"/>
      <c r="O3665" s="21"/>
    </row>
    <row r="3666" spans="2:15" ht="25.5" outlineLevel="2">
      <c r="B3666" s="706"/>
      <c r="C3666" s="14"/>
      <c r="D3666" s="539">
        <v>5</v>
      </c>
      <c r="E3666" s="538" t="s">
        <v>3501</v>
      </c>
      <c r="F3666" s="577" t="str">
        <f>+VLOOKUP(E3666,AlterationTestLU[],2,)</f>
        <v>Step Upthrust Device. The operation of the step upthrust device shall be tested by manually causing the device to operate (6.1.6.3.9) (Item 8.9).</v>
      </c>
      <c r="G3666" s="73"/>
      <c r="H3666" s="350"/>
      <c r="I3666" s="451"/>
      <c r="J3666" s="452"/>
      <c r="O3666" s="21"/>
    </row>
    <row r="3667" spans="2:15" ht="38.25" outlineLevel="2">
      <c r="B3667" s="706"/>
      <c r="C3667" s="14"/>
      <c r="D3667" s="539">
        <v>6</v>
      </c>
      <c r="E3667" s="538" t="s">
        <v>3502</v>
      </c>
      <c r="F3667" s="577" t="str">
        <f>+VLOOKUP(E3667,AlterationTestLU[],2,)</f>
        <v>Missing Step or Pallet Device. The missing step or pallet device shall be tested by removing a step or pallet and verifying that the device will properly function (6.1.6.5 or 6.2.6.5) (Items 8.10 and 10.10).</v>
      </c>
      <c r="G3667" s="73"/>
      <c r="H3667" s="350"/>
      <c r="I3667" s="451"/>
      <c r="J3667" s="452"/>
      <c r="O3667" s="21"/>
    </row>
    <row r="3668" spans="2:15" ht="38.25" outlineLevel="2">
      <c r="B3668" s="706"/>
      <c r="C3668" s="14"/>
      <c r="D3668" s="539">
        <v>7</v>
      </c>
      <c r="E3668" s="538" t="s">
        <v>3503</v>
      </c>
      <c r="F3668" s="577" t="str">
        <f>+VLOOKUP(E3668,AlterationTestLU[],2,)</f>
        <v>Step or Pallet Level Device. The step or pallet level device shall be tested by simulating an out-of-level step or pallet and verifying that the device functions properly (6.1.6.3.11 or 6.2.6.3.9) (Items 8.11 and 10.11).</v>
      </c>
      <c r="G3668" s="73"/>
      <c r="H3668" s="350"/>
      <c r="I3668" s="451"/>
      <c r="J3668" s="452"/>
      <c r="O3668" s="21"/>
    </row>
    <row r="3669" spans="2:15" ht="153" outlineLevel="2">
      <c r="B3669" s="706"/>
      <c r="C3669" s="14"/>
      <c r="D3669" s="539">
        <v>8</v>
      </c>
      <c r="E3669" s="538" t="s">
        <v>3504</v>
      </c>
      <c r="F3669" s="577" t="str">
        <f>+VLOOKUP(E3669,AlterationTestLU[],2,)</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c r="G3669" s="73"/>
      <c r="H3669" s="350"/>
      <c r="I3669" s="451"/>
      <c r="J3669" s="452"/>
      <c r="O3669" s="21"/>
    </row>
    <row r="3670" spans="2:15" ht="25.5" outlineLevel="2">
      <c r="B3670" s="706"/>
      <c r="C3670" s="14"/>
      <c r="D3670" s="539">
        <v>9</v>
      </c>
      <c r="E3670" s="538" t="s">
        <v>3518</v>
      </c>
      <c r="F3670" s="577" t="str">
        <f>+VLOOKUP(E3670,AlterationTestLU[],2,)</f>
        <v>Where a step lateral displacement device is required, it shall be tested for conformance with 6.1.6.3.14.</v>
      </c>
      <c r="G3670" s="73"/>
      <c r="H3670" s="350"/>
      <c r="I3670" s="451"/>
      <c r="J3670" s="452"/>
      <c r="O3670" s="21"/>
    </row>
    <row r="3671" spans="2:15" ht="12.75" outlineLevel="2">
      <c r="B3671" s="706"/>
      <c r="C3671" s="14"/>
      <c r="D3671" s="539">
        <v>10</v>
      </c>
      <c r="E3671" s="538" t="s">
        <v>3661</v>
      </c>
      <c r="F3671" s="577" t="str">
        <f>+VLOOKUP(E3671,AlterationTestLU[],2,)</f>
        <v>(Items 7.9 and 8.12, or 9.9 and 10.12)</v>
      </c>
      <c r="G3671" s="73"/>
      <c r="H3671" s="350"/>
      <c r="I3671" s="451"/>
      <c r="J3671" s="452"/>
      <c r="O3671" s="21"/>
    </row>
    <row r="3672" spans="2:15" ht="11.25" outlineLevel="1">
      <c r="B3672" s="75"/>
      <c r="C3672" s="11"/>
      <c r="D3672" s="1"/>
      <c r="E3672" s="1" t="s">
        <v>551</v>
      </c>
      <c r="F3672" s="141" t="s">
        <v>901</v>
      </c>
      <c r="G3672" s="32"/>
      <c r="H3672" s="32"/>
      <c r="I3672" s="845"/>
      <c r="J3672" s="846"/>
      <c r="O3672" s="21"/>
    </row>
    <row r="3673" spans="2:15" ht="11.25" outlineLevel="1">
      <c r="B3673" s="75"/>
      <c r="C3673" s="11"/>
      <c r="D3673" s="1"/>
      <c r="E3673" s="1" t="s">
        <v>564</v>
      </c>
      <c r="F3673" s="141" t="s">
        <v>905</v>
      </c>
      <c r="G3673" s="32"/>
      <c r="H3673" s="32"/>
      <c r="I3673" s="845"/>
      <c r="J3673" s="846"/>
      <c r="O3673" s="21"/>
    </row>
    <row r="3674" spans="2:15" ht="11.25" outlineLevel="1">
      <c r="B3674" s="75"/>
      <c r="C3674" s="11"/>
      <c r="D3674" s="1"/>
      <c r="E3674" s="1" t="s">
        <v>2115</v>
      </c>
      <c r="F3674" s="141" t="s">
        <v>906</v>
      </c>
      <c r="G3674" s="32"/>
      <c r="H3674" s="32"/>
      <c r="I3674" s="845"/>
      <c r="J3674" s="846"/>
      <c r="O3674" s="21"/>
    </row>
    <row r="3675" spans="2:15" ht="11.25" outlineLevel="1">
      <c r="B3675" s="75"/>
      <c r="C3675" s="11"/>
      <c r="D3675" s="1"/>
      <c r="E3675" s="1" t="s">
        <v>565</v>
      </c>
      <c r="F3675" s="141" t="s">
        <v>36</v>
      </c>
      <c r="G3675" s="32"/>
      <c r="H3675" s="32"/>
      <c r="I3675" s="845"/>
      <c r="J3675" s="846"/>
      <c r="O3675" s="21"/>
    </row>
    <row r="3676" spans="2:15" ht="11.25" outlineLevel="1">
      <c r="B3676" s="75"/>
      <c r="C3676" s="11"/>
      <c r="D3676" s="1"/>
      <c r="E3676" s="1" t="s">
        <v>566</v>
      </c>
      <c r="F3676" s="141" t="s">
        <v>912</v>
      </c>
      <c r="G3676" s="32"/>
      <c r="H3676" s="32"/>
      <c r="I3676" s="845"/>
      <c r="J3676" s="846"/>
      <c r="O3676" s="21"/>
    </row>
    <row r="3677" spans="2:15" ht="11.25" outlineLevel="1">
      <c r="B3677" s="75"/>
      <c r="C3677" s="11"/>
      <c r="D3677" s="1"/>
      <c r="E3677" s="1" t="s">
        <v>567</v>
      </c>
      <c r="F3677" s="141" t="s">
        <v>894</v>
      </c>
      <c r="G3677" s="32"/>
      <c r="H3677" s="32"/>
      <c r="I3677" s="845"/>
      <c r="J3677" s="846"/>
      <c r="O3677" s="21"/>
    </row>
    <row r="3678" spans="2:15" ht="11.25" outlineLevel="1">
      <c r="B3678" s="75"/>
      <c r="C3678" s="11"/>
      <c r="D3678" s="1"/>
      <c r="E3678" s="1" t="s">
        <v>568</v>
      </c>
      <c r="F3678" s="141" t="s">
        <v>895</v>
      </c>
      <c r="G3678" s="32"/>
      <c r="H3678" s="32"/>
      <c r="I3678" s="845"/>
      <c r="J3678" s="846"/>
      <c r="O3678" s="21"/>
    </row>
    <row r="3679" spans="2:15" ht="11.25" outlineLevel="1">
      <c r="B3679" s="75"/>
      <c r="C3679" s="11"/>
      <c r="D3679" s="1"/>
      <c r="E3679" s="1" t="s">
        <v>569</v>
      </c>
      <c r="F3679" s="141" t="s">
        <v>921</v>
      </c>
      <c r="G3679" s="32"/>
      <c r="H3679" s="32"/>
      <c r="I3679" s="845"/>
      <c r="J3679" s="846"/>
      <c r="O3679" s="21"/>
    </row>
    <row r="3680" spans="2:15" ht="11.25" outlineLevel="1">
      <c r="B3680" s="75"/>
      <c r="C3680" s="11"/>
      <c r="D3680" s="1"/>
      <c r="E3680" s="1" t="s">
        <v>570</v>
      </c>
      <c r="F3680" s="141" t="s">
        <v>924</v>
      </c>
      <c r="G3680" s="32"/>
      <c r="H3680" s="32"/>
      <c r="I3680" s="845"/>
      <c r="J3680" s="846"/>
      <c r="O3680" s="21"/>
    </row>
    <row r="3681" spans="2:15" ht="11.25" outlineLevel="1">
      <c r="B3681" s="75"/>
      <c r="C3681" s="11"/>
      <c r="D3681" s="1"/>
      <c r="E3681" s="1" t="s">
        <v>571</v>
      </c>
      <c r="F3681" s="141" t="s">
        <v>917</v>
      </c>
      <c r="G3681" s="32"/>
      <c r="H3681" s="32"/>
      <c r="I3681" s="845"/>
      <c r="J3681" s="846"/>
      <c r="O3681" s="21"/>
    </row>
    <row r="3682" spans="2:15" ht="11.25" outlineLevel="1">
      <c r="B3682" s="75"/>
      <c r="C3682" s="11"/>
      <c r="D3682" s="1"/>
      <c r="E3682" s="1" t="s">
        <v>572</v>
      </c>
      <c r="F3682" s="141" t="s">
        <v>920</v>
      </c>
      <c r="G3682" s="32"/>
      <c r="H3682" s="32"/>
      <c r="I3682" s="845"/>
      <c r="J3682" s="846"/>
      <c r="O3682" s="21"/>
    </row>
    <row r="3683" spans="2:15" ht="11.25" outlineLevel="1">
      <c r="B3683" s="75"/>
      <c r="C3683" s="11"/>
      <c r="D3683" s="1"/>
      <c r="E3683" s="1" t="s">
        <v>573</v>
      </c>
      <c r="F3683" s="141" t="s">
        <v>926</v>
      </c>
      <c r="G3683" s="32"/>
      <c r="H3683" s="32"/>
      <c r="I3683" s="845"/>
      <c r="J3683" s="846"/>
      <c r="O3683" s="21"/>
    </row>
    <row r="3684" spans="2:15" ht="11.25" outlineLevel="1">
      <c r="B3684" s="75"/>
      <c r="C3684" s="11"/>
      <c r="D3684" s="1"/>
      <c r="E3684" s="1"/>
      <c r="F3684" s="141"/>
      <c r="G3684" s="32"/>
      <c r="H3684" s="32"/>
      <c r="I3684" s="451"/>
      <c r="J3684" s="452"/>
      <c r="O3684" s="21"/>
    </row>
    <row r="3685" spans="2:15" ht="11.25" outlineLevel="1">
      <c r="B3685" s="75"/>
      <c r="C3685" s="119" t="s">
        <v>31</v>
      </c>
      <c r="D3685" s="120" t="s">
        <v>32</v>
      </c>
      <c r="E3685" s="120"/>
      <c r="F3685" s="645"/>
      <c r="G3685" s="5" t="s">
        <v>85</v>
      </c>
      <c r="H3685" s="5" t="s">
        <v>82</v>
      </c>
      <c r="I3685" s="845"/>
      <c r="J3685" s="846"/>
      <c r="O3685" s="21"/>
    </row>
    <row r="3686" spans="2:15" ht="11.25" outlineLevel="1">
      <c r="B3686" s="706"/>
      <c r="C3686" s="14"/>
      <c r="D3686" s="318"/>
      <c r="E3686" s="312" t="s">
        <v>3732</v>
      </c>
      <c r="F3686" s="589"/>
      <c r="G3686" s="61"/>
      <c r="H3686" s="547"/>
      <c r="I3686" s="451"/>
      <c r="J3686" s="452"/>
      <c r="O3686" s="21"/>
    </row>
    <row r="3687" spans="2:15" ht="11.25" outlineLevel="2">
      <c r="B3687" s="706"/>
      <c r="C3687" s="14"/>
      <c r="D3687" s="311"/>
      <c r="E3687" s="533" t="str">
        <f>TRIM(RIGHT(SUBSTITUTE(E3686," ",REPT(" ",100)),100))</f>
        <v>8.10.4.2.2(L)</v>
      </c>
      <c r="F3687" s="590">
        <f>+VLOOKUP(E3687,clause_count,2,FALSE)</f>
        <v>3</v>
      </c>
      <c r="G3687" s="73"/>
      <c r="H3687" s="350"/>
      <c r="I3687" s="451"/>
      <c r="J3687" s="452"/>
      <c r="O3687" s="21"/>
    </row>
    <row r="3688" spans="2:15" ht="12.75" outlineLevel="2">
      <c r="B3688" s="706"/>
      <c r="C3688" s="14"/>
      <c r="D3688" s="539">
        <v>1</v>
      </c>
      <c r="E3688" s="538" t="s">
        <v>3418</v>
      </c>
      <c r="F3688" s="577" t="s">
        <v>3342</v>
      </c>
      <c r="G3688" s="73"/>
      <c r="H3688" s="350"/>
      <c r="I3688" s="451"/>
      <c r="J3688" s="452"/>
      <c r="O3688" s="21"/>
    </row>
    <row r="3689" spans="2:15" ht="51" outlineLevel="2">
      <c r="B3689" s="706"/>
      <c r="C3689" s="14"/>
      <c r="D3689" s="539">
        <v>2</v>
      </c>
      <c r="E3689" s="538" t="s">
        <v>3421</v>
      </c>
      <c r="F3689" s="577" t="s">
        <v>3712</v>
      </c>
      <c r="G3689" s="73"/>
      <c r="H3689" s="350"/>
      <c r="I3689" s="451"/>
      <c r="J3689" s="452"/>
      <c r="O3689" s="21"/>
    </row>
    <row r="3690" spans="2:15" ht="114.75" outlineLevel="2">
      <c r="B3690" s="706"/>
      <c r="C3690" s="14"/>
      <c r="D3690" s="539">
        <v>3</v>
      </c>
      <c r="E3690" s="538" t="s">
        <v>3517</v>
      </c>
      <c r="F3690" s="577" t="s">
        <v>3568</v>
      </c>
      <c r="G3690" s="73"/>
      <c r="H3690" s="350"/>
      <c r="I3690" s="451"/>
      <c r="J3690" s="452"/>
      <c r="O3690" s="21"/>
    </row>
    <row r="3691" spans="2:15" ht="11.25" outlineLevel="1">
      <c r="B3691" s="75"/>
      <c r="C3691" s="11"/>
      <c r="D3691" s="1"/>
      <c r="E3691" s="1" t="s">
        <v>951</v>
      </c>
      <c r="F3691" s="141" t="s">
        <v>919</v>
      </c>
      <c r="G3691" s="32"/>
      <c r="H3691" s="32"/>
      <c r="I3691" s="845"/>
      <c r="J3691" s="846"/>
      <c r="O3691" s="21"/>
    </row>
    <row r="3692" spans="2:15" ht="11.25" outlineLevel="1">
      <c r="B3692" s="75"/>
      <c r="C3692" s="11"/>
      <c r="D3692" s="1"/>
      <c r="E3692" s="1"/>
      <c r="F3692" s="141"/>
      <c r="G3692" s="32"/>
      <c r="H3692" s="32"/>
      <c r="I3692" s="451"/>
      <c r="J3692" s="452"/>
      <c r="O3692" s="21"/>
    </row>
    <row r="3693" spans="2:15" ht="11.25" outlineLevel="1">
      <c r="B3693" s="75"/>
      <c r="C3693" s="119" t="s">
        <v>33</v>
      </c>
      <c r="D3693" s="120" t="s">
        <v>34</v>
      </c>
      <c r="E3693" s="120"/>
      <c r="F3693" s="645"/>
      <c r="G3693" s="5" t="s">
        <v>83</v>
      </c>
      <c r="H3693" s="5" t="s">
        <v>82</v>
      </c>
      <c r="I3693" s="845"/>
      <c r="J3693" s="846"/>
      <c r="O3693" s="21"/>
    </row>
    <row r="3694" spans="2:15" ht="11.25" outlineLevel="1">
      <c r="B3694" s="706"/>
      <c r="C3694" s="14"/>
      <c r="D3694" s="318"/>
      <c r="E3694" s="312" t="s">
        <v>1949</v>
      </c>
      <c r="F3694" s="589"/>
      <c r="G3694" s="61"/>
      <c r="H3694" s="547"/>
      <c r="I3694" s="451"/>
      <c r="J3694" s="452"/>
      <c r="O3694" s="21"/>
    </row>
    <row r="3695" spans="2:15" ht="11.25" outlineLevel="2">
      <c r="B3695" s="706"/>
      <c r="C3695" s="14"/>
      <c r="D3695" s="311"/>
      <c r="E3695" s="533" t="str">
        <f>TRIM(RIGHT(SUBSTITUTE(E3694," ",REPT(" ",100)),100))</f>
        <v>8.10.4.2.2(d)</v>
      </c>
      <c r="F3695" s="590">
        <f>+VLOOKUP(E3695,clause_count,2,FALSE)</f>
        <v>2</v>
      </c>
      <c r="G3695" s="73"/>
      <c r="H3695" s="350"/>
      <c r="I3695" s="451"/>
      <c r="J3695" s="452"/>
      <c r="O3695" s="21"/>
    </row>
    <row r="3696" spans="2:15" ht="153" outlineLevel="2">
      <c r="B3696" s="706"/>
      <c r="C3696" s="14"/>
      <c r="D3696" s="539">
        <v>1</v>
      </c>
      <c r="E3696" s="538" t="s">
        <v>3504</v>
      </c>
      <c r="F3696" s="577" t="str">
        <f>+VLOOKUP(E3696,AlterationTestLU[],2,)</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c r="G3696" s="73"/>
      <c r="H3696" s="350"/>
      <c r="I3696" s="451"/>
      <c r="J3696" s="452"/>
      <c r="O3696" s="21"/>
    </row>
    <row r="3697" spans="2:15" ht="12.75" outlineLevel="2">
      <c r="B3697" s="706"/>
      <c r="C3697" s="14"/>
      <c r="D3697" s="539">
        <v>2</v>
      </c>
      <c r="E3697" s="538" t="s">
        <v>3664</v>
      </c>
      <c r="F3697" s="577" t="str">
        <f>+VLOOKUP(E3697,AlterationTestLU[],2,)</f>
        <v>(Item 8.12 or Item 10.12)</v>
      </c>
      <c r="G3697" s="73"/>
      <c r="H3697" s="350"/>
      <c r="I3697" s="451"/>
      <c r="J3697" s="452"/>
      <c r="O3697" s="21"/>
    </row>
    <row r="3698" spans="2:15" ht="11.25" outlineLevel="1">
      <c r="B3698" s="75"/>
      <c r="C3698" s="11"/>
      <c r="D3698" s="1"/>
      <c r="E3698" s="142" t="s">
        <v>574</v>
      </c>
      <c r="F3698" s="141" t="s">
        <v>1514</v>
      </c>
      <c r="G3698" s="32"/>
      <c r="H3698" s="32"/>
      <c r="I3698" s="845"/>
      <c r="J3698" s="846"/>
      <c r="O3698" s="21"/>
    </row>
    <row r="3699" spans="2:15" ht="11.25" outlineLevel="1">
      <c r="B3699" s="75"/>
      <c r="C3699" s="11"/>
      <c r="D3699" s="1"/>
      <c r="E3699" s="142" t="s">
        <v>1359</v>
      </c>
      <c r="F3699" s="141" t="s">
        <v>1948</v>
      </c>
      <c r="G3699" s="32"/>
      <c r="H3699" s="32"/>
      <c r="I3699" s="451"/>
      <c r="J3699" s="452"/>
      <c r="O3699" s="21"/>
    </row>
    <row r="3700" spans="2:15" ht="11.25" outlineLevel="1">
      <c r="B3700" s="75"/>
      <c r="C3700" s="11"/>
      <c r="D3700" s="1"/>
      <c r="E3700" s="1" t="s">
        <v>575</v>
      </c>
      <c r="F3700" s="141" t="s">
        <v>909</v>
      </c>
      <c r="G3700" s="32"/>
      <c r="H3700" s="32"/>
      <c r="I3700" s="845"/>
      <c r="J3700" s="846"/>
      <c r="O3700" s="21"/>
    </row>
    <row r="3701" spans="2:15" ht="11.25" outlineLevel="1">
      <c r="B3701" s="75"/>
      <c r="C3701" s="13"/>
      <c r="D3701" s="124"/>
      <c r="E3701" s="1" t="s">
        <v>887</v>
      </c>
      <c r="F3701" s="141" t="s">
        <v>930</v>
      </c>
      <c r="G3701" s="125"/>
      <c r="H3701" s="125"/>
      <c r="I3701" s="861"/>
      <c r="J3701" s="862"/>
      <c r="O3701" s="21"/>
    </row>
    <row r="3702" spans="2:15" ht="11.25" outlineLevel="1">
      <c r="B3702" s="75"/>
      <c r="C3702" s="11"/>
      <c r="D3702" s="1"/>
      <c r="E3702" s="1" t="s">
        <v>576</v>
      </c>
      <c r="F3702" s="141" t="s">
        <v>891</v>
      </c>
      <c r="G3702" s="32"/>
      <c r="H3702" s="32"/>
      <c r="I3702" s="845"/>
      <c r="J3702" s="846"/>
      <c r="O3702" s="21"/>
    </row>
    <row r="3703" spans="2:15" ht="11.25" outlineLevel="1">
      <c r="B3703" s="75"/>
      <c r="C3703" s="11"/>
      <c r="D3703" s="1"/>
      <c r="E3703" s="1"/>
      <c r="F3703" s="141"/>
      <c r="G3703" s="32"/>
      <c r="H3703" s="32"/>
      <c r="I3703" s="451"/>
      <c r="J3703" s="452"/>
      <c r="O3703" s="21"/>
    </row>
    <row r="3704" spans="2:15" ht="11.25" outlineLevel="1">
      <c r="B3704" s="75"/>
      <c r="C3704" s="119" t="s">
        <v>33</v>
      </c>
      <c r="D3704" s="120" t="s">
        <v>577</v>
      </c>
      <c r="E3704" s="120"/>
      <c r="F3704" s="645"/>
      <c r="G3704" s="5" t="s">
        <v>234</v>
      </c>
      <c r="H3704" s="5" t="s">
        <v>82</v>
      </c>
      <c r="I3704" s="845"/>
      <c r="J3704" s="846"/>
      <c r="O3704" s="21"/>
    </row>
    <row r="3705" spans="2:15" ht="11.25" outlineLevel="1">
      <c r="B3705" s="706"/>
      <c r="C3705" s="14"/>
      <c r="D3705" s="318"/>
      <c r="E3705" s="312" t="s">
        <v>1949</v>
      </c>
      <c r="F3705" s="589"/>
      <c r="G3705" s="61"/>
      <c r="H3705" s="547"/>
      <c r="I3705" s="451"/>
      <c r="J3705" s="452"/>
      <c r="O3705" s="21"/>
    </row>
    <row r="3706" spans="2:15" ht="11.25" outlineLevel="2">
      <c r="B3706" s="706"/>
      <c r="C3706" s="14"/>
      <c r="D3706" s="311"/>
      <c r="E3706" s="533" t="str">
        <f>TRIM(RIGHT(SUBSTITUTE(E3705," ",REPT(" ",100)),100))</f>
        <v>8.10.4.2.2(d)</v>
      </c>
      <c r="F3706" s="590">
        <f>+VLOOKUP(E3706,clause_count,2,FALSE)</f>
        <v>2</v>
      </c>
      <c r="G3706" s="73"/>
      <c r="H3706" s="350"/>
      <c r="I3706" s="451"/>
      <c r="J3706" s="452"/>
      <c r="O3706" s="21"/>
    </row>
    <row r="3707" spans="2:15" ht="153" outlineLevel="2">
      <c r="B3707" s="706"/>
      <c r="C3707" s="14"/>
      <c r="D3707" s="539">
        <v>1</v>
      </c>
      <c r="E3707" s="538" t="s">
        <v>3504</v>
      </c>
      <c r="F3707" s="577" t="str">
        <f>+VLOOKUP(E3707,AlterationTestLU[],2,)</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c r="G3707" s="73"/>
      <c r="H3707" s="350"/>
      <c r="I3707" s="451"/>
      <c r="J3707" s="452"/>
      <c r="O3707" s="21"/>
    </row>
    <row r="3708" spans="2:15" ht="12.75" outlineLevel="2">
      <c r="B3708" s="706"/>
      <c r="C3708" s="14"/>
      <c r="D3708" s="539">
        <v>2</v>
      </c>
      <c r="E3708" s="538" t="s">
        <v>3664</v>
      </c>
      <c r="F3708" s="577" t="str">
        <f>+VLOOKUP(E3708,AlterationTestLU[],2,)</f>
        <v>(Item 8.12 or Item 10.12)</v>
      </c>
      <c r="G3708" s="73"/>
      <c r="H3708" s="350"/>
      <c r="I3708" s="451"/>
      <c r="J3708" s="452"/>
      <c r="O3708" s="21"/>
    </row>
    <row r="3709" spans="2:15" ht="11.25" outlineLevel="1">
      <c r="B3709" s="75"/>
      <c r="C3709" s="11"/>
      <c r="D3709" s="1"/>
      <c r="E3709" s="1" t="s">
        <v>541</v>
      </c>
      <c r="F3709" s="141" t="s">
        <v>25</v>
      </c>
      <c r="G3709" s="32"/>
      <c r="H3709" s="32"/>
      <c r="I3709" s="845"/>
      <c r="J3709" s="846"/>
      <c r="O3709" s="21"/>
    </row>
    <row r="3710" spans="2:15" ht="11.25" outlineLevel="1">
      <c r="B3710" s="75"/>
      <c r="C3710" s="11"/>
      <c r="D3710" s="1"/>
      <c r="E3710" s="1"/>
      <c r="F3710" s="141"/>
      <c r="G3710" s="32"/>
      <c r="H3710" s="32"/>
      <c r="I3710" s="451"/>
      <c r="J3710" s="452"/>
      <c r="O3710" s="21"/>
    </row>
    <row r="3711" spans="2:15" ht="11.25" outlineLevel="1">
      <c r="B3711" s="75"/>
      <c r="C3711" s="119" t="s">
        <v>35</v>
      </c>
      <c r="D3711" s="120" t="s">
        <v>36</v>
      </c>
      <c r="E3711" s="120"/>
      <c r="F3711" s="645"/>
      <c r="G3711" s="5" t="s">
        <v>83</v>
      </c>
      <c r="H3711" s="5" t="s">
        <v>82</v>
      </c>
      <c r="I3711" s="845"/>
      <c r="J3711" s="846"/>
      <c r="O3711" s="21"/>
    </row>
    <row r="3712" spans="2:15" ht="11.25" outlineLevel="1">
      <c r="B3712" s="706"/>
      <c r="C3712" s="14"/>
      <c r="D3712" s="318"/>
      <c r="E3712" s="312" t="s">
        <v>1950</v>
      </c>
      <c r="F3712" s="589"/>
      <c r="G3712" s="61"/>
      <c r="H3712" s="547"/>
      <c r="I3712" s="451"/>
      <c r="J3712" s="452"/>
      <c r="O3712" s="21"/>
    </row>
    <row r="3713" spans="2:15" ht="11.25" outlineLevel="2">
      <c r="B3713" s="706"/>
      <c r="C3713" s="14"/>
      <c r="D3713" s="311"/>
      <c r="E3713" s="533" t="str">
        <f>TRIM(RIGHT(SUBSTITUTE(E3712," ",REPT(" ",100)),100))</f>
        <v>8.10.4.2.2(e)</v>
      </c>
      <c r="F3713" s="590">
        <f>+VLOOKUP(E3713,clause_count,2,FALSE)</f>
        <v>2</v>
      </c>
      <c r="G3713" s="73"/>
      <c r="H3713" s="350"/>
      <c r="I3713" s="451"/>
      <c r="J3713" s="452"/>
      <c r="O3713" s="21"/>
    </row>
    <row r="3714" spans="2:15" ht="153" outlineLevel="2">
      <c r="B3714" s="706"/>
      <c r="C3714" s="14"/>
      <c r="D3714" s="539">
        <v>1</v>
      </c>
      <c r="E3714" s="538" t="s">
        <v>3504</v>
      </c>
      <c r="F3714" s="577" t="str">
        <f>+VLOOKUP(E3714,AlterationTestLU[],2,)</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c r="G3714" s="73"/>
      <c r="H3714" s="350"/>
      <c r="I3714" s="451"/>
      <c r="J3714" s="452"/>
      <c r="O3714" s="21"/>
    </row>
    <row r="3715" spans="2:15" ht="12.75" outlineLevel="2">
      <c r="B3715" s="706"/>
      <c r="C3715" s="14"/>
      <c r="D3715" s="539">
        <v>2</v>
      </c>
      <c r="E3715" s="538" t="s">
        <v>3662</v>
      </c>
      <c r="F3715" s="577" t="str">
        <f>+VLOOKUP(E3715,AlterationTestLU[],2,)</f>
        <v>(Items 7.9 and 8.13, or 9.9 and 10.12)</v>
      </c>
      <c r="G3715" s="73"/>
      <c r="H3715" s="350"/>
      <c r="I3715" s="451"/>
      <c r="J3715" s="452"/>
      <c r="O3715" s="21"/>
    </row>
    <row r="3716" spans="2:15" ht="11.25" outlineLevel="1">
      <c r="B3716" s="75"/>
      <c r="C3716" s="11"/>
      <c r="D3716" s="1"/>
      <c r="E3716" s="1" t="s">
        <v>565</v>
      </c>
      <c r="F3716" s="141" t="s">
        <v>36</v>
      </c>
      <c r="G3716" s="32"/>
      <c r="H3716" s="32"/>
      <c r="I3716" s="845"/>
      <c r="J3716" s="846"/>
      <c r="O3716" s="21"/>
    </row>
    <row r="3717" spans="2:15" ht="11.25" outlineLevel="1">
      <c r="B3717" s="75"/>
      <c r="C3717" s="11"/>
      <c r="D3717" s="1"/>
      <c r="E3717" s="1" t="s">
        <v>566</v>
      </c>
      <c r="F3717" s="141" t="s">
        <v>912</v>
      </c>
      <c r="G3717" s="32"/>
      <c r="H3717" s="32"/>
      <c r="I3717" s="845"/>
      <c r="J3717" s="846"/>
      <c r="O3717" s="21"/>
    </row>
    <row r="3718" spans="2:15" ht="11.25" outlineLevel="1">
      <c r="B3718" s="75"/>
      <c r="C3718" s="11"/>
      <c r="D3718" s="1"/>
      <c r="E3718" s="1" t="s">
        <v>576</v>
      </c>
      <c r="F3718" s="141" t="s">
        <v>891</v>
      </c>
      <c r="G3718" s="32"/>
      <c r="H3718" s="32"/>
      <c r="I3718" s="845"/>
      <c r="J3718" s="846"/>
      <c r="O3718" s="21"/>
    </row>
    <row r="3719" spans="2:15" ht="11.25" outlineLevel="1">
      <c r="B3719" s="75"/>
      <c r="C3719" s="11"/>
      <c r="D3719" s="1"/>
      <c r="E3719" s="142" t="s">
        <v>574</v>
      </c>
      <c r="F3719" s="141" t="s">
        <v>1514</v>
      </c>
      <c r="G3719" s="32"/>
      <c r="H3719" s="32"/>
      <c r="I3719" s="845"/>
      <c r="J3719" s="846"/>
      <c r="O3719" s="21"/>
    </row>
    <row r="3720" spans="2:15" ht="11.25" outlineLevel="1">
      <c r="B3720" s="75"/>
      <c r="C3720" s="11"/>
      <c r="D3720" s="1"/>
      <c r="E3720" s="142"/>
      <c r="F3720" s="141"/>
      <c r="G3720" s="32"/>
      <c r="H3720" s="32"/>
      <c r="I3720" s="451"/>
      <c r="J3720" s="452"/>
      <c r="O3720" s="21"/>
    </row>
    <row r="3721" spans="2:15" ht="11.25" outlineLevel="1">
      <c r="B3721" s="75"/>
      <c r="C3721" s="119" t="s">
        <v>37</v>
      </c>
      <c r="D3721" s="120" t="s">
        <v>38</v>
      </c>
      <c r="E3721" s="120"/>
      <c r="F3721" s="645"/>
      <c r="G3721" s="5" t="s">
        <v>83</v>
      </c>
      <c r="H3721" s="5" t="s">
        <v>82</v>
      </c>
      <c r="I3721" s="845"/>
      <c r="J3721" s="846"/>
      <c r="O3721" s="21"/>
    </row>
    <row r="3722" spans="2:15" ht="11.25" outlineLevel="1">
      <c r="B3722" s="706"/>
      <c r="C3722" s="14"/>
      <c r="D3722" s="318"/>
      <c r="E3722" s="312" t="s">
        <v>1951</v>
      </c>
      <c r="F3722" s="589"/>
      <c r="G3722" s="61"/>
      <c r="H3722" s="547"/>
      <c r="I3722" s="451"/>
      <c r="J3722" s="452"/>
      <c r="O3722" s="21"/>
    </row>
    <row r="3723" spans="2:15" ht="11.25" outlineLevel="2">
      <c r="B3723" s="706"/>
      <c r="C3723" s="14"/>
      <c r="D3723" s="311"/>
      <c r="E3723" s="533" t="str">
        <f>TRIM(RIGHT(SUBSTITUTE(E3722," ",REPT(" ",100)),100))</f>
        <v>8.10.4.2.2(f)</v>
      </c>
      <c r="F3723" s="590">
        <f>+VLOOKUP(E3723,clause_count,2,FALSE)</f>
        <v>3</v>
      </c>
      <c r="G3723" s="73"/>
      <c r="H3723" s="350"/>
      <c r="I3723" s="451"/>
      <c r="J3723" s="452"/>
      <c r="O3723" s="21"/>
    </row>
    <row r="3724" spans="2:15" ht="12.75" outlineLevel="2">
      <c r="B3724" s="706"/>
      <c r="C3724" s="14"/>
      <c r="D3724" s="539">
        <v>1</v>
      </c>
      <c r="E3724" s="538" t="s">
        <v>3398</v>
      </c>
      <c r="F3724" s="577" t="str">
        <f>+VLOOKUP(E3724,AlterationTestLU[],2,)</f>
        <v>External Inspection and Tests  (see all items in this section)</v>
      </c>
      <c r="G3724" s="73"/>
      <c r="H3724" s="350"/>
      <c r="I3724" s="451"/>
      <c r="J3724" s="452"/>
      <c r="O3724" s="21"/>
    </row>
    <row r="3725" spans="2:15" ht="12.75" outlineLevel="2">
      <c r="B3725" s="706"/>
      <c r="C3725" s="14"/>
      <c r="D3725" s="539">
        <v>2</v>
      </c>
      <c r="E3725" s="538" t="s">
        <v>3399</v>
      </c>
      <c r="F3725" s="577" t="str">
        <f>+VLOOKUP(E3725,AlterationTestLU[],2,)</f>
        <v>Internal Inspection and Tests (see all items in this section)</v>
      </c>
      <c r="G3725" s="73"/>
      <c r="H3725" s="350"/>
      <c r="I3725" s="451"/>
      <c r="J3725" s="452"/>
      <c r="O3725" s="21"/>
    </row>
    <row r="3726" spans="2:15" ht="12.75" outlineLevel="2">
      <c r="B3726" s="706"/>
      <c r="C3726" s="14"/>
      <c r="D3726" s="539">
        <v>3</v>
      </c>
      <c r="E3726" s="538" t="s">
        <v>3663</v>
      </c>
      <c r="F3726" s="577" t="str">
        <f>+VLOOKUP(E3726,AlterationTestLU[],2,)</f>
        <v>(Items 7.1 through 8.15 and 9.1 through 10.15)</v>
      </c>
      <c r="G3726" s="73"/>
      <c r="H3726" s="350"/>
      <c r="I3726" s="451"/>
      <c r="J3726" s="452"/>
      <c r="O3726" s="21"/>
    </row>
    <row r="3727" spans="2:15" ht="11.25" outlineLevel="1">
      <c r="B3727" s="75"/>
      <c r="C3727" s="11"/>
      <c r="D3727" s="1"/>
      <c r="E3727" s="1" t="s">
        <v>541</v>
      </c>
      <c r="F3727" s="141" t="s">
        <v>25</v>
      </c>
      <c r="G3727" s="32"/>
      <c r="H3727" s="32"/>
      <c r="I3727" s="845"/>
      <c r="J3727" s="846"/>
      <c r="O3727" s="21"/>
    </row>
    <row r="3728" spans="2:15" ht="11.25" outlineLevel="1">
      <c r="B3728" s="75"/>
      <c r="C3728" s="11"/>
      <c r="D3728" s="1"/>
      <c r="E3728" s="1"/>
      <c r="F3728" s="141"/>
      <c r="G3728" s="32"/>
      <c r="H3728" s="32"/>
      <c r="I3728" s="451"/>
      <c r="J3728" s="452"/>
      <c r="O3728" s="21"/>
    </row>
    <row r="3729" spans="2:15" ht="11.25" outlineLevel="1">
      <c r="B3729" s="75"/>
      <c r="C3729" s="119" t="s">
        <v>668</v>
      </c>
      <c r="D3729" s="120" t="s">
        <v>669</v>
      </c>
      <c r="E3729" s="120"/>
      <c r="F3729" s="645"/>
      <c r="G3729" s="5"/>
      <c r="H3729" s="5"/>
      <c r="I3729" s="451"/>
      <c r="J3729" s="452"/>
      <c r="O3729" s="21"/>
    </row>
    <row r="3730" spans="2:15" ht="11.25" outlineLevel="1">
      <c r="B3730" s="75"/>
      <c r="C3730" s="123" t="s">
        <v>146</v>
      </c>
      <c r="D3730" s="120" t="s">
        <v>587</v>
      </c>
      <c r="E3730" s="120"/>
      <c r="F3730" s="645"/>
      <c r="G3730" s="5" t="s">
        <v>83</v>
      </c>
      <c r="H3730" s="5" t="s">
        <v>82</v>
      </c>
      <c r="I3730" s="845"/>
      <c r="J3730" s="846"/>
      <c r="O3730" s="21"/>
    </row>
    <row r="3731" spans="2:15" ht="11.25" outlineLevel="1">
      <c r="B3731" s="706"/>
      <c r="C3731" s="14"/>
      <c r="D3731" s="318"/>
      <c r="E3731" s="312" t="s">
        <v>1952</v>
      </c>
      <c r="F3731" s="589"/>
      <c r="G3731" s="61"/>
      <c r="H3731" s="547"/>
      <c r="I3731" s="451"/>
      <c r="J3731" s="452"/>
      <c r="O3731" s="21"/>
    </row>
    <row r="3732" spans="2:15" ht="11.25" outlineLevel="2">
      <c r="B3732" s="706"/>
      <c r="C3732" s="14"/>
      <c r="D3732" s="311"/>
      <c r="E3732" s="533" t="str">
        <f>TRIM(RIGHT(SUBSTITUTE(E3731," ",REPT(" ",100)),100))</f>
        <v>8.10.4.2.2(g)</v>
      </c>
      <c r="F3732" s="590">
        <f>+VLOOKUP(E3732,clause_count,2,FALSE)</f>
        <v>5</v>
      </c>
      <c r="G3732" s="73"/>
      <c r="H3732" s="350"/>
      <c r="I3732" s="451"/>
      <c r="J3732" s="452"/>
      <c r="O3732" s="21"/>
    </row>
    <row r="3733" spans="2:15" ht="25.5" outlineLevel="2">
      <c r="B3733" s="706"/>
      <c r="C3733" s="14"/>
      <c r="D3733" s="539">
        <v>1</v>
      </c>
      <c r="E3733" s="538" t="s">
        <v>3445</v>
      </c>
      <c r="F3733" s="577" t="str">
        <f>+VLOOKUP(E3733,AlterationTestLU[],2,)</f>
        <v>Speed (Items 7.14 and 9.14). The rated speed shall be tested to determine conformance with 6.1.4.1 for escalators and 6.2.4 for moving walks.</v>
      </c>
      <c r="G3733" s="73"/>
      <c r="H3733" s="350"/>
      <c r="I3733" s="451"/>
      <c r="J3733" s="452"/>
      <c r="O3733" s="21"/>
    </row>
    <row r="3734" spans="2:15" ht="38.25" outlineLevel="2">
      <c r="B3734" s="706"/>
      <c r="C3734" s="14"/>
      <c r="D3734" s="539">
        <v>2</v>
      </c>
      <c r="E3734" s="538" t="s">
        <v>3462</v>
      </c>
      <c r="F3734" s="577" t="str">
        <f>+VLOOKUP(E3734,AlterationTestLU[],2,)</f>
        <v>(s) Verification of Documentation for Type Tests, Certification, and Markings
(s)(1) escalator brake test (6.1.5.3.3) (Items 8.4 and 10.4)
(s)(2) step and pallet fatigue test (6.1.3.5.7 or 6.2.3.5.4) (Items 7.9 and 9.9)</v>
      </c>
      <c r="G3734" s="73"/>
      <c r="H3734" s="350"/>
      <c r="I3734" s="451"/>
      <c r="J3734" s="452"/>
      <c r="O3734" s="21"/>
    </row>
    <row r="3735" spans="2:15" ht="191.25" outlineLevel="2">
      <c r="B3735" s="706"/>
      <c r="C3735" s="14"/>
      <c r="D3735" s="539">
        <v>3</v>
      </c>
      <c r="E3735" s="538" t="s">
        <v>3488</v>
      </c>
      <c r="F3735" s="577" t="str">
        <f>+VLOOKUP(E3735,AlterationTestLU[],2,)</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c r="G3735" s="73"/>
      <c r="H3735" s="350"/>
      <c r="I3735" s="451"/>
      <c r="J3735" s="452"/>
      <c r="O3735" s="21"/>
    </row>
    <row r="3736" spans="2:15" ht="38.25" outlineLevel="2">
      <c r="B3736" s="706"/>
      <c r="C3736" s="14"/>
      <c r="D3736" s="539">
        <v>4</v>
      </c>
      <c r="E3736" s="538" t="s">
        <v>3514</v>
      </c>
      <c r="F3736" s="577" t="str">
        <f>+VLOOKUP(E3736,AlterationTestLU[],2,)</f>
        <v>Disconnected Motor Safety Device. Operation of the device shall be checked and verified that it is the manual reset type (6.1.6.3.10 or 6.2.6.3.8) (Item 8.6 or Item 10.6).</v>
      </c>
      <c r="G3736" s="73"/>
      <c r="H3736" s="350"/>
      <c r="I3736" s="451"/>
      <c r="J3736" s="452"/>
      <c r="O3736" s="21"/>
    </row>
    <row r="3737" spans="2:15" ht="12.75" outlineLevel="2">
      <c r="B3737" s="706"/>
      <c r="C3737" s="14"/>
      <c r="D3737" s="539">
        <v>5</v>
      </c>
      <c r="E3737" s="538" t="s">
        <v>3665</v>
      </c>
      <c r="F3737" s="577" t="str">
        <f>+VLOOKUP(E3737,AlterationTestLU[],2,)</f>
        <v>(Items 7.14, 8.4, 8.6, 9.14, 10.4, and 10.6)</v>
      </c>
      <c r="G3737" s="73"/>
      <c r="H3737" s="350"/>
      <c r="I3737" s="451"/>
      <c r="J3737" s="452"/>
      <c r="O3737" s="21"/>
    </row>
    <row r="3738" spans="2:15" ht="11.25" outlineLevel="1">
      <c r="B3738" s="75"/>
      <c r="C3738" s="11"/>
      <c r="D3738" s="1"/>
      <c r="E3738" s="1" t="s">
        <v>578</v>
      </c>
      <c r="F3738" s="141" t="s">
        <v>910</v>
      </c>
      <c r="G3738" s="32"/>
      <c r="H3738" s="32"/>
      <c r="I3738" s="845"/>
      <c r="J3738" s="846"/>
      <c r="O3738" s="21"/>
    </row>
    <row r="3739" spans="2:15" ht="11.25" outlineLevel="1">
      <c r="B3739" s="75"/>
      <c r="C3739" s="11"/>
      <c r="D3739" s="1"/>
      <c r="E3739" s="1" t="s">
        <v>579</v>
      </c>
      <c r="F3739" s="141" t="s">
        <v>893</v>
      </c>
      <c r="G3739" s="32"/>
      <c r="H3739" s="32"/>
      <c r="I3739" s="845"/>
      <c r="J3739" s="846"/>
      <c r="O3739" s="21"/>
    </row>
    <row r="3740" spans="2:15" ht="11.25" outlineLevel="1">
      <c r="B3740" s="75"/>
      <c r="C3740" s="11"/>
      <c r="D3740" s="1"/>
      <c r="E3740" s="1" t="s">
        <v>580</v>
      </c>
      <c r="F3740" s="141" t="s">
        <v>913</v>
      </c>
      <c r="G3740" s="32"/>
      <c r="H3740" s="32"/>
      <c r="I3740" s="845"/>
      <c r="J3740" s="846"/>
      <c r="O3740" s="21"/>
    </row>
    <row r="3741" spans="2:15" ht="11.25" outlineLevel="1">
      <c r="B3741" s="75"/>
      <c r="C3741" s="11"/>
      <c r="D3741" s="1"/>
      <c r="E3741" s="1" t="s">
        <v>581</v>
      </c>
      <c r="F3741" s="141" t="s">
        <v>939</v>
      </c>
      <c r="G3741" s="32"/>
      <c r="H3741" s="32"/>
      <c r="I3741" s="845"/>
      <c r="J3741" s="846"/>
      <c r="O3741" s="21"/>
    </row>
    <row r="3742" spans="2:15" ht="11.25" outlineLevel="1">
      <c r="B3742" s="75"/>
      <c r="C3742" s="11"/>
      <c r="D3742" s="1"/>
      <c r="E3742" s="1" t="s">
        <v>582</v>
      </c>
      <c r="F3742" s="141" t="s">
        <v>588</v>
      </c>
      <c r="G3742" s="32"/>
      <c r="H3742" s="32"/>
      <c r="I3742" s="845"/>
      <c r="J3742" s="846"/>
      <c r="O3742" s="21"/>
    </row>
    <row r="3743" spans="2:15" ht="11.25" outlineLevel="1">
      <c r="B3743" s="75"/>
      <c r="C3743" s="11"/>
      <c r="D3743" s="1"/>
      <c r="E3743" s="1" t="s">
        <v>583</v>
      </c>
      <c r="F3743" s="141" t="s">
        <v>914</v>
      </c>
      <c r="G3743" s="32"/>
      <c r="H3743" s="32"/>
      <c r="I3743" s="845"/>
      <c r="J3743" s="846"/>
      <c r="O3743" s="21"/>
    </row>
    <row r="3744" spans="2:15" ht="11.25" outlineLevel="1">
      <c r="B3744" s="75"/>
      <c r="C3744" s="11"/>
      <c r="D3744" s="1"/>
      <c r="E3744" s="1" t="s">
        <v>584</v>
      </c>
      <c r="F3744" s="141" t="s">
        <v>915</v>
      </c>
      <c r="G3744" s="32"/>
      <c r="H3744" s="32"/>
      <c r="I3744" s="845"/>
      <c r="J3744" s="846"/>
      <c r="O3744" s="21"/>
    </row>
    <row r="3745" spans="2:15" ht="11.25" outlineLevel="1">
      <c r="B3745" s="75"/>
      <c r="C3745" s="11"/>
      <c r="D3745" s="1"/>
      <c r="E3745" s="1" t="s">
        <v>585</v>
      </c>
      <c r="F3745" s="141" t="s">
        <v>922</v>
      </c>
      <c r="G3745" s="32"/>
      <c r="H3745" s="32"/>
      <c r="I3745" s="845"/>
      <c r="J3745" s="846"/>
      <c r="O3745" s="21"/>
    </row>
    <row r="3746" spans="2:15" ht="11.25" outlineLevel="1">
      <c r="B3746" s="75"/>
      <c r="C3746" s="11"/>
      <c r="D3746" s="1"/>
      <c r="E3746" s="1" t="s">
        <v>586</v>
      </c>
      <c r="F3746" s="141" t="s">
        <v>923</v>
      </c>
      <c r="G3746" s="32"/>
      <c r="H3746" s="32"/>
      <c r="I3746" s="845"/>
      <c r="J3746" s="846"/>
      <c r="O3746" s="21"/>
    </row>
    <row r="3747" spans="2:15" ht="11.25" outlineLevel="1">
      <c r="B3747" s="75"/>
      <c r="C3747" s="11"/>
      <c r="D3747" s="1"/>
      <c r="E3747" s="1"/>
      <c r="F3747" s="141"/>
      <c r="G3747" s="32"/>
      <c r="H3747" s="32"/>
      <c r="I3747" s="451"/>
      <c r="J3747" s="452"/>
      <c r="O3747" s="21"/>
    </row>
    <row r="3748" spans="2:15" ht="11.25" outlineLevel="1">
      <c r="B3748" s="75"/>
      <c r="C3748" s="123" t="s">
        <v>147</v>
      </c>
      <c r="D3748" s="120" t="s">
        <v>588</v>
      </c>
      <c r="E3748" s="120"/>
      <c r="F3748" s="645"/>
      <c r="G3748" s="5" t="s">
        <v>83</v>
      </c>
      <c r="H3748" s="5" t="s">
        <v>82</v>
      </c>
      <c r="I3748" s="845"/>
      <c r="J3748" s="846"/>
      <c r="O3748" s="21"/>
    </row>
    <row r="3749" spans="2:15" ht="11.25" outlineLevel="1">
      <c r="B3749" s="706"/>
      <c r="C3749" s="14"/>
      <c r="D3749" s="318"/>
      <c r="E3749" s="312" t="s">
        <v>1952</v>
      </c>
      <c r="F3749" s="589"/>
      <c r="G3749" s="61"/>
      <c r="H3749" s="547"/>
      <c r="I3749" s="451"/>
      <c r="J3749" s="452"/>
      <c r="O3749" s="21"/>
    </row>
    <row r="3750" spans="2:15" ht="11.25" outlineLevel="2">
      <c r="B3750" s="706"/>
      <c r="C3750" s="14"/>
      <c r="D3750" s="311"/>
      <c r="E3750" s="533" t="str">
        <f>TRIM(RIGHT(SUBSTITUTE(E3749," ",REPT(" ",100)),100))</f>
        <v>8.10.4.2.2(g)</v>
      </c>
      <c r="F3750" s="590">
        <f>+VLOOKUP(E3750,clause_count,2,FALSE)</f>
        <v>5</v>
      </c>
      <c r="G3750" s="73"/>
      <c r="H3750" s="350"/>
      <c r="I3750" s="451"/>
      <c r="J3750" s="452"/>
      <c r="O3750" s="21"/>
    </row>
    <row r="3751" spans="2:15" ht="25.5" outlineLevel="2">
      <c r="B3751" s="706"/>
      <c r="C3751" s="14"/>
      <c r="D3751" s="539">
        <v>1</v>
      </c>
      <c r="E3751" s="538" t="s">
        <v>3445</v>
      </c>
      <c r="F3751" s="577" t="str">
        <f>+VLOOKUP(E3751,AlterationTestLU[],2,)</f>
        <v>Speed (Items 7.14 and 9.14). The rated speed shall be tested to determine conformance with 6.1.4.1 for escalators and 6.2.4 for moving walks.</v>
      </c>
      <c r="G3751" s="73"/>
      <c r="H3751" s="350"/>
      <c r="I3751" s="451"/>
      <c r="J3751" s="452"/>
      <c r="O3751" s="21"/>
    </row>
    <row r="3752" spans="2:15" ht="38.25" outlineLevel="2">
      <c r="B3752" s="706"/>
      <c r="C3752" s="14"/>
      <c r="D3752" s="539">
        <v>2</v>
      </c>
      <c r="E3752" s="538" t="s">
        <v>3462</v>
      </c>
      <c r="F3752" s="577" t="str">
        <f>+VLOOKUP(E3752,AlterationTestLU[],2,)</f>
        <v>(s) Verification of Documentation for Type Tests, Certification, and Markings
(s)(1) escalator brake test (6.1.5.3.3) (Items 8.4 and 10.4)
(s)(2) step and pallet fatigue test (6.1.3.5.7 or 6.2.3.5.4) (Items 7.9 and 9.9)</v>
      </c>
      <c r="G3752" s="73"/>
      <c r="H3752" s="350"/>
      <c r="I3752" s="451"/>
      <c r="J3752" s="452"/>
      <c r="O3752" s="21"/>
    </row>
    <row r="3753" spans="2:15" ht="191.25" outlineLevel="2">
      <c r="B3753" s="706"/>
      <c r="C3753" s="14"/>
      <c r="D3753" s="539">
        <v>3</v>
      </c>
      <c r="E3753" s="538" t="s">
        <v>3488</v>
      </c>
      <c r="F3753" s="577" t="str">
        <f>+VLOOKUP(E3753,AlterationTestLU[],2,)</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c r="G3753" s="73"/>
      <c r="H3753" s="350"/>
      <c r="I3753" s="451"/>
      <c r="J3753" s="452"/>
      <c r="O3753" s="21"/>
    </row>
    <row r="3754" spans="2:15" ht="38.25" outlineLevel="2">
      <c r="B3754" s="706"/>
      <c r="C3754" s="14"/>
      <c r="D3754" s="539">
        <v>4</v>
      </c>
      <c r="E3754" s="538" t="s">
        <v>3514</v>
      </c>
      <c r="F3754" s="577" t="str">
        <f>+VLOOKUP(E3754,AlterationTestLU[],2,)</f>
        <v>Disconnected Motor Safety Device. Operation of the device shall be checked and verified that it is the manual reset type (6.1.6.3.10 or 6.2.6.3.8) (Item 8.6 or Item 10.6).</v>
      </c>
      <c r="G3754" s="73"/>
      <c r="H3754" s="350"/>
      <c r="I3754" s="451"/>
      <c r="J3754" s="452"/>
      <c r="O3754" s="21"/>
    </row>
    <row r="3755" spans="2:15" ht="12.75" outlineLevel="2">
      <c r="B3755" s="706"/>
      <c r="C3755" s="14"/>
      <c r="D3755" s="539">
        <v>5</v>
      </c>
      <c r="E3755" s="538" t="s">
        <v>3665</v>
      </c>
      <c r="F3755" s="577" t="str">
        <f>+VLOOKUP(E3755,AlterationTestLU[],2,)</f>
        <v>(Items 7.14, 8.4, 8.6, 9.14, 10.4, and 10.6)</v>
      </c>
      <c r="G3755" s="73"/>
      <c r="H3755" s="350"/>
      <c r="I3755" s="451"/>
      <c r="J3755" s="452"/>
      <c r="O3755" s="21"/>
    </row>
    <row r="3756" spans="2:15" ht="11.25" outlineLevel="1">
      <c r="B3756" s="75"/>
      <c r="C3756" s="11"/>
      <c r="D3756" s="1"/>
      <c r="E3756" s="1" t="s">
        <v>578</v>
      </c>
      <c r="F3756" s="141" t="s">
        <v>910</v>
      </c>
      <c r="G3756" s="32"/>
      <c r="H3756" s="32"/>
      <c r="I3756" s="845"/>
      <c r="J3756" s="846"/>
      <c r="O3756" s="21"/>
    </row>
    <row r="3757" spans="2:15" ht="11.25" outlineLevel="1">
      <c r="B3757" s="75"/>
      <c r="C3757" s="11"/>
      <c r="D3757" s="1"/>
      <c r="E3757" s="1" t="s">
        <v>579</v>
      </c>
      <c r="F3757" s="141" t="s">
        <v>893</v>
      </c>
      <c r="G3757" s="32"/>
      <c r="H3757" s="32"/>
      <c r="I3757" s="451"/>
      <c r="J3757" s="452"/>
      <c r="O3757" s="21"/>
    </row>
    <row r="3758" spans="2:15" ht="11.25" outlineLevel="1">
      <c r="B3758" s="75"/>
      <c r="C3758" s="11"/>
      <c r="D3758" s="1"/>
      <c r="E3758" s="1" t="s">
        <v>580</v>
      </c>
      <c r="F3758" s="141" t="s">
        <v>913</v>
      </c>
      <c r="G3758" s="32"/>
      <c r="H3758" s="32"/>
      <c r="I3758" s="845"/>
      <c r="J3758" s="846"/>
      <c r="O3758" s="21"/>
    </row>
    <row r="3759" spans="2:15" ht="11.25" outlineLevel="1">
      <c r="B3759" s="75"/>
      <c r="C3759" s="11"/>
      <c r="D3759" s="1"/>
      <c r="E3759" s="1" t="s">
        <v>582</v>
      </c>
      <c r="F3759" s="141" t="s">
        <v>588</v>
      </c>
      <c r="G3759" s="32"/>
      <c r="H3759" s="32"/>
      <c r="I3759" s="845"/>
      <c r="J3759" s="846"/>
      <c r="O3759" s="21"/>
    </row>
    <row r="3760" spans="2:15" ht="11.25" outlineLevel="1">
      <c r="B3760" s="75"/>
      <c r="C3760" s="11"/>
      <c r="D3760" s="1"/>
      <c r="E3760" s="1" t="s">
        <v>583</v>
      </c>
      <c r="F3760" s="141" t="s">
        <v>914</v>
      </c>
      <c r="G3760" s="32"/>
      <c r="H3760" s="32"/>
      <c r="I3760" s="845"/>
      <c r="J3760" s="846"/>
      <c r="O3760" s="21"/>
    </row>
    <row r="3761" spans="2:15" ht="11.25" outlineLevel="1">
      <c r="B3761" s="75"/>
      <c r="C3761" s="11"/>
      <c r="D3761" s="1"/>
      <c r="E3761" s="1" t="s">
        <v>584</v>
      </c>
      <c r="F3761" s="141" t="s">
        <v>915</v>
      </c>
      <c r="G3761" s="32"/>
      <c r="H3761" s="32"/>
      <c r="I3761" s="845"/>
      <c r="J3761" s="846"/>
      <c r="O3761" s="21"/>
    </row>
    <row r="3762" spans="2:15" ht="11.25" outlineLevel="1">
      <c r="B3762" s="75"/>
      <c r="C3762" s="11"/>
      <c r="D3762" s="1"/>
      <c r="E3762" s="1" t="s">
        <v>589</v>
      </c>
      <c r="F3762" s="141" t="s">
        <v>1959</v>
      </c>
      <c r="G3762" s="32"/>
      <c r="H3762" s="32"/>
      <c r="I3762" s="845"/>
      <c r="J3762" s="846"/>
      <c r="O3762" s="21"/>
    </row>
    <row r="3763" spans="2:15" ht="11.25" outlineLevel="1">
      <c r="B3763" s="75"/>
      <c r="C3763" s="11"/>
      <c r="D3763" s="1"/>
      <c r="E3763" s="1" t="s">
        <v>586</v>
      </c>
      <c r="F3763" s="141" t="s">
        <v>923</v>
      </c>
      <c r="G3763" s="32"/>
      <c r="H3763" s="32"/>
      <c r="I3763" s="845"/>
      <c r="J3763" s="846"/>
      <c r="O3763" s="21"/>
    </row>
    <row r="3764" spans="2:15" ht="11.25" outlineLevel="1">
      <c r="B3764" s="75"/>
      <c r="C3764" s="11"/>
      <c r="D3764" s="1"/>
      <c r="E3764" s="1" t="s">
        <v>592</v>
      </c>
      <c r="F3764" s="141" t="s">
        <v>916</v>
      </c>
      <c r="G3764" s="32"/>
      <c r="H3764" s="32"/>
      <c r="I3764" s="845"/>
      <c r="J3764" s="846"/>
      <c r="O3764" s="21"/>
    </row>
    <row r="3765" spans="2:15" ht="11.25" outlineLevel="1">
      <c r="B3765" s="75"/>
      <c r="C3765" s="11"/>
      <c r="D3765" s="1"/>
      <c r="E3765" s="1"/>
      <c r="F3765" s="141"/>
      <c r="G3765" s="32"/>
      <c r="H3765" s="32"/>
      <c r="I3765" s="451"/>
      <c r="J3765" s="452"/>
      <c r="O3765" s="21"/>
    </row>
    <row r="3766" spans="2:15" ht="11.25" outlineLevel="1">
      <c r="B3766" s="75"/>
      <c r="C3766" s="123" t="s">
        <v>148</v>
      </c>
      <c r="D3766" s="120" t="s">
        <v>593</v>
      </c>
      <c r="E3766" s="120"/>
      <c r="F3766" s="645"/>
      <c r="G3766" s="5" t="s">
        <v>83</v>
      </c>
      <c r="H3766" s="5" t="s">
        <v>82</v>
      </c>
      <c r="I3766" s="845"/>
      <c r="J3766" s="846"/>
      <c r="O3766" s="21"/>
    </row>
    <row r="3767" spans="2:15" ht="11.25" outlineLevel="1">
      <c r="B3767" s="706"/>
      <c r="C3767" s="14"/>
      <c r="D3767" s="318"/>
      <c r="E3767" s="312" t="s">
        <v>1952</v>
      </c>
      <c r="F3767" s="589"/>
      <c r="G3767" s="61"/>
      <c r="H3767" s="547"/>
      <c r="I3767" s="451"/>
      <c r="J3767" s="452"/>
      <c r="O3767" s="21"/>
    </row>
    <row r="3768" spans="2:15" ht="11.25" outlineLevel="2">
      <c r="B3768" s="706"/>
      <c r="C3768" s="14"/>
      <c r="D3768" s="311"/>
      <c r="E3768" s="533" t="str">
        <f>TRIM(RIGHT(SUBSTITUTE(E3767," ",REPT(" ",100)),100))</f>
        <v>8.10.4.2.2(g)</v>
      </c>
      <c r="F3768" s="590">
        <f>+VLOOKUP(E3768,clause_count,2,FALSE)</f>
        <v>5</v>
      </c>
      <c r="G3768" s="73"/>
      <c r="H3768" s="350"/>
      <c r="I3768" s="451"/>
      <c r="J3768" s="452"/>
      <c r="O3768" s="21"/>
    </row>
    <row r="3769" spans="2:15" ht="25.5" outlineLevel="2">
      <c r="B3769" s="706"/>
      <c r="C3769" s="14"/>
      <c r="D3769" s="539">
        <v>1</v>
      </c>
      <c r="E3769" s="538" t="s">
        <v>3445</v>
      </c>
      <c r="F3769" s="577" t="str">
        <f>+VLOOKUP(E3769,AlterationTestLU[],2,)</f>
        <v>Speed (Items 7.14 and 9.14). The rated speed shall be tested to determine conformance with 6.1.4.1 for escalators and 6.2.4 for moving walks.</v>
      </c>
      <c r="G3769" s="73"/>
      <c r="H3769" s="350"/>
      <c r="I3769" s="451"/>
      <c r="J3769" s="452"/>
      <c r="O3769" s="21"/>
    </row>
    <row r="3770" spans="2:15" ht="38.25" outlineLevel="2">
      <c r="B3770" s="706"/>
      <c r="C3770" s="14"/>
      <c r="D3770" s="539">
        <v>2</v>
      </c>
      <c r="E3770" s="538" t="s">
        <v>3462</v>
      </c>
      <c r="F3770" s="577" t="str">
        <f>+VLOOKUP(E3770,AlterationTestLU[],2,)</f>
        <v>(s) Verification of Documentation for Type Tests, Certification, and Markings
(s)(1) escalator brake test (6.1.5.3.3) (Items 8.4 and 10.4)
(s)(2) step and pallet fatigue test (6.1.3.5.7 or 6.2.3.5.4) (Items 7.9 and 9.9)</v>
      </c>
      <c r="G3770" s="73"/>
      <c r="H3770" s="350"/>
      <c r="I3770" s="451"/>
      <c r="J3770" s="452"/>
      <c r="O3770" s="21"/>
    </row>
    <row r="3771" spans="2:15" ht="191.25" outlineLevel="2">
      <c r="B3771" s="706"/>
      <c r="C3771" s="14"/>
      <c r="D3771" s="539">
        <v>3</v>
      </c>
      <c r="E3771" s="538" t="s">
        <v>3488</v>
      </c>
      <c r="F3771" s="577" t="str">
        <f>+VLOOKUP(E3771,AlterationTestLU[],2,)</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c r="G3771" s="73"/>
      <c r="H3771" s="350"/>
      <c r="I3771" s="451"/>
      <c r="J3771" s="452"/>
      <c r="O3771" s="21"/>
    </row>
    <row r="3772" spans="2:15" ht="38.25" outlineLevel="2">
      <c r="B3772" s="706"/>
      <c r="C3772" s="14"/>
      <c r="D3772" s="539">
        <v>4</v>
      </c>
      <c r="E3772" s="538" t="s">
        <v>3514</v>
      </c>
      <c r="F3772" s="577" t="str">
        <f>+VLOOKUP(E3772,AlterationTestLU[],2,)</f>
        <v>Disconnected Motor Safety Device. Operation of the device shall be checked and verified that it is the manual reset type (6.1.6.3.10 or 6.2.6.3.8) (Item 8.6 or Item 10.6).</v>
      </c>
      <c r="G3772" s="73"/>
      <c r="H3772" s="350"/>
      <c r="I3772" s="451"/>
      <c r="J3772" s="452"/>
      <c r="O3772" s="21"/>
    </row>
    <row r="3773" spans="2:15" ht="12.75" outlineLevel="2">
      <c r="B3773" s="706"/>
      <c r="C3773" s="14"/>
      <c r="D3773" s="539">
        <v>5</v>
      </c>
      <c r="E3773" s="538" t="s">
        <v>3665</v>
      </c>
      <c r="F3773" s="577" t="str">
        <f>+VLOOKUP(E3773,AlterationTestLU[],2,)</f>
        <v>(Items 7.14, 8.4, 8.6, 9.14, 10.4, and 10.6)</v>
      </c>
      <c r="G3773" s="73"/>
      <c r="H3773" s="350"/>
      <c r="I3773" s="451"/>
      <c r="J3773" s="452"/>
      <c r="O3773" s="21"/>
    </row>
    <row r="3774" spans="2:15" ht="11.25" outlineLevel="1">
      <c r="B3774" s="75"/>
      <c r="C3774" s="11"/>
      <c r="D3774" s="1"/>
      <c r="E3774" s="1" t="s">
        <v>594</v>
      </c>
      <c r="F3774" s="141" t="s">
        <v>911</v>
      </c>
      <c r="G3774" s="32"/>
      <c r="H3774" s="32"/>
      <c r="I3774" s="845"/>
      <c r="J3774" s="846"/>
      <c r="O3774" s="21"/>
    </row>
    <row r="3775" spans="2:15" ht="11.25" outlineLevel="1">
      <c r="B3775" s="75"/>
      <c r="C3775" s="11"/>
      <c r="D3775" s="1"/>
      <c r="E3775" s="1" t="s">
        <v>595</v>
      </c>
      <c r="F3775" s="141" t="s">
        <v>892</v>
      </c>
      <c r="G3775" s="32"/>
      <c r="H3775" s="32"/>
      <c r="I3775" s="845"/>
      <c r="J3775" s="846"/>
      <c r="O3775" s="21"/>
    </row>
    <row r="3776" spans="2:15" ht="11.25" outlineLevel="1">
      <c r="B3776" s="75"/>
      <c r="C3776" s="11"/>
      <c r="D3776" s="1"/>
      <c r="E3776" s="1" t="s">
        <v>583</v>
      </c>
      <c r="F3776" s="141" t="s">
        <v>914</v>
      </c>
      <c r="G3776" s="32"/>
      <c r="H3776" s="32"/>
      <c r="I3776" s="845"/>
      <c r="J3776" s="846"/>
      <c r="O3776" s="21"/>
    </row>
    <row r="3777" spans="2:15" ht="11.25" outlineLevel="1">
      <c r="B3777" s="75"/>
      <c r="C3777" s="11"/>
      <c r="D3777" s="1"/>
      <c r="E3777" s="1"/>
      <c r="F3777" s="141"/>
      <c r="G3777" s="32"/>
      <c r="H3777" s="32"/>
      <c r="I3777" s="451"/>
      <c r="J3777" s="452"/>
      <c r="O3777" s="21"/>
    </row>
    <row r="3778" spans="2:15" ht="11.25" outlineLevel="1">
      <c r="B3778" s="75"/>
      <c r="C3778" s="119" t="s">
        <v>39</v>
      </c>
      <c r="D3778" s="120" t="s">
        <v>41</v>
      </c>
      <c r="E3778" s="120"/>
      <c r="F3778" s="645"/>
      <c r="G3778" s="5" t="s">
        <v>85</v>
      </c>
      <c r="H3778" s="5" t="s">
        <v>85</v>
      </c>
      <c r="I3778" s="845"/>
      <c r="J3778" s="846"/>
      <c r="O3778" s="21"/>
    </row>
    <row r="3779" spans="2:15" ht="11.25" outlineLevel="1">
      <c r="B3779" s="706"/>
      <c r="C3779" s="14"/>
      <c r="D3779" s="318"/>
      <c r="E3779" s="312" t="s">
        <v>1953</v>
      </c>
      <c r="F3779" s="589"/>
      <c r="G3779" s="61"/>
      <c r="H3779" s="547"/>
      <c r="I3779" s="451"/>
      <c r="J3779" s="452"/>
      <c r="O3779" s="21"/>
    </row>
    <row r="3780" spans="2:15" ht="11.25" outlineLevel="2">
      <c r="B3780" s="706"/>
      <c r="C3780" s="14"/>
      <c r="D3780" s="311"/>
      <c r="E3780" s="533" t="str">
        <f>TRIM(RIGHT(SUBSTITUTE(E3779," ",REPT(" ",100)),100))</f>
        <v>8.10.4.2.2(h)</v>
      </c>
      <c r="F3780" s="590">
        <f>+VLOOKUP(E3780,clause_count,2,FALSE)</f>
        <v>15</v>
      </c>
      <c r="G3780" s="73"/>
      <c r="H3780" s="350"/>
      <c r="I3780" s="451"/>
      <c r="J3780" s="452"/>
      <c r="O3780" s="21"/>
    </row>
    <row r="3781" spans="2:15" ht="114.75" outlineLevel="2">
      <c r="B3781" s="706"/>
      <c r="C3781" s="14"/>
      <c r="D3781" s="539">
        <v>1</v>
      </c>
      <c r="E3781" s="538" t="s">
        <v>3438</v>
      </c>
      <c r="F3781" s="577" t="str">
        <f>+VLOOKUP(E3781,AlterationTestLU[],2,)</f>
        <v>(j) Operating and Safety Devices (Items 7.10 and 9.10)
(j)(1) starting switches (6.1.6.2 or 6.2.6.2).
(j)(2) emergency stop buttons (6.1.6.3.1 or 6.2.6.3.1).
(j)(3) automatic start and stopping (6.1.6.1.1 or 6.2.6.1.1).
(j)(4) Tandem Operation (6.1.6.6 or 6.2.6.6). When interlocked tandem operation is required, verify that an escalator or moving walk carrying passengers to an intermediate landing will stop when the escalator or moving walk carrying passengers away from that landing stops. Also, verify that the units are interlocked to run in the same direction.</v>
      </c>
      <c r="G3781" s="73"/>
      <c r="H3781" s="350"/>
      <c r="I3781" s="451"/>
      <c r="J3781" s="452"/>
      <c r="O3781" s="21"/>
    </row>
    <row r="3782" spans="2:15" ht="12.75" outlineLevel="2">
      <c r="B3782" s="706"/>
      <c r="C3782" s="14"/>
      <c r="D3782" s="539">
        <v>2</v>
      </c>
      <c r="E3782" s="538" t="s">
        <v>3443</v>
      </c>
      <c r="F3782" s="577" t="str">
        <f>+VLOOKUP(E3782,AlterationTestLU[],2,)</f>
        <v>Handrail Entry Device (6.1.6.3.12 or 6.2.6.3.10) (Items 8.13 and 10.13)</v>
      </c>
      <c r="G3782" s="73"/>
      <c r="H3782" s="350"/>
      <c r="I3782" s="451"/>
      <c r="J3782" s="452"/>
      <c r="O3782" s="21"/>
    </row>
    <row r="3783" spans="2:15" ht="25.5" outlineLevel="2">
      <c r="B3783" s="706"/>
      <c r="C3783" s="14"/>
      <c r="D3783" s="539">
        <v>3</v>
      </c>
      <c r="E3783" s="538" t="s">
        <v>3445</v>
      </c>
      <c r="F3783" s="577" t="str">
        <f>+VLOOKUP(E3783,AlterationTestLU[],2,)</f>
        <v>Speed (Items 7.14 and 9.14). The rated speed shall be tested to determine conformance with 6.1.4.1 for escalators and 6.2.4 for moving walks.</v>
      </c>
      <c r="G3783" s="73"/>
      <c r="H3783" s="350"/>
      <c r="I3783" s="451"/>
      <c r="J3783" s="452"/>
      <c r="O3783" s="21"/>
    </row>
    <row r="3784" spans="2:15" ht="255" outlineLevel="2">
      <c r="B3784" s="706"/>
      <c r="C3784" s="14"/>
      <c r="D3784" s="539">
        <v>4</v>
      </c>
      <c r="E3784" s="538" t="s">
        <v>3479</v>
      </c>
      <c r="F3784" s="577" t="str">
        <f>+VLOOKUP(E3784,AlterationTestLU[],2,)</f>
        <v>(c)Controller and Wiring. Controller and wiring shall be inspected (Items 8.3 and 10.3).
(c)(1) wiring (6.1.7.4 or 6.2.7.4)
(c)(2) Control. The person or firm installing the escalator or moving walk shall provide a manufacturer’s written procedure and demonstrate compliance with redundancy and software checking of control and operating circuits (6.1.6.10 and 6.2.6.10). Where there are no test or check requirements, the written checklist shall state “No test or check required.” The documentation shall state the reason no test or check is required. The following shall be documented or demonstrated:
(c)(2)(-a) general (6.1.6.13 and 6.2.6.13)
(c)(2)(-b) redundancy and its checking (6.1.6.10.1, 6.1.6.10.2, 6.2.6.10.1, and 6.2.6.10.2)
(c)(2)(-c) static control (6.1.6.10.3 and 6.2.6.10.3), where applicable
(c)(2)(-d) electrically powered safety devices (6.1.6.11 and 6.2.6.11), where applicable
(c)(2)(-e) installation of capacitors or other devices to make electrical protective devices ineffective (6.1.6.12 and 6.2.6.12)
(c)(2)(-f) contactor and relays for use in critical operating circuits (6.1.6.15 and 6.2.6.15), where applicable</v>
      </c>
      <c r="G3784" s="73"/>
      <c r="H3784" s="350"/>
      <c r="I3784" s="451"/>
      <c r="J3784" s="452"/>
      <c r="O3784" s="21"/>
    </row>
    <row r="3785" spans="2:15" ht="89.25" outlineLevel="2">
      <c r="B3785" s="706"/>
      <c r="C3785" s="14"/>
      <c r="D3785" s="539">
        <v>5</v>
      </c>
      <c r="E3785" s="538" t="s">
        <v>3497</v>
      </c>
      <c r="F3785" s="577" t="str">
        <f>+VLOOKUP(E3785,AlterationTestLU[],2,)</f>
        <v>Speed Governor. The mechanical speed governor, if required, shall be tested by manually operating the trip mechanism. Check the tripping speed for compliance with 6.1.6.3.2 or 6.2.6.3.2. The means of adjustment shall be sealed and a tag indicating the date of the governor test, together with the name of the person or firm that performed the test, shall be attached to the governor in a permanent manner (6.1.6.3.2 and 6.2.6.3.2) (Items 8.5 and 10.5).</v>
      </c>
      <c r="G3785" s="73"/>
      <c r="H3785" s="350"/>
      <c r="I3785" s="451"/>
      <c r="J3785" s="452"/>
      <c r="O3785" s="21"/>
    </row>
    <row r="3786" spans="2:15" ht="51" outlineLevel="2">
      <c r="B3786" s="706"/>
      <c r="C3786" s="14"/>
      <c r="D3786" s="539">
        <v>6</v>
      </c>
      <c r="E3786" s="538" t="s">
        <v>3498</v>
      </c>
      <c r="F3786" s="577" t="str">
        <f>+VLOOKUP(E3786,AlterationTestLU[],2,)</f>
        <v>Broken Drive-Chain Device. Operation of the broken drive-chain device, on the drive chain, shall be tested by manually operating the actuating mechanism (6.1.6.3.4, 6.1.5.3.2, 6.2.6.3.4, 6.2.5.3.2, 6.1.6.3.10, and 6.2.6.3.8) (Items 8.6 and 10.6).</v>
      </c>
      <c r="G3786" s="73"/>
      <c r="H3786" s="350"/>
      <c r="I3786" s="451"/>
      <c r="J3786" s="452"/>
      <c r="O3786" s="21"/>
    </row>
    <row r="3787" spans="2:15" ht="76.5" outlineLevel="2">
      <c r="B3787" s="706"/>
      <c r="C3787" s="14"/>
      <c r="D3787" s="539">
        <v>7</v>
      </c>
      <c r="E3787" s="538" t="s">
        <v>3499</v>
      </c>
      <c r="F3787" s="577" t="str">
        <f>+VLOOKUP(E3787,AlterationTestLU[],2,)</f>
        <v>Reversal Stop Switch. The reversal stop switch (to prevent reversal when operating in the ascending direction) shall be tested by manually operating it to determine that it functions properly (6.1.6.3.8 or 6.2.6.3.7 and 6.2.6.3.8) (Items 8.7 and 10.7). If the device cannot be manually operated, the person or firm installing the equipment shall provide a written checkout procedure and demonstrate the device complies with 6.1.6.3.8 or 6.2.6.3.7.</v>
      </c>
      <c r="G3787" s="73"/>
      <c r="H3787" s="350"/>
      <c r="I3787" s="451"/>
      <c r="J3787" s="452"/>
      <c r="O3787" s="21"/>
    </row>
    <row r="3788" spans="2:15" ht="38.25" outlineLevel="2">
      <c r="B3788" s="706"/>
      <c r="C3788" s="14"/>
      <c r="D3788" s="539">
        <v>8</v>
      </c>
      <c r="E3788" s="538" t="s">
        <v>3500</v>
      </c>
      <c r="F3788" s="577" t="str">
        <f>+VLOOKUP(E3788,AlterationTestLU[],2,)</f>
        <v>Broken Step-Chain or Treadway Device. The broken or slack step chain or treadway device shall be inspected and tested by manual operation (6.1.6.3.3 and 6.2.6.3.3) (Items 8.8 and 10.8).</v>
      </c>
      <c r="G3788" s="73"/>
      <c r="H3788" s="350"/>
      <c r="I3788" s="451"/>
      <c r="J3788" s="452"/>
      <c r="O3788" s="21"/>
    </row>
    <row r="3789" spans="2:15" ht="25.5" outlineLevel="2">
      <c r="B3789" s="706"/>
      <c r="C3789" s="14"/>
      <c r="D3789" s="539">
        <v>9</v>
      </c>
      <c r="E3789" s="538" t="s">
        <v>3501</v>
      </c>
      <c r="F3789" s="577" t="str">
        <f>+VLOOKUP(E3789,AlterationTestLU[],2,)</f>
        <v>Step Upthrust Device. The operation of the step upthrust device shall be tested by manually causing the device to operate (6.1.6.3.9) (Item 8.9).</v>
      </c>
      <c r="G3789" s="73"/>
      <c r="H3789" s="350"/>
      <c r="I3789" s="451"/>
      <c r="J3789" s="452"/>
      <c r="O3789" s="21"/>
    </row>
    <row r="3790" spans="2:15" ht="38.25" outlineLevel="2">
      <c r="B3790" s="706"/>
      <c r="C3790" s="14"/>
      <c r="D3790" s="539">
        <v>10</v>
      </c>
      <c r="E3790" s="538" t="s">
        <v>3502</v>
      </c>
      <c r="F3790" s="577" t="str">
        <f>+VLOOKUP(E3790,AlterationTestLU[],2,)</f>
        <v>Missing Step or Pallet Device. The missing step or pallet device shall be tested by removing a step or pallet and verifying that the device will properly function (6.1.6.5 or 6.2.6.5) (Items 8.10 and 10.10).</v>
      </c>
      <c r="G3790" s="73"/>
      <c r="H3790" s="350"/>
      <c r="I3790" s="451"/>
      <c r="J3790" s="452"/>
      <c r="O3790" s="21"/>
    </row>
    <row r="3791" spans="2:15" ht="38.25" outlineLevel="2">
      <c r="B3791" s="706"/>
      <c r="C3791" s="14"/>
      <c r="D3791" s="539">
        <v>11</v>
      </c>
      <c r="E3791" s="538" t="s">
        <v>3503</v>
      </c>
      <c r="F3791" s="577" t="str">
        <f>+VLOOKUP(E3791,AlterationTestLU[],2,)</f>
        <v>Step or Pallet Level Device. The step or pallet level device shall be tested by simulating an out-of-level step or pallet and verifying that the device functions properly (6.1.6.3.11 or 6.2.6.3.9) (Items 8.11 and 10.11).</v>
      </c>
      <c r="G3791" s="73"/>
      <c r="H3791" s="350"/>
      <c r="I3791" s="451"/>
      <c r="J3791" s="452"/>
      <c r="O3791" s="21"/>
    </row>
    <row r="3792" spans="2:15" ht="38.25" outlineLevel="2">
      <c r="B3792" s="706"/>
      <c r="C3792" s="14"/>
      <c r="D3792" s="539">
        <v>12</v>
      </c>
      <c r="E3792" s="538" t="s">
        <v>3513</v>
      </c>
      <c r="F3792" s="577" t="str">
        <f>+VLOOKUP(E3792,AlterationTestLU[],2,)</f>
        <v>Handrail Speed Monitor. The handrails operating mechanism shall be visually inspected for condition and the handrail speed monitor device shall be tested (6.1.6.4 or 6.2.6.4) (Items 8.13 and 10.13).</v>
      </c>
      <c r="G3792" s="73"/>
      <c r="H3792" s="350"/>
      <c r="I3792" s="451"/>
      <c r="J3792" s="452"/>
      <c r="O3792" s="21"/>
    </row>
    <row r="3793" spans="2:15" ht="114.75" outlineLevel="2">
      <c r="B3793" s="706"/>
      <c r="C3793" s="14"/>
      <c r="D3793" s="539">
        <v>13</v>
      </c>
      <c r="E3793" s="538" t="s">
        <v>3517</v>
      </c>
      <c r="F3793" s="577" t="str">
        <f>+VLOOKUP(E3793,AlterationTestLU[],2,)</f>
        <v>Comb-Step or Comb-Pallet Impact Device. The combstep or comb-pallet impact devices shall be tested in both the vertical and horizontal directions by placing a vertical and horizontal force on the comb step or comb pallet to cause operation of the device. The vertical and horizontal tests shall be independent of each other. The horizontal force shall be applied at the front edge center and both sides in the direction of travel. The vertical force shall be applied at the front edge center. Both the vertical and horizontal forces required to operate the device shall be recorded (6.1.6.3.13 and 6.2.6.3.11) (Items 7.7 and 9.7).</v>
      </c>
      <c r="G3793" s="73"/>
      <c r="H3793" s="350"/>
      <c r="I3793" s="451"/>
      <c r="J3793" s="452"/>
      <c r="O3793" s="21"/>
    </row>
    <row r="3794" spans="2:15" ht="25.5" outlineLevel="2">
      <c r="B3794" s="706"/>
      <c r="C3794" s="14"/>
      <c r="D3794" s="539">
        <v>14</v>
      </c>
      <c r="E3794" s="538" t="s">
        <v>3518</v>
      </c>
      <c r="F3794" s="577" t="str">
        <f>+VLOOKUP(E3794,AlterationTestLU[],2,)</f>
        <v>Where a step lateral displacement device is required, it shall be tested for conformance with 6.1.6.3.14.</v>
      </c>
      <c r="G3794" s="73"/>
      <c r="H3794" s="350"/>
      <c r="I3794" s="451"/>
      <c r="J3794" s="452"/>
      <c r="O3794" s="21"/>
    </row>
    <row r="3795" spans="2:15" ht="38.25" outlineLevel="2">
      <c r="B3795" s="706"/>
      <c r="C3795" s="14"/>
      <c r="D3795" s="539">
        <v>15</v>
      </c>
      <c r="E3795" s="538" t="s">
        <v>3666</v>
      </c>
      <c r="F3795" s="577" t="str">
        <f>+VLOOKUP(E3795,AlterationTestLU[],2,)</f>
        <v>(Items 7.7, 7.9 through 7.13, 8.2, 8.5, 8.7 through 8.11, 8.13, and 8.14 or 9.7, 9.10, 9.12, 9.13, 10.2, 10.5 through 10.8, 10.10, 10.11, 10.13, and 10.15).</v>
      </c>
      <c r="G3795" s="73"/>
      <c r="H3795" s="350"/>
      <c r="I3795" s="451"/>
      <c r="J3795" s="452"/>
      <c r="O3795" s="21"/>
    </row>
    <row r="3796" spans="2:15" ht="11.25" outlineLevel="1">
      <c r="B3796" s="75"/>
      <c r="C3796" s="11"/>
      <c r="D3796" s="1"/>
      <c r="E3796" s="1" t="s">
        <v>596</v>
      </c>
      <c r="F3796" s="141" t="s">
        <v>225</v>
      </c>
      <c r="G3796" s="32"/>
      <c r="H3796" s="32"/>
      <c r="I3796" s="845"/>
      <c r="J3796" s="846"/>
      <c r="O3796" s="21"/>
    </row>
    <row r="3797" spans="2:15" ht="11.25" outlineLevel="1">
      <c r="B3797" s="75"/>
      <c r="C3797" s="11"/>
      <c r="D3797" s="1"/>
      <c r="E3797" s="1"/>
      <c r="F3797" s="141"/>
      <c r="G3797" s="32"/>
      <c r="H3797" s="32"/>
      <c r="I3797" s="451"/>
      <c r="J3797" s="452"/>
      <c r="O3797" s="21"/>
    </row>
    <row r="3798" spans="2:15" ht="11.25" outlineLevel="1">
      <c r="B3798" s="523"/>
      <c r="C3798" s="273" t="s">
        <v>2190</v>
      </c>
      <c r="D3798" s="164" t="s">
        <v>1526</v>
      </c>
      <c r="E3798" s="165"/>
      <c r="F3798" s="593"/>
      <c r="G3798" s="5" t="s">
        <v>85</v>
      </c>
      <c r="H3798" s="569" t="s">
        <v>82</v>
      </c>
      <c r="I3798" s="872" t="s">
        <v>82</v>
      </c>
      <c r="J3798" s="872"/>
      <c r="O3798" s="21"/>
    </row>
    <row r="3799" spans="2:15" ht="11.25" outlineLevel="1">
      <c r="B3799" s="75"/>
      <c r="C3799" s="11"/>
      <c r="D3799" s="1"/>
      <c r="E3799" s="1" t="s">
        <v>551</v>
      </c>
      <c r="F3799" s="141" t="s">
        <v>901</v>
      </c>
      <c r="G3799" s="32"/>
      <c r="H3799" s="32"/>
      <c r="I3799" s="451"/>
      <c r="J3799" s="452"/>
      <c r="O3799" s="21"/>
    </row>
    <row r="3800" spans="2:15" ht="11.25" outlineLevel="1">
      <c r="B3800" s="75"/>
      <c r="C3800" s="11"/>
      <c r="D3800" s="1"/>
      <c r="E3800" s="1" t="s">
        <v>826</v>
      </c>
      <c r="F3800" s="141" t="s">
        <v>829</v>
      </c>
      <c r="G3800" s="32"/>
      <c r="H3800" s="32"/>
      <c r="I3800" s="451"/>
      <c r="J3800" s="452"/>
      <c r="O3800" s="21"/>
    </row>
    <row r="3801" spans="2:15" ht="11.25" outlineLevel="1">
      <c r="B3801" s="75"/>
      <c r="C3801" s="11"/>
      <c r="D3801" s="1"/>
      <c r="E3801" s="1" t="s">
        <v>827</v>
      </c>
      <c r="F3801" s="141" t="s">
        <v>828</v>
      </c>
      <c r="G3801" s="32"/>
      <c r="H3801" s="32"/>
      <c r="I3801" s="451"/>
      <c r="J3801" s="452"/>
      <c r="O3801" s="21"/>
    </row>
    <row r="3802" spans="2:15" ht="11.25" outlineLevel="1">
      <c r="B3802" s="75"/>
      <c r="C3802" s="11"/>
      <c r="D3802" s="1"/>
      <c r="E3802" s="1" t="s">
        <v>830</v>
      </c>
      <c r="F3802" s="141" t="s">
        <v>831</v>
      </c>
      <c r="G3802" s="32"/>
      <c r="H3802" s="32"/>
      <c r="I3802" s="451"/>
      <c r="J3802" s="452"/>
      <c r="O3802" s="21"/>
    </row>
    <row r="3803" spans="2:15" ht="11.25" outlineLevel="1">
      <c r="B3803" s="75"/>
      <c r="C3803" s="11"/>
      <c r="D3803" s="1"/>
      <c r="E3803" s="1" t="s">
        <v>599</v>
      </c>
      <c r="F3803" s="141" t="s">
        <v>81</v>
      </c>
      <c r="G3803" s="32"/>
      <c r="H3803" s="32"/>
      <c r="I3803" s="451"/>
      <c r="J3803" s="452"/>
      <c r="O3803" s="21"/>
    </row>
    <row r="3804" spans="2:15" ht="11.25" outlineLevel="1">
      <c r="B3804" s="75"/>
      <c r="C3804" s="11"/>
      <c r="D3804" s="1"/>
      <c r="E3804" s="1"/>
      <c r="F3804" s="141"/>
      <c r="G3804" s="32"/>
      <c r="H3804" s="32"/>
      <c r="I3804" s="451"/>
      <c r="J3804" s="452"/>
      <c r="O3804" s="21"/>
    </row>
    <row r="3805" spans="2:15" ht="11.25" outlineLevel="1">
      <c r="B3805" s="75"/>
      <c r="C3805" s="119" t="s">
        <v>42</v>
      </c>
      <c r="D3805" s="120" t="s">
        <v>43</v>
      </c>
      <c r="E3805" s="120"/>
      <c r="F3805" s="645"/>
      <c r="G3805" s="5" t="s">
        <v>84</v>
      </c>
      <c r="H3805" s="5" t="s">
        <v>84</v>
      </c>
      <c r="I3805" s="845"/>
      <c r="J3805" s="846"/>
      <c r="O3805" s="21"/>
    </row>
    <row r="3806" spans="2:15" ht="11.25" outlineLevel="1">
      <c r="B3806" s="706"/>
      <c r="C3806" s="14"/>
      <c r="D3806" s="318"/>
      <c r="E3806" s="312" t="s">
        <v>3733</v>
      </c>
      <c r="F3806" s="589"/>
      <c r="G3806" s="61"/>
      <c r="H3806" s="547"/>
      <c r="I3806" s="451"/>
      <c r="J3806" s="452"/>
      <c r="O3806" s="21"/>
    </row>
    <row r="3807" spans="2:15" ht="11.25" outlineLevel="2">
      <c r="B3807" s="706"/>
      <c r="C3807" s="14"/>
      <c r="D3807" s="311"/>
      <c r="E3807" s="533" t="str">
        <f>TRIM(RIGHT(SUBSTITUTE(E3806," ",REPT(" ",100)),100))</f>
        <v>8.10.4.2.2(M)</v>
      </c>
      <c r="F3807" s="590">
        <f>+VLOOKUP(E3807,clause_count,2,FALSE)</f>
        <v>4</v>
      </c>
      <c r="G3807" s="73"/>
      <c r="H3807" s="350"/>
      <c r="I3807" s="451"/>
      <c r="J3807" s="452"/>
      <c r="O3807" s="21"/>
    </row>
    <row r="3808" spans="2:15" ht="12.75" outlineLevel="2">
      <c r="B3808" s="706"/>
      <c r="C3808" s="14"/>
      <c r="D3808" s="539">
        <v>1</v>
      </c>
      <c r="E3808" s="538" t="s">
        <v>3473</v>
      </c>
      <c r="F3808" s="577" t="s">
        <v>3369</v>
      </c>
      <c r="G3808" s="73"/>
      <c r="H3808" s="350"/>
      <c r="I3808" s="451"/>
      <c r="J3808" s="452"/>
      <c r="O3808" s="21"/>
    </row>
    <row r="3809" spans="1:15" ht="12.75" outlineLevel="2">
      <c r="B3809" s="706"/>
      <c r="C3809" s="14"/>
      <c r="D3809" s="539">
        <v>2</v>
      </c>
      <c r="E3809" s="538" t="s">
        <v>3474</v>
      </c>
      <c r="F3809" s="577" t="s">
        <v>3370</v>
      </c>
      <c r="G3809" s="73"/>
      <c r="H3809" s="350"/>
      <c r="I3809" s="451"/>
      <c r="J3809" s="452"/>
      <c r="O3809" s="21"/>
    </row>
    <row r="3810" spans="1:15" ht="12.75" outlineLevel="2">
      <c r="B3810" s="706"/>
      <c r="C3810" s="14"/>
      <c r="D3810" s="539">
        <v>3</v>
      </c>
      <c r="E3810" s="538" t="s">
        <v>3475</v>
      </c>
      <c r="F3810" s="577" t="s">
        <v>3371</v>
      </c>
      <c r="G3810" s="73"/>
      <c r="H3810" s="350"/>
      <c r="I3810" s="451"/>
      <c r="J3810" s="452"/>
      <c r="O3810" s="21"/>
    </row>
    <row r="3811" spans="1:15" ht="12.75" outlineLevel="2">
      <c r="B3811" s="706"/>
      <c r="C3811" s="14"/>
      <c r="D3811" s="539">
        <v>4</v>
      </c>
      <c r="E3811" s="538" t="s">
        <v>3476</v>
      </c>
      <c r="F3811" s="577" t="s">
        <v>3372</v>
      </c>
      <c r="G3811" s="73"/>
      <c r="H3811" s="350"/>
      <c r="I3811" s="451"/>
      <c r="J3811" s="452"/>
      <c r="O3811" s="21"/>
    </row>
    <row r="3812" spans="1:15" s="189" customFormat="1" ht="11.25" outlineLevel="1">
      <c r="A3812" s="194"/>
      <c r="B3812" s="75"/>
      <c r="C3812" s="11"/>
      <c r="D3812" s="1"/>
      <c r="E3812" s="1" t="s">
        <v>597</v>
      </c>
      <c r="F3812" s="141" t="s">
        <v>43</v>
      </c>
      <c r="G3812" s="32"/>
      <c r="H3812" s="32"/>
      <c r="I3812" s="845"/>
      <c r="J3812" s="846"/>
      <c r="K3812" s="736"/>
      <c r="L3812" s="729"/>
      <c r="M3812" s="729"/>
      <c r="N3812" s="731"/>
    </row>
    <row r="3813" spans="1:15" s="189" customFormat="1" ht="11.25" outlineLevel="1">
      <c r="A3813" s="194"/>
      <c r="B3813" s="75"/>
      <c r="C3813" s="11"/>
      <c r="D3813" s="1"/>
      <c r="E3813" s="1"/>
      <c r="F3813" s="141"/>
      <c r="G3813" s="32"/>
      <c r="H3813" s="32"/>
      <c r="I3813" s="451"/>
      <c r="J3813" s="452"/>
      <c r="K3813" s="736"/>
      <c r="L3813" s="729"/>
      <c r="M3813" s="729"/>
      <c r="N3813" s="731"/>
    </row>
    <row r="3814" spans="1:15" s="189" customFormat="1" ht="11.25" outlineLevel="1">
      <c r="A3814" s="194"/>
      <c r="B3814" s="75"/>
      <c r="C3814" s="119" t="s">
        <v>44</v>
      </c>
      <c r="D3814" s="120" t="s">
        <v>71</v>
      </c>
      <c r="E3814" s="120"/>
      <c r="F3814" s="645"/>
      <c r="G3814" s="5" t="s">
        <v>83</v>
      </c>
      <c r="H3814" s="5" t="s">
        <v>82</v>
      </c>
      <c r="I3814" s="875"/>
      <c r="J3814" s="876"/>
      <c r="K3814" s="736"/>
      <c r="L3814" s="729"/>
      <c r="M3814" s="729"/>
      <c r="N3814" s="731"/>
    </row>
    <row r="3815" spans="1:15" s="189" customFormat="1" ht="11.25" outlineLevel="1">
      <c r="A3815" s="194"/>
      <c r="B3815" s="706"/>
      <c r="C3815" s="14"/>
      <c r="D3815" s="318"/>
      <c r="E3815" s="312" t="s">
        <v>3734</v>
      </c>
      <c r="F3815" s="589"/>
      <c r="G3815" s="61"/>
      <c r="H3815" s="547"/>
      <c r="I3815" s="544"/>
      <c r="J3815" s="545"/>
      <c r="K3815" s="736"/>
      <c r="L3815" s="729"/>
      <c r="M3815" s="729"/>
      <c r="N3815" s="731"/>
    </row>
    <row r="3816" spans="1:15" s="189" customFormat="1" ht="11.25" outlineLevel="2">
      <c r="A3816" s="194"/>
      <c r="B3816" s="706"/>
      <c r="C3816" s="14"/>
      <c r="D3816" s="311"/>
      <c r="E3816" s="533" t="str">
        <f>TRIM(RIGHT(SUBSTITUTE(E3815," ",REPT(" ",100)),100))</f>
        <v>8.10.4.2.2(N)</v>
      </c>
      <c r="F3816" s="590">
        <f>+VLOOKUP(E3816,clause_count,2,FALSE)</f>
        <v>2</v>
      </c>
      <c r="G3816" s="73"/>
      <c r="H3816" s="350"/>
      <c r="I3816" s="544"/>
      <c r="J3816" s="545"/>
      <c r="K3816" s="736"/>
      <c r="L3816" s="729"/>
      <c r="M3816" s="729"/>
      <c r="N3816" s="731"/>
    </row>
    <row r="3817" spans="1:15" s="189" customFormat="1" ht="51" outlineLevel="2">
      <c r="A3817" s="194"/>
      <c r="B3817" s="706"/>
      <c r="C3817" s="14"/>
      <c r="D3817" s="539">
        <v>1</v>
      </c>
      <c r="E3817" s="538" t="s">
        <v>3415</v>
      </c>
      <c r="F3817" s="577" t="s">
        <v>3711</v>
      </c>
      <c r="G3817" s="73"/>
      <c r="H3817" s="350"/>
      <c r="I3817" s="544"/>
      <c r="J3817" s="545"/>
      <c r="K3817" s="736"/>
      <c r="L3817" s="729"/>
      <c r="M3817" s="729"/>
      <c r="N3817" s="731"/>
    </row>
    <row r="3818" spans="1:15" s="189" customFormat="1" ht="12.75" outlineLevel="2">
      <c r="A3818" s="194"/>
      <c r="B3818" s="706"/>
      <c r="C3818" s="14"/>
      <c r="D3818" s="539">
        <v>2</v>
      </c>
      <c r="E3818" s="538" t="s">
        <v>3444</v>
      </c>
      <c r="F3818" s="577" t="s">
        <v>3354</v>
      </c>
      <c r="G3818" s="73"/>
      <c r="H3818" s="350"/>
      <c r="I3818" s="544"/>
      <c r="J3818" s="545"/>
      <c r="K3818" s="736"/>
      <c r="L3818" s="729"/>
      <c r="M3818" s="729"/>
      <c r="N3818" s="731"/>
    </row>
    <row r="3819" spans="1:15" ht="11.25" outlineLevel="1">
      <c r="B3819" s="75"/>
      <c r="C3819" s="11"/>
      <c r="D3819" s="1"/>
      <c r="E3819" s="1" t="s">
        <v>598</v>
      </c>
      <c r="F3819" s="141" t="s">
        <v>32</v>
      </c>
      <c r="G3819" s="32"/>
      <c r="H3819" s="32"/>
      <c r="I3819" s="845"/>
      <c r="J3819" s="846"/>
      <c r="O3819" s="21"/>
    </row>
    <row r="3820" spans="1:15" ht="11.25" outlineLevel="1">
      <c r="B3820" s="75"/>
      <c r="C3820" s="11"/>
      <c r="D3820" s="1"/>
      <c r="E3820" s="1" t="s">
        <v>599</v>
      </c>
      <c r="F3820" s="141" t="s">
        <v>81</v>
      </c>
      <c r="G3820" s="32"/>
      <c r="H3820" s="32"/>
      <c r="I3820" s="845"/>
      <c r="J3820" s="846"/>
      <c r="O3820" s="21"/>
    </row>
    <row r="3821" spans="1:15" ht="11.25" outlineLevel="1">
      <c r="B3821" s="75"/>
      <c r="C3821" s="11"/>
      <c r="D3821" s="1"/>
      <c r="E3821" s="1" t="s">
        <v>600</v>
      </c>
      <c r="F3821" s="141" t="s">
        <v>907</v>
      </c>
      <c r="G3821" s="32"/>
      <c r="H3821" s="32"/>
      <c r="I3821" s="845"/>
      <c r="J3821" s="846"/>
      <c r="O3821" s="21"/>
    </row>
    <row r="3822" spans="1:15" ht="11.25" outlineLevel="1">
      <c r="B3822" s="75"/>
      <c r="C3822" s="11"/>
      <c r="D3822" s="1"/>
      <c r="E3822" s="1" t="s">
        <v>601</v>
      </c>
      <c r="F3822" s="141" t="s">
        <v>908</v>
      </c>
      <c r="G3822" s="32"/>
      <c r="H3822" s="32"/>
      <c r="I3822" s="845"/>
      <c r="J3822" s="846"/>
      <c r="O3822" s="21"/>
    </row>
    <row r="3823" spans="1:15" ht="11.25" outlineLevel="1">
      <c r="B3823" s="75"/>
      <c r="C3823" s="11"/>
      <c r="D3823" s="1"/>
      <c r="E3823" s="1"/>
      <c r="F3823" s="141"/>
      <c r="G3823" s="32"/>
      <c r="H3823" s="32"/>
      <c r="I3823" s="451"/>
      <c r="J3823" s="452"/>
      <c r="O3823" s="21"/>
    </row>
    <row r="3824" spans="1:15" ht="11.25" outlineLevel="1">
      <c r="B3824" s="75"/>
      <c r="C3824" s="119" t="s">
        <v>1054</v>
      </c>
      <c r="D3824" s="120" t="s">
        <v>1584</v>
      </c>
      <c r="E3824" s="120"/>
      <c r="F3824" s="645"/>
      <c r="G3824" s="5" t="s">
        <v>83</v>
      </c>
      <c r="H3824" s="569" t="s">
        <v>82</v>
      </c>
      <c r="I3824" s="872" t="s">
        <v>82</v>
      </c>
      <c r="J3824" s="872"/>
      <c r="O3824" s="21"/>
    </row>
    <row r="3825" spans="2:15" ht="11.25" outlineLevel="1">
      <c r="B3825" s="75"/>
      <c r="C3825" s="219"/>
      <c r="D3825" s="218"/>
      <c r="E3825" s="332" t="s">
        <v>3811</v>
      </c>
      <c r="F3825" s="749" t="s">
        <v>3747</v>
      </c>
      <c r="G3825" s="220"/>
      <c r="H3825" s="220"/>
      <c r="I3825" s="750" t="s">
        <v>3770</v>
      </c>
      <c r="J3825" s="751"/>
      <c r="K3825" s="736" t="s">
        <v>3756</v>
      </c>
      <c r="O3825" s="21"/>
    </row>
    <row r="3826" spans="2:15" ht="11.25" outlineLevel="1">
      <c r="B3826" s="75"/>
      <c r="C3826" s="219"/>
      <c r="D3826" s="218"/>
      <c r="E3826" s="218"/>
      <c r="F3826" s="752" t="s">
        <v>3748</v>
      </c>
      <c r="G3826" s="220"/>
      <c r="H3826" s="220"/>
      <c r="I3826" s="750"/>
      <c r="J3826" s="751"/>
      <c r="K3826" s="736" t="s">
        <v>3756</v>
      </c>
      <c r="O3826" s="21"/>
    </row>
    <row r="3827" spans="2:15" ht="11.25" outlineLevel="1">
      <c r="B3827" s="75"/>
      <c r="C3827" s="219"/>
      <c r="D3827" s="218"/>
      <c r="E3827" s="218"/>
      <c r="F3827" s="752"/>
      <c r="G3827" s="220"/>
      <c r="H3827" s="220"/>
      <c r="I3827" s="750"/>
      <c r="J3827" s="751"/>
      <c r="O3827" s="21"/>
    </row>
    <row r="3828" spans="2:15" ht="11.25" outlineLevel="1">
      <c r="B3828" s="706"/>
      <c r="C3828" s="14"/>
      <c r="D3828" s="318"/>
      <c r="E3828" s="312" t="s">
        <v>1955</v>
      </c>
      <c r="F3828" s="589"/>
      <c r="G3828" s="61"/>
      <c r="H3828" s="547"/>
      <c r="I3828" s="544"/>
      <c r="J3828" s="545"/>
      <c r="O3828" s="21"/>
    </row>
    <row r="3829" spans="2:15" ht="11.25" outlineLevel="2">
      <c r="B3829" s="706"/>
      <c r="C3829" s="14"/>
      <c r="D3829" s="311"/>
      <c r="E3829" s="533" t="str">
        <f>TRIM(RIGHT(SUBSTITUTE(E3828," ",REPT(" ",100)),100))</f>
        <v>8.10.4.2.2(i)</v>
      </c>
      <c r="F3829" s="590">
        <f>+VLOOKUP(E3829,clause_count,2,FALSE)</f>
        <v>21</v>
      </c>
      <c r="G3829" s="73"/>
      <c r="H3829" s="350"/>
      <c r="I3829" s="544"/>
      <c r="J3829" s="545"/>
      <c r="O3829" s="21"/>
    </row>
    <row r="3830" spans="2:15" ht="114.75" outlineLevel="2">
      <c r="B3830" s="706"/>
      <c r="C3830" s="14"/>
      <c r="D3830" s="539">
        <v>1</v>
      </c>
      <c r="E3830" s="538" t="s">
        <v>3438</v>
      </c>
      <c r="F3830" s="577" t="str">
        <f>+VLOOKUP(E3830,AlterationTestLU[],2,)</f>
        <v>(j) Operating and Safety Devices (Items 7.10 and 9.10)
(j)(1) starting switches (6.1.6.2 or 6.2.6.2).
(j)(2) emergency stop buttons (6.1.6.3.1 or 6.2.6.3.1).
(j)(3) automatic start and stopping (6.1.6.1.1 or 6.2.6.1.1).
(j)(4) Tandem Operation (6.1.6.6 or 6.2.6.6). When interlocked tandem operation is required, verify that an escalator or moving walk carrying passengers to an intermediate landing will stop when the escalator or moving walk carrying passengers away from that landing stops. Also, verify that the units are interlocked to run in the same direction.</v>
      </c>
      <c r="G3830" s="73"/>
      <c r="H3830" s="350"/>
      <c r="I3830" s="544"/>
      <c r="J3830" s="545"/>
      <c r="O3830" s="21"/>
    </row>
    <row r="3831" spans="2:15" ht="12.75" outlineLevel="2">
      <c r="B3831" s="706"/>
      <c r="C3831" s="14"/>
      <c r="D3831" s="539">
        <v>2</v>
      </c>
      <c r="E3831" s="538" t="s">
        <v>3443</v>
      </c>
      <c r="F3831" s="577" t="str">
        <f>+VLOOKUP(E3831,AlterationTestLU[],2,)</f>
        <v>Handrail Entry Device (6.1.6.3.12 or 6.2.6.3.10) (Items 8.13 and 10.13)</v>
      </c>
      <c r="G3831" s="73"/>
      <c r="H3831" s="350"/>
      <c r="I3831" s="544"/>
      <c r="J3831" s="545"/>
      <c r="O3831" s="21"/>
    </row>
    <row r="3832" spans="2:15" ht="25.5" outlineLevel="2">
      <c r="B3832" s="706"/>
      <c r="C3832" s="14"/>
      <c r="D3832" s="539">
        <v>3</v>
      </c>
      <c r="E3832" s="538" t="s">
        <v>3445</v>
      </c>
      <c r="F3832" s="577" t="str">
        <f>+VLOOKUP(E3832,AlterationTestLU[],2,)</f>
        <v>Speed (Items 7.14 and 9.14). The rated speed shall be tested to determine conformance with 6.1.4.1 for escalators and 6.2.4 for moving walks.</v>
      </c>
      <c r="G3832" s="73"/>
      <c r="H3832" s="350"/>
      <c r="I3832" s="544"/>
      <c r="J3832" s="545"/>
      <c r="O3832" s="21"/>
    </row>
    <row r="3833" spans="2:15" ht="102" outlineLevel="2">
      <c r="B3833" s="706"/>
      <c r="C3833" s="14"/>
      <c r="D3833" s="539">
        <v>4</v>
      </c>
      <c r="E3833" s="538" t="s">
        <v>3472</v>
      </c>
      <c r="F3833" s="577" t="str">
        <f>+VLOOKUP(E3833,AlterationTestLU[],2,)</f>
        <v>(a) Machinery Space (Items 8.1 and 10.1)
(a)(1) access (6.1.7.3 or 6.2.7.3)
(a)(2) lighting (6.1.7.1.1 or 6.2.7.1.1)
(a)(3) receptacle (6.1.7.1.2 or 6.2.7.1.2) [NFPA 70 Section 620-21(b)]
(a)(4) guards (6.1.7.3.4 or 6.2.7.3.4)
(a)(5) Verify that the connection and restraints between the truss and the building structure comply with seismic risk zone requirements (Items 8.16 and 10.17).)</v>
      </c>
      <c r="G3833" s="73"/>
      <c r="H3833" s="350"/>
      <c r="I3833" s="544"/>
      <c r="J3833" s="545"/>
      <c r="O3833" s="21"/>
    </row>
    <row r="3834" spans="2:15" ht="25.5" outlineLevel="2">
      <c r="B3834" s="706"/>
      <c r="C3834" s="14"/>
      <c r="D3834" s="539">
        <v>5</v>
      </c>
      <c r="E3834" s="538" t="s">
        <v>3478</v>
      </c>
      <c r="F3834" s="577" t="str">
        <f>+VLOOKUP(E3834,AlterationTestLU[],2,)</f>
        <v>Stop Switch. The machinery space stop switches shall be tested for conformance with 6.1.6.3.5 or 6.2.6.3.5 (Items 8.2 and 10.2).</v>
      </c>
      <c r="G3834" s="73"/>
      <c r="H3834" s="350"/>
      <c r="I3834" s="544"/>
      <c r="J3834" s="545"/>
      <c r="O3834" s="21"/>
    </row>
    <row r="3835" spans="2:15" ht="255" outlineLevel="2">
      <c r="B3835" s="706"/>
      <c r="C3835" s="14"/>
      <c r="D3835" s="539">
        <v>6</v>
      </c>
      <c r="E3835" s="538" t="s">
        <v>3479</v>
      </c>
      <c r="F3835" s="577" t="str">
        <f>+VLOOKUP(E3835,AlterationTestLU[],2,)</f>
        <v>(c)Controller and Wiring. Controller and wiring shall be inspected (Items 8.3 and 10.3).
(c)(1) wiring (6.1.7.4 or 6.2.7.4)
(c)(2) Control. The person or firm installing the escalator or moving walk shall provide a manufacturer’s written procedure and demonstrate compliance with redundancy and software checking of control and operating circuits (6.1.6.10 and 6.2.6.10). Where there are no test or check requirements, the written checklist shall state “No test or check required.” The documentation shall state the reason no test or check is required. The following shall be documented or demonstrated:
(c)(2)(-a) general (6.1.6.13 and 6.2.6.13)
(c)(2)(-b) redundancy and its checking (6.1.6.10.1, 6.1.6.10.2, 6.2.6.10.1, and 6.2.6.10.2)
(c)(2)(-c) static control (6.1.6.10.3 and 6.2.6.10.3), where applicable
(c)(2)(-d) electrically powered safety devices (6.1.6.11 and 6.2.6.11), where applicable
(c)(2)(-e) installation of capacitors or other devices to make electrical protective devices ineffective (6.1.6.12 and 6.2.6.12)
(c)(2)(-f) contactor and relays for use in critical operating circuits (6.1.6.15 and 6.2.6.15), where applicable</v>
      </c>
      <c r="G3835" s="73"/>
      <c r="H3835" s="350"/>
      <c r="I3835" s="544"/>
      <c r="J3835" s="545"/>
      <c r="O3835" s="21"/>
    </row>
    <row r="3836" spans="2:15" ht="191.25" outlineLevel="2">
      <c r="B3836" s="706"/>
      <c r="C3836" s="14"/>
      <c r="D3836" s="539">
        <v>7</v>
      </c>
      <c r="E3836" s="538" t="s">
        <v>3488</v>
      </c>
      <c r="F3836" s="577" t="str">
        <f>+VLOOKUP(E3836,AlterationTestLU[],2,)</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c r="G3836" s="73"/>
      <c r="H3836" s="350"/>
      <c r="I3836" s="544"/>
      <c r="J3836" s="545"/>
      <c r="O3836" s="21"/>
    </row>
    <row r="3837" spans="2:15" ht="89.25" outlineLevel="2">
      <c r="B3837" s="706"/>
      <c r="C3837" s="14"/>
      <c r="D3837" s="539">
        <v>8</v>
      </c>
      <c r="E3837" s="538" t="s">
        <v>3497</v>
      </c>
      <c r="F3837" s="577" t="str">
        <f>+VLOOKUP(E3837,AlterationTestLU[],2,)</f>
        <v>Speed Governor. The mechanical speed governor, if required, shall be tested by manually operating the trip mechanism. Check the tripping speed for compliance with 6.1.6.3.2 or 6.2.6.3.2. The means of adjustment shall be sealed and a tag indicating the date of the governor test, together with the name of the person or firm that performed the test, shall be attached to the governor in a permanent manner (6.1.6.3.2 and 6.2.6.3.2) (Items 8.5 and 10.5).</v>
      </c>
      <c r="G3837" s="73"/>
      <c r="H3837" s="350"/>
      <c r="I3837" s="544"/>
      <c r="J3837" s="545"/>
      <c r="O3837" s="21"/>
    </row>
    <row r="3838" spans="2:15" ht="51" outlineLevel="2">
      <c r="B3838" s="706"/>
      <c r="C3838" s="14"/>
      <c r="D3838" s="539">
        <v>9</v>
      </c>
      <c r="E3838" s="538" t="s">
        <v>3498</v>
      </c>
      <c r="F3838" s="577" t="str">
        <f>+VLOOKUP(E3838,AlterationTestLU[],2,)</f>
        <v>Broken Drive-Chain Device. Operation of the broken drive-chain device, on the drive chain, shall be tested by manually operating the actuating mechanism (6.1.6.3.4, 6.1.5.3.2, 6.2.6.3.4, 6.2.5.3.2, 6.1.6.3.10, and 6.2.6.3.8) (Items 8.6 and 10.6).</v>
      </c>
      <c r="G3838" s="73"/>
      <c r="H3838" s="350"/>
      <c r="I3838" s="544"/>
      <c r="J3838" s="545"/>
      <c r="O3838" s="21"/>
    </row>
    <row r="3839" spans="2:15" ht="76.5" outlineLevel="2">
      <c r="B3839" s="706"/>
      <c r="C3839" s="14"/>
      <c r="D3839" s="539">
        <v>10</v>
      </c>
      <c r="E3839" s="538" t="s">
        <v>3499</v>
      </c>
      <c r="F3839" s="577" t="str">
        <f>+VLOOKUP(E3839,AlterationTestLU[],2,)</f>
        <v>Reversal Stop Switch. The reversal stop switch (to prevent reversal when operating in the ascending direction) shall be tested by manually operating it to determine that it functions properly (6.1.6.3.8 or 6.2.6.3.7 and 6.2.6.3.8) (Items 8.7 and 10.7). If the device cannot be manually operated, the person or firm installing the equipment shall provide a written checkout procedure and demonstrate the device complies with 6.1.6.3.8 or 6.2.6.3.7.</v>
      </c>
      <c r="G3839" s="73"/>
      <c r="H3839" s="350"/>
      <c r="I3839" s="544"/>
      <c r="J3839" s="545"/>
      <c r="O3839" s="21"/>
    </row>
    <row r="3840" spans="2:15" ht="38.25" outlineLevel="2">
      <c r="B3840" s="706"/>
      <c r="C3840" s="14"/>
      <c r="D3840" s="539">
        <v>11</v>
      </c>
      <c r="E3840" s="538" t="s">
        <v>3500</v>
      </c>
      <c r="F3840" s="577" t="str">
        <f>+VLOOKUP(E3840,AlterationTestLU[],2,)</f>
        <v>Broken Step-Chain or Treadway Device. The broken or slack step chain or treadway device shall be inspected and tested by manual operation (6.1.6.3.3 and 6.2.6.3.3) (Items 8.8 and 10.8).</v>
      </c>
      <c r="G3840" s="73"/>
      <c r="H3840" s="350"/>
      <c r="I3840" s="544"/>
      <c r="J3840" s="545"/>
      <c r="O3840" s="21"/>
    </row>
    <row r="3841" spans="2:15" ht="25.5" outlineLevel="2">
      <c r="B3841" s="706"/>
      <c r="C3841" s="14"/>
      <c r="D3841" s="539">
        <v>12</v>
      </c>
      <c r="E3841" s="538" t="s">
        <v>3501</v>
      </c>
      <c r="F3841" s="577" t="str">
        <f>+VLOOKUP(E3841,AlterationTestLU[],2,)</f>
        <v>Step Upthrust Device. The operation of the step upthrust device shall be tested by manually causing the device to operate (6.1.6.3.9) (Item 8.9).</v>
      </c>
      <c r="G3841" s="73"/>
      <c r="H3841" s="350"/>
      <c r="I3841" s="544"/>
      <c r="J3841" s="545"/>
      <c r="O3841" s="21"/>
    </row>
    <row r="3842" spans="2:15" ht="38.25" outlineLevel="2">
      <c r="B3842" s="706"/>
      <c r="C3842" s="14"/>
      <c r="D3842" s="539">
        <v>13</v>
      </c>
      <c r="E3842" s="538" t="s">
        <v>3502</v>
      </c>
      <c r="F3842" s="577" t="str">
        <f>+VLOOKUP(E3842,AlterationTestLU[],2,)</f>
        <v>Missing Step or Pallet Device. The missing step or pallet device shall be tested by removing a step or pallet and verifying that the device will properly function (6.1.6.5 or 6.2.6.5) (Items 8.10 and 10.10).</v>
      </c>
      <c r="G3842" s="73"/>
      <c r="H3842" s="350"/>
      <c r="I3842" s="544"/>
      <c r="J3842" s="545"/>
      <c r="O3842" s="21"/>
    </row>
    <row r="3843" spans="2:15" ht="38.25" outlineLevel="2">
      <c r="B3843" s="706"/>
      <c r="C3843" s="14"/>
      <c r="D3843" s="539">
        <v>14</v>
      </c>
      <c r="E3843" s="538" t="s">
        <v>3503</v>
      </c>
      <c r="F3843" s="577" t="str">
        <f>+VLOOKUP(E3843,AlterationTestLU[],2,)</f>
        <v>Step or Pallet Level Device. The step or pallet level device shall be tested by simulating an out-of-level step or pallet and verifying that the device functions properly (6.1.6.3.11 or 6.2.6.3.9) (Items 8.11 and 10.11).</v>
      </c>
      <c r="G3843" s="73"/>
      <c r="H3843" s="350"/>
      <c r="I3843" s="544"/>
      <c r="J3843" s="545"/>
      <c r="O3843" s="21"/>
    </row>
    <row r="3844" spans="2:15" ht="38.25" outlineLevel="2">
      <c r="B3844" s="706"/>
      <c r="C3844" s="14"/>
      <c r="D3844" s="539">
        <v>15</v>
      </c>
      <c r="E3844" s="538" t="s">
        <v>3513</v>
      </c>
      <c r="F3844" s="577" t="str">
        <f>+VLOOKUP(E3844,AlterationTestLU[],2,)</f>
        <v>Handrail Speed Monitor. The handrails operating mechanism shall be visually inspected for condition and the handrail speed monitor device shall be tested (6.1.6.4 or 6.2.6.4) (Items 8.13 and 10.13).</v>
      </c>
      <c r="G3844" s="73"/>
      <c r="H3844" s="350"/>
      <c r="I3844" s="544"/>
      <c r="J3844" s="545"/>
      <c r="O3844" s="21"/>
    </row>
    <row r="3845" spans="2:15" ht="38.25" outlineLevel="2">
      <c r="B3845" s="706"/>
      <c r="C3845" s="14"/>
      <c r="D3845" s="539">
        <v>16</v>
      </c>
      <c r="E3845" s="538" t="s">
        <v>3514</v>
      </c>
      <c r="F3845" s="577" t="str">
        <f>+VLOOKUP(E3845,AlterationTestLU[],2,)</f>
        <v>Disconnected Motor Safety Device. Operation of the device shall be checked and verified that it is the manual reset type (6.1.6.3.10 or 6.2.6.3.8) (Item 8.6 or Item 10.6).</v>
      </c>
      <c r="G3845" s="73"/>
      <c r="H3845" s="350"/>
      <c r="I3845" s="544"/>
      <c r="J3845" s="545"/>
      <c r="O3845" s="21"/>
    </row>
    <row r="3846" spans="2:15" ht="114.75" outlineLevel="2">
      <c r="B3846" s="706"/>
      <c r="C3846" s="14"/>
      <c r="D3846" s="539">
        <v>17</v>
      </c>
      <c r="E3846" s="538" t="s">
        <v>3517</v>
      </c>
      <c r="F3846" s="577" t="str">
        <f>+VLOOKUP(E3846,AlterationTestLU[],2,)</f>
        <v>Comb-Step or Comb-Pallet Impact Device. The combstep or comb-pallet impact devices shall be tested in both the vertical and horizontal directions by placing a vertical and horizontal force on the comb step or comb pallet to cause operation of the device. The vertical and horizontal tests shall be independent of each other. The horizontal force shall be applied at the front edge center and both sides in the direction of travel. The vertical force shall be applied at the front edge center. Both the vertical and horizontal forces required to operate the device shall be recorded (6.1.6.3.13 and 6.2.6.3.11) (Items 7.7 and 9.7).</v>
      </c>
      <c r="G3846" s="73"/>
      <c r="H3846" s="350"/>
      <c r="I3846" s="544"/>
      <c r="J3846" s="545"/>
      <c r="O3846" s="21"/>
    </row>
    <row r="3847" spans="2:15" ht="25.5" outlineLevel="2">
      <c r="B3847" s="706"/>
      <c r="C3847" s="14"/>
      <c r="D3847" s="539">
        <v>18</v>
      </c>
      <c r="E3847" s="538" t="s">
        <v>3518</v>
      </c>
      <c r="F3847" s="577" t="str">
        <f>+VLOOKUP(E3847,AlterationTestLU[],2,)</f>
        <v>Where a step lateral displacement device is required, it shall be tested for conformance with 6.1.6.3.14.</v>
      </c>
      <c r="G3847" s="73"/>
      <c r="H3847" s="350"/>
      <c r="I3847" s="544"/>
      <c r="J3847" s="545"/>
      <c r="O3847" s="21"/>
    </row>
    <row r="3848" spans="2:15" ht="25.5" outlineLevel="2">
      <c r="B3848" s="706"/>
      <c r="C3848" s="14"/>
      <c r="D3848" s="539">
        <v>19</v>
      </c>
      <c r="E3848" s="538" t="s">
        <v>3519</v>
      </c>
      <c r="F3848" s="577" t="str">
        <f>+VLOOKUP(E3848,AlterationTestLU[],2,)</f>
        <v>Operating and safety devices shall be tested and inspected to determine conformance with 6.1.6 for escalators and 6.2.6 for moving walks.</v>
      </c>
      <c r="G3848" s="73"/>
      <c r="H3848" s="350"/>
      <c r="I3848" s="544"/>
      <c r="J3848" s="545"/>
      <c r="O3848" s="21"/>
    </row>
    <row r="3849" spans="2:15" ht="25.5" outlineLevel="2">
      <c r="B3849" s="706"/>
      <c r="C3849" s="14"/>
      <c r="D3849" s="539">
        <v>20</v>
      </c>
      <c r="E3849" s="538" t="s">
        <v>3520</v>
      </c>
      <c r="F3849" s="577" t="str">
        <f>+VLOOKUP(E3849,AlterationTestLU[],2,)</f>
        <v>Skirt Obstruction Devices (Item 7.11). The skirt obstruction devices shall be tested for conformance with 6.1.5.3.1 and 6.1.6.3.6.</v>
      </c>
      <c r="G3849" s="73"/>
      <c r="H3849" s="350"/>
      <c r="I3849" s="544"/>
      <c r="J3849" s="545"/>
      <c r="O3849" s="21"/>
    </row>
    <row r="3850" spans="2:15" ht="25.5" outlineLevel="2">
      <c r="B3850" s="706"/>
      <c r="C3850" s="14"/>
      <c r="D3850" s="539">
        <v>21</v>
      </c>
      <c r="E3850" s="538" t="s">
        <v>3667</v>
      </c>
      <c r="F3850" s="577" t="str">
        <f>+VLOOKUP(E3850,AlterationTestLU[],2,)</f>
        <v>All required (8.6.1.1.2) operating and safety devices in 6.1.6 or 6.2.6 shall be tested.</v>
      </c>
      <c r="G3850" s="73"/>
      <c r="H3850" s="350"/>
      <c r="I3850" s="544"/>
      <c r="J3850" s="545"/>
      <c r="O3850" s="21"/>
    </row>
    <row r="3851" spans="2:15" ht="11.25" outlineLevel="1">
      <c r="B3851" s="75"/>
      <c r="C3851" s="144"/>
      <c r="D3851" s="1"/>
      <c r="E3851" s="1" t="s">
        <v>1056</v>
      </c>
      <c r="F3851" s="141" t="s">
        <v>847</v>
      </c>
      <c r="G3851" s="32"/>
      <c r="H3851" s="32"/>
      <c r="I3851" s="451"/>
      <c r="J3851" s="452"/>
      <c r="O3851" s="21"/>
    </row>
    <row r="3852" spans="2:15" ht="11.25" outlineLevel="1">
      <c r="B3852" s="75"/>
      <c r="C3852" s="144"/>
      <c r="D3852" s="1"/>
      <c r="E3852" s="1" t="s">
        <v>1057</v>
      </c>
      <c r="F3852" s="141" t="s">
        <v>1062</v>
      </c>
      <c r="G3852" s="32"/>
      <c r="H3852" s="32"/>
      <c r="I3852" s="451"/>
      <c r="J3852" s="452"/>
      <c r="O3852" s="21"/>
    </row>
    <row r="3853" spans="2:15" ht="11.25" outlineLevel="1">
      <c r="B3853" s="75"/>
      <c r="C3853" s="144"/>
      <c r="D3853" s="1"/>
      <c r="E3853" s="1" t="s">
        <v>1058</v>
      </c>
      <c r="F3853" s="141" t="s">
        <v>1063</v>
      </c>
      <c r="G3853" s="32"/>
      <c r="H3853" s="32"/>
      <c r="I3853" s="451"/>
      <c r="J3853" s="452"/>
      <c r="O3853" s="21"/>
    </row>
    <row r="3854" spans="2:15" ht="11.25" outlineLevel="1">
      <c r="B3854" s="75"/>
      <c r="C3854" s="144"/>
      <c r="D3854" s="1"/>
      <c r="E3854" s="1" t="s">
        <v>1059</v>
      </c>
      <c r="F3854" s="141" t="s">
        <v>1064</v>
      </c>
      <c r="G3854" s="32"/>
      <c r="H3854" s="32"/>
      <c r="I3854" s="451"/>
      <c r="J3854" s="452"/>
      <c r="O3854" s="21"/>
    </row>
    <row r="3855" spans="2:15" ht="11.25" outlineLevel="1">
      <c r="B3855" s="75"/>
      <c r="C3855" s="144"/>
      <c r="D3855" s="1"/>
      <c r="E3855" s="1" t="s">
        <v>1060</v>
      </c>
      <c r="F3855" s="141" t="s">
        <v>1065</v>
      </c>
      <c r="G3855" s="32"/>
      <c r="H3855" s="32"/>
      <c r="I3855" s="451"/>
      <c r="J3855" s="452"/>
      <c r="O3855" s="21"/>
    </row>
    <row r="3856" spans="2:15" ht="11.25" outlineLevel="1">
      <c r="B3856" s="75"/>
      <c r="C3856" s="144"/>
      <c r="D3856" s="1"/>
      <c r="E3856" s="1" t="s">
        <v>1061</v>
      </c>
      <c r="F3856" s="141" t="s">
        <v>1066</v>
      </c>
      <c r="G3856" s="32"/>
      <c r="H3856" s="32"/>
      <c r="I3856" s="451"/>
      <c r="J3856" s="452"/>
      <c r="O3856" s="21"/>
    </row>
    <row r="3857" spans="1:15" ht="11.25" outlineLevel="1">
      <c r="B3857" s="75"/>
      <c r="C3857" s="144"/>
      <c r="D3857" s="1"/>
      <c r="E3857" s="1" t="s">
        <v>1091</v>
      </c>
      <c r="F3857" s="141" t="s">
        <v>1954</v>
      </c>
      <c r="G3857" s="32"/>
      <c r="H3857" s="32"/>
      <c r="I3857" s="451"/>
      <c r="J3857" s="452"/>
      <c r="O3857" s="21"/>
    </row>
    <row r="3858" spans="1:15" ht="11.25" outlineLevel="1">
      <c r="B3858" s="75"/>
      <c r="C3858" s="144"/>
      <c r="D3858" s="1"/>
      <c r="E3858" s="1"/>
      <c r="F3858" s="141"/>
      <c r="G3858" s="32"/>
      <c r="H3858" s="32"/>
      <c r="I3858" s="451"/>
      <c r="J3858" s="452"/>
      <c r="O3858" s="21"/>
    </row>
    <row r="3859" spans="1:15" ht="11.25" outlineLevel="1">
      <c r="B3859" s="523"/>
      <c r="C3859" s="273" t="s">
        <v>2191</v>
      </c>
      <c r="D3859" s="164" t="s">
        <v>1527</v>
      </c>
      <c r="E3859" s="165"/>
      <c r="F3859" s="593"/>
      <c r="G3859" s="122" t="s">
        <v>82</v>
      </c>
      <c r="H3859" s="569" t="s">
        <v>82</v>
      </c>
      <c r="I3859" s="871" t="s">
        <v>83</v>
      </c>
      <c r="J3859" s="872"/>
      <c r="O3859" s="21"/>
    </row>
    <row r="3860" spans="1:15" ht="11.25" outlineLevel="1">
      <c r="B3860" s="75"/>
      <c r="C3860" s="11"/>
      <c r="D3860" s="143"/>
      <c r="E3860" s="142" t="s">
        <v>1054</v>
      </c>
      <c r="F3860" s="141" t="s">
        <v>1055</v>
      </c>
      <c r="G3860" s="145"/>
      <c r="H3860" s="145"/>
      <c r="I3860" s="451"/>
      <c r="J3860" s="452"/>
      <c r="O3860" s="21"/>
    </row>
    <row r="3861" spans="1:15" ht="11.25" outlineLevel="1">
      <c r="B3861" s="75"/>
      <c r="C3861" s="11"/>
      <c r="D3861" s="143"/>
      <c r="E3861" s="142"/>
      <c r="F3861" s="141"/>
      <c r="G3861" s="145"/>
      <c r="H3861" s="145"/>
      <c r="I3861" s="451"/>
      <c r="J3861" s="452"/>
      <c r="O3861" s="21"/>
    </row>
    <row r="3862" spans="1:15" ht="11.25" outlineLevel="1">
      <c r="B3862" s="523"/>
      <c r="C3862" s="273" t="s">
        <v>2192</v>
      </c>
      <c r="D3862" s="165" t="s">
        <v>403</v>
      </c>
      <c r="E3862" s="165"/>
      <c r="F3862" s="593" t="s">
        <v>407</v>
      </c>
      <c r="G3862" s="5" t="s">
        <v>83</v>
      </c>
      <c r="H3862" s="122"/>
      <c r="I3862" s="873"/>
      <c r="J3862" s="874"/>
      <c r="O3862" s="21"/>
    </row>
    <row r="3863" spans="1:15" ht="11.25" outlineLevel="1">
      <c r="A3863" s="195"/>
      <c r="B3863" s="75"/>
      <c r="C3863" s="11"/>
      <c r="D3863" s="74"/>
      <c r="E3863" s="1" t="s">
        <v>406</v>
      </c>
      <c r="F3863" s="141" t="s">
        <v>800</v>
      </c>
      <c r="G3863" s="32"/>
      <c r="H3863" s="32"/>
      <c r="I3863" s="353"/>
      <c r="J3863" s="450"/>
      <c r="O3863" s="21"/>
    </row>
    <row r="3864" spans="1:15" ht="11.25" outlineLevel="1">
      <c r="A3864" s="195"/>
      <c r="B3864" s="75"/>
      <c r="C3864" s="11"/>
      <c r="D3864" s="74"/>
      <c r="E3864" s="1"/>
      <c r="F3864" s="141" t="s">
        <v>404</v>
      </c>
      <c r="G3864" s="32"/>
      <c r="H3864" s="32"/>
      <c r="I3864" s="353"/>
      <c r="J3864" s="450"/>
      <c r="O3864" s="21"/>
    </row>
    <row r="3865" spans="1:15" ht="11.25" outlineLevel="1">
      <c r="A3865" s="195"/>
      <c r="B3865" s="75"/>
      <c r="C3865" s="11"/>
      <c r="D3865" s="74"/>
      <c r="E3865" s="1"/>
      <c r="F3865" s="141"/>
      <c r="G3865" s="32"/>
      <c r="H3865" s="32"/>
      <c r="I3865" s="353"/>
      <c r="J3865" s="450"/>
      <c r="O3865" s="21"/>
    </row>
    <row r="3866" spans="1:15" ht="11.25" outlineLevel="1">
      <c r="A3866" s="195"/>
      <c r="B3866" s="523"/>
      <c r="C3866" s="273" t="s">
        <v>2193</v>
      </c>
      <c r="D3866" s="164" t="s">
        <v>1528</v>
      </c>
      <c r="E3866" s="165"/>
      <c r="F3866" s="593"/>
      <c r="G3866" s="249" t="s">
        <v>82</v>
      </c>
      <c r="H3866" s="569" t="s">
        <v>85</v>
      </c>
      <c r="I3866" s="871"/>
      <c r="J3866" s="872"/>
      <c r="O3866" s="21"/>
    </row>
    <row r="3867" spans="1:15" ht="11.25" outlineLevel="1">
      <c r="B3867" s="75"/>
      <c r="C3867" s="11"/>
      <c r="D3867" s="1" t="s">
        <v>1097</v>
      </c>
      <c r="E3867" s="1"/>
      <c r="F3867" s="141"/>
      <c r="G3867" s="353"/>
      <c r="H3867" s="32"/>
      <c r="I3867" s="451"/>
      <c r="J3867" s="452"/>
      <c r="O3867" s="21"/>
    </row>
    <row r="3868" spans="1:15" ht="11.25" outlineLevel="1">
      <c r="B3868" s="75"/>
      <c r="C3868" s="11"/>
      <c r="D3868" s="1"/>
      <c r="E3868" s="1" t="s">
        <v>1091</v>
      </c>
      <c r="F3868" s="141" t="s">
        <v>800</v>
      </c>
      <c r="G3868" s="353"/>
      <c r="H3868" s="32"/>
      <c r="I3868" s="451"/>
      <c r="J3868" s="452"/>
      <c r="O3868" s="21"/>
    </row>
    <row r="3869" spans="1:15" ht="11.25" outlineLevel="1">
      <c r="B3869" s="75"/>
      <c r="C3869" s="11"/>
      <c r="D3869" s="1"/>
      <c r="E3869" s="1" t="s">
        <v>1092</v>
      </c>
      <c r="F3869" s="141" t="s">
        <v>787</v>
      </c>
      <c r="G3869" s="353"/>
      <c r="H3869" s="32"/>
      <c r="I3869" s="451"/>
      <c r="J3869" s="452"/>
      <c r="O3869" s="21"/>
    </row>
    <row r="3870" spans="1:15" ht="11.25" outlineLevel="1">
      <c r="B3870" s="75"/>
      <c r="C3870" s="11"/>
      <c r="D3870" s="1"/>
      <c r="E3870" s="1" t="s">
        <v>1093</v>
      </c>
      <c r="F3870" s="141" t="s">
        <v>1095</v>
      </c>
      <c r="G3870" s="353"/>
      <c r="H3870" s="32"/>
      <c r="I3870" s="451"/>
      <c r="J3870" s="452"/>
      <c r="O3870" s="21"/>
    </row>
    <row r="3871" spans="1:15" ht="11.25" outlineLevel="1">
      <c r="B3871" s="75"/>
      <c r="C3871" s="11"/>
      <c r="D3871" s="1"/>
      <c r="E3871" s="1" t="s">
        <v>1094</v>
      </c>
      <c r="F3871" s="141" t="s">
        <v>1960</v>
      </c>
      <c r="G3871" s="353"/>
      <c r="H3871" s="32"/>
      <c r="I3871" s="451"/>
      <c r="J3871" s="452"/>
      <c r="O3871" s="21"/>
    </row>
    <row r="3872" spans="1:15" ht="11.25" outlineLevel="1">
      <c r="B3872" s="75"/>
      <c r="C3872" s="11"/>
      <c r="D3872" s="1" t="s">
        <v>1098</v>
      </c>
      <c r="E3872" s="1"/>
      <c r="F3872" s="141"/>
      <c r="G3872" s="353"/>
      <c r="H3872" s="32"/>
      <c r="I3872" s="451"/>
      <c r="J3872" s="452"/>
      <c r="O3872" s="21"/>
    </row>
    <row r="3873" spans="2:15" ht="11.25" outlineLevel="1">
      <c r="B3873" s="75"/>
      <c r="C3873" s="11"/>
      <c r="D3873" s="1"/>
      <c r="E3873" s="1" t="s">
        <v>1091</v>
      </c>
      <c r="F3873" s="141" t="s">
        <v>800</v>
      </c>
      <c r="G3873" s="353"/>
      <c r="H3873" s="32"/>
      <c r="I3873" s="451"/>
      <c r="J3873" s="452"/>
      <c r="O3873" s="21"/>
    </row>
    <row r="3874" spans="2:15" ht="11.25" outlineLevel="1">
      <c r="B3874" s="75"/>
      <c r="C3874" s="11"/>
      <c r="D3874" s="1"/>
      <c r="E3874" s="1"/>
      <c r="F3874" s="141"/>
      <c r="G3874" s="353"/>
      <c r="H3874" s="32"/>
      <c r="I3874" s="451"/>
      <c r="J3874" s="452"/>
      <c r="O3874" s="21"/>
    </row>
    <row r="3875" spans="2:15" ht="11.25" outlineLevel="1">
      <c r="B3875" s="523"/>
      <c r="C3875" s="273" t="s">
        <v>2194</v>
      </c>
      <c r="D3875" s="164" t="s">
        <v>189</v>
      </c>
      <c r="E3875" s="165"/>
      <c r="F3875" s="593"/>
      <c r="G3875" s="249" t="s">
        <v>82</v>
      </c>
      <c r="H3875" s="569" t="s">
        <v>84</v>
      </c>
      <c r="I3875" s="451"/>
      <c r="J3875" s="452"/>
      <c r="O3875" s="21"/>
    </row>
    <row r="3876" spans="2:15" ht="11.25" outlineLevel="1">
      <c r="B3876" s="75"/>
      <c r="C3876" s="11"/>
      <c r="D3876" s="74"/>
      <c r="E3876" s="1" t="s">
        <v>90</v>
      </c>
      <c r="F3876" s="141"/>
      <c r="G3876" s="32"/>
      <c r="H3876" s="32"/>
      <c r="I3876" s="451"/>
      <c r="J3876" s="452"/>
      <c r="O3876" s="21"/>
    </row>
    <row r="3877" spans="2:15" ht="11.25" outlineLevel="1">
      <c r="B3877" s="75"/>
      <c r="C3877" s="11"/>
      <c r="D3877" s="74"/>
      <c r="E3877" s="1" t="s">
        <v>91</v>
      </c>
      <c r="F3877" s="141" t="s">
        <v>1554</v>
      </c>
      <c r="G3877" s="32"/>
      <c r="H3877" s="32"/>
      <c r="I3877" s="451"/>
      <c r="J3877" s="452"/>
      <c r="O3877" s="21"/>
    </row>
    <row r="3878" spans="2:15" ht="11.25" outlineLevel="1">
      <c r="B3878" s="75"/>
      <c r="C3878" s="11"/>
      <c r="D3878" s="74"/>
      <c r="E3878" s="1"/>
      <c r="F3878" s="141"/>
      <c r="G3878" s="32"/>
      <c r="H3878" s="32"/>
      <c r="I3878" s="451"/>
      <c r="J3878" s="452"/>
      <c r="O3878" s="21"/>
    </row>
    <row r="3879" spans="2:15" ht="11.25" outlineLevel="1">
      <c r="B3879" s="75"/>
      <c r="C3879" s="119" t="s">
        <v>1956</v>
      </c>
      <c r="D3879" s="120" t="s">
        <v>1957</v>
      </c>
      <c r="E3879" s="120"/>
      <c r="F3879" s="645"/>
      <c r="G3879" s="122" t="s">
        <v>82</v>
      </c>
      <c r="H3879" s="543" t="s">
        <v>85</v>
      </c>
      <c r="I3879" s="872" t="s">
        <v>82</v>
      </c>
      <c r="J3879" s="872"/>
      <c r="O3879" s="21"/>
    </row>
    <row r="3880" spans="2:15" ht="11.25" outlineLevel="1">
      <c r="B3880" s="706"/>
      <c r="C3880" s="14"/>
      <c r="D3880" s="318"/>
      <c r="E3880" s="312" t="s">
        <v>3735</v>
      </c>
      <c r="F3880" s="589"/>
      <c r="G3880" s="61"/>
      <c r="H3880" s="547"/>
      <c r="I3880" s="544"/>
      <c r="J3880" s="545"/>
      <c r="O3880" s="21"/>
    </row>
    <row r="3881" spans="2:15" ht="11.25" outlineLevel="2">
      <c r="B3881" s="706"/>
      <c r="C3881" s="14"/>
      <c r="D3881" s="311"/>
      <c r="E3881" s="533" t="str">
        <f>TRIM(RIGHT(SUBSTITUTE(E3880," ",REPT(" ",100)),100))</f>
        <v>8.10.4.2.2(O)</v>
      </c>
      <c r="F3881" s="590" t="e">
        <f>+VLOOKUP(E3881,clause_count,2,FALSE)</f>
        <v>#N/A</v>
      </c>
      <c r="G3881" s="73"/>
      <c r="H3881" s="350"/>
      <c r="I3881" s="544"/>
      <c r="J3881" s="545"/>
      <c r="O3881" s="21"/>
    </row>
    <row r="3882" spans="2:15" ht="25.5" outlineLevel="2">
      <c r="B3882" s="706"/>
      <c r="C3882" s="14"/>
      <c r="D3882" s="539">
        <v>1</v>
      </c>
      <c r="E3882" s="538" t="s">
        <v>3445</v>
      </c>
      <c r="F3882" s="577" t="s">
        <v>3355</v>
      </c>
      <c r="G3882" s="73"/>
      <c r="H3882" s="350"/>
      <c r="I3882" s="544"/>
      <c r="J3882" s="545"/>
      <c r="O3882" s="21"/>
    </row>
    <row r="3883" spans="2:15" ht="11.25" outlineLevel="1">
      <c r="B3883" s="75"/>
      <c r="C3883" s="144"/>
      <c r="D3883" s="1"/>
      <c r="E3883" s="1" t="s">
        <v>589</v>
      </c>
      <c r="F3883" s="141" t="s">
        <v>1959</v>
      </c>
      <c r="G3883" s="32"/>
      <c r="H3883" s="32"/>
      <c r="I3883" s="451"/>
      <c r="J3883" s="452"/>
      <c r="O3883" s="21"/>
    </row>
    <row r="3884" spans="2:15" ht="11.25" outlineLevel="1">
      <c r="B3884" s="75"/>
      <c r="C3884" s="11"/>
      <c r="D3884" s="74"/>
      <c r="E3884" s="1" t="s">
        <v>1094</v>
      </c>
      <c r="F3884" s="141" t="s">
        <v>1960</v>
      </c>
      <c r="G3884" s="32"/>
      <c r="H3884" s="32"/>
      <c r="I3884" s="451"/>
      <c r="J3884" s="452"/>
      <c r="O3884" s="21"/>
    </row>
    <row r="3885" spans="2:15" ht="11.25" outlineLevel="1">
      <c r="B3885" s="75"/>
      <c r="C3885" s="11"/>
      <c r="D3885" s="74"/>
      <c r="E3885" s="1" t="s">
        <v>1958</v>
      </c>
      <c r="F3885" s="141" t="s">
        <v>1096</v>
      </c>
      <c r="G3885" s="32"/>
      <c r="H3885" s="32"/>
      <c r="I3885" s="451"/>
      <c r="J3885" s="452"/>
      <c r="O3885" s="21"/>
    </row>
    <row r="3886" spans="2:15" ht="11.25" outlineLevel="1">
      <c r="B3886" s="75"/>
      <c r="C3886" s="11"/>
      <c r="D3886" s="74"/>
      <c r="E3886" s="1"/>
      <c r="F3886" s="141"/>
      <c r="G3886" s="32"/>
      <c r="H3886" s="32"/>
      <c r="I3886" s="451"/>
      <c r="J3886" s="452"/>
      <c r="O3886" s="21"/>
    </row>
    <row r="3887" spans="2:15" ht="11.25" outlineLevel="1">
      <c r="B3887" s="75"/>
      <c r="C3887" s="119" t="s">
        <v>1961</v>
      </c>
      <c r="D3887" s="120" t="s">
        <v>1962</v>
      </c>
      <c r="E3887" s="120"/>
      <c r="F3887" s="645"/>
      <c r="G3887" s="122" t="s">
        <v>82</v>
      </c>
      <c r="H3887" s="543" t="s">
        <v>85</v>
      </c>
      <c r="I3887" s="872" t="s">
        <v>82</v>
      </c>
      <c r="J3887" s="872"/>
      <c r="O3887" s="21"/>
    </row>
    <row r="3888" spans="2:15" ht="11.25" outlineLevel="1">
      <c r="B3888" s="706"/>
      <c r="C3888" s="14"/>
      <c r="D3888" s="318"/>
      <c r="E3888" s="312" t="s">
        <v>1963</v>
      </c>
      <c r="F3888" s="589"/>
      <c r="G3888" s="61"/>
      <c r="H3888" s="547"/>
      <c r="I3888" s="544"/>
      <c r="J3888" s="545"/>
      <c r="O3888" s="21"/>
    </row>
    <row r="3889" spans="1:15" ht="11.25" outlineLevel="2">
      <c r="B3889" s="706"/>
      <c r="C3889" s="14"/>
      <c r="D3889" s="311"/>
      <c r="E3889" s="533" t="str">
        <f>TRIM(RIGHT(SUBSTITUTE(E3888," ",REPT(" ",100)),100))</f>
        <v>8.10.4.2.2(j)</v>
      </c>
      <c r="F3889" s="590">
        <f>+VLOOKUP(E3889,clause_count,2,FALSE)</f>
        <v>1</v>
      </c>
      <c r="G3889" s="73"/>
      <c r="H3889" s="350"/>
      <c r="I3889" s="544"/>
      <c r="J3889" s="545"/>
      <c r="O3889" s="21"/>
    </row>
    <row r="3890" spans="1:15" ht="25.5" outlineLevel="2">
      <c r="B3890" s="706"/>
      <c r="C3890" s="14"/>
      <c r="D3890" s="539">
        <v>1</v>
      </c>
      <c r="E3890" s="538" t="s">
        <v>3668</v>
      </c>
      <c r="F3890" s="577" t="str">
        <f>+VLOOKUP(E3890,AlterationTestLU[],2,)</f>
        <v>inspected and tested for conformance with 6.1.4.1.2 or 6.2.4.1.2, respectively</v>
      </c>
      <c r="G3890" s="73"/>
      <c r="H3890" s="350"/>
      <c r="I3890" s="544"/>
      <c r="J3890" s="545"/>
      <c r="O3890" s="21"/>
    </row>
    <row r="3891" spans="1:15" ht="11.25" outlineLevel="1">
      <c r="B3891" s="75"/>
      <c r="C3891" s="144"/>
      <c r="D3891" s="1"/>
      <c r="E3891" s="1" t="s">
        <v>1964</v>
      </c>
      <c r="F3891" s="141" t="s">
        <v>1965</v>
      </c>
      <c r="G3891" s="32"/>
      <c r="H3891" s="32"/>
      <c r="I3891" s="451"/>
      <c r="J3891" s="452"/>
      <c r="O3891" s="21"/>
    </row>
    <row r="3892" spans="1:15" ht="11.25" outlineLevel="1">
      <c r="B3892" s="75"/>
      <c r="C3892" s="144"/>
      <c r="D3892" s="1"/>
      <c r="E3892" s="1"/>
      <c r="F3892" s="141"/>
      <c r="G3892" s="32"/>
      <c r="H3892" s="32"/>
      <c r="I3892" s="451"/>
      <c r="J3892" s="452"/>
      <c r="O3892" s="21"/>
    </row>
    <row r="3893" spans="1:15" ht="11.25" outlineLevel="1">
      <c r="B3893" s="75"/>
      <c r="C3893" s="119" t="s">
        <v>1966</v>
      </c>
      <c r="D3893" s="120" t="s">
        <v>934</v>
      </c>
      <c r="E3893" s="120"/>
      <c r="F3893" s="645"/>
      <c r="G3893" s="863" t="s">
        <v>85</v>
      </c>
      <c r="H3893" s="864"/>
      <c r="I3893" s="863" t="s">
        <v>85</v>
      </c>
      <c r="J3893" s="864"/>
      <c r="O3893" s="21"/>
    </row>
    <row r="3894" spans="1:15" ht="11.25" outlineLevel="1">
      <c r="B3894" s="75"/>
      <c r="C3894" s="144"/>
      <c r="D3894" s="1"/>
      <c r="E3894" s="1" t="s">
        <v>1967</v>
      </c>
      <c r="F3894" s="141" t="s">
        <v>1969</v>
      </c>
      <c r="G3894" s="32"/>
      <c r="H3894" s="32"/>
      <c r="I3894" s="451"/>
      <c r="J3894" s="452"/>
      <c r="O3894" s="21"/>
    </row>
    <row r="3895" spans="1:15" ht="11.25" outlineLevel="1">
      <c r="B3895" s="75"/>
      <c r="C3895" s="11"/>
      <c r="D3895" s="74"/>
      <c r="E3895" s="1" t="s">
        <v>1968</v>
      </c>
      <c r="F3895" s="141" t="s">
        <v>1970</v>
      </c>
      <c r="G3895" s="32"/>
      <c r="H3895" s="32"/>
      <c r="I3895" s="451"/>
      <c r="J3895" s="452"/>
      <c r="O3895" s="21"/>
    </row>
    <row r="3896" spans="1:15" ht="11.25" outlineLevel="1">
      <c r="B3896" s="75"/>
      <c r="C3896" s="11"/>
      <c r="D3896" s="74"/>
      <c r="E3896" s="1"/>
      <c r="F3896" s="141"/>
      <c r="G3896" s="32"/>
      <c r="H3896" s="32"/>
      <c r="I3896" s="451"/>
      <c r="J3896" s="452"/>
      <c r="O3896" s="21"/>
    </row>
    <row r="3897" spans="1:15" ht="12.75">
      <c r="B3897" s="498"/>
      <c r="C3897" s="374" t="s">
        <v>45</v>
      </c>
      <c r="D3897" s="375" t="s">
        <v>839</v>
      </c>
      <c r="E3897" s="376"/>
      <c r="F3897" s="646"/>
      <c r="G3897" s="377"/>
      <c r="H3897" s="377"/>
      <c r="I3897" s="867"/>
      <c r="J3897" s="868"/>
      <c r="O3897" s="21"/>
    </row>
    <row r="3898" spans="1:15" ht="11.25" outlineLevel="1">
      <c r="B3898" s="75"/>
      <c r="C3898" s="276" t="s">
        <v>1067</v>
      </c>
      <c r="D3898" s="128" t="s">
        <v>1049</v>
      </c>
      <c r="E3898" s="127"/>
      <c r="F3898" s="647"/>
      <c r="G3898" s="250" t="s">
        <v>1229</v>
      </c>
      <c r="H3898" s="251" t="s">
        <v>82</v>
      </c>
      <c r="I3898" s="855" t="s">
        <v>1229</v>
      </c>
      <c r="J3898" s="855"/>
      <c r="O3898" s="21"/>
    </row>
    <row r="3899" spans="1:15" ht="11.25" outlineLevel="1">
      <c r="B3899" s="75"/>
      <c r="C3899" s="13"/>
      <c r="D3899" s="1"/>
      <c r="E3899" s="1"/>
      <c r="F3899" s="141" t="s">
        <v>778</v>
      </c>
      <c r="G3899" s="32"/>
      <c r="H3899" s="44"/>
      <c r="I3899" s="175"/>
      <c r="J3899" s="176"/>
      <c r="O3899" s="21"/>
    </row>
    <row r="3900" spans="1:15" ht="11.25" outlineLevel="1">
      <c r="B3900" s="75"/>
      <c r="C3900" s="13"/>
      <c r="D3900" s="1"/>
      <c r="E3900" s="1"/>
      <c r="F3900" s="141" t="s">
        <v>795</v>
      </c>
      <c r="G3900" s="32"/>
      <c r="H3900" s="44"/>
      <c r="I3900" s="175"/>
      <c r="J3900" s="176"/>
      <c r="O3900" s="21"/>
    </row>
    <row r="3901" spans="1:15" ht="11.25" outlineLevel="1">
      <c r="B3901" s="75"/>
      <c r="C3901" s="276" t="s">
        <v>1067</v>
      </c>
      <c r="D3901" s="128" t="s">
        <v>1050</v>
      </c>
      <c r="E3901" s="127"/>
      <c r="F3901" s="648"/>
      <c r="G3901" s="869" t="s">
        <v>1530</v>
      </c>
      <c r="H3901" s="870"/>
      <c r="I3901" s="860" t="s">
        <v>82</v>
      </c>
      <c r="J3901" s="859"/>
      <c r="O3901" s="21"/>
    </row>
    <row r="3902" spans="1:15" ht="11.25" outlineLevel="1">
      <c r="B3902" s="75"/>
      <c r="C3902" s="13"/>
      <c r="D3902" s="1"/>
      <c r="E3902" s="1"/>
      <c r="F3902" s="625" t="s">
        <v>1529</v>
      </c>
      <c r="G3902" s="32"/>
      <c r="H3902" s="44"/>
      <c r="I3902" s="544"/>
      <c r="J3902" s="545"/>
      <c r="O3902" s="21"/>
    </row>
    <row r="3903" spans="1:15" ht="11.25" outlineLevel="1">
      <c r="B3903" s="75"/>
      <c r="C3903" s="126" t="s">
        <v>47</v>
      </c>
      <c r="D3903" s="127" t="s">
        <v>48</v>
      </c>
      <c r="E3903" s="127"/>
      <c r="F3903" s="647"/>
      <c r="G3903" s="129" t="s">
        <v>234</v>
      </c>
      <c r="H3903" s="130" t="s">
        <v>82</v>
      </c>
      <c r="I3903" s="847"/>
      <c r="J3903" s="848"/>
      <c r="O3903" s="21"/>
    </row>
    <row r="3904" spans="1:15" s="446" customFormat="1" ht="11.25" outlineLevel="1">
      <c r="A3904" s="194"/>
      <c r="B3904" s="75"/>
      <c r="C3904" s="11"/>
      <c r="D3904" s="1"/>
      <c r="E3904" s="1" t="s">
        <v>602</v>
      </c>
      <c r="F3904" s="141" t="s">
        <v>46</v>
      </c>
      <c r="G3904" s="32"/>
      <c r="H3904" s="32"/>
      <c r="I3904" s="845"/>
      <c r="J3904" s="846"/>
      <c r="K3904" s="736"/>
      <c r="L3904" s="729"/>
      <c r="M3904" s="729"/>
      <c r="N3904" s="728"/>
    </row>
    <row r="3905" spans="1:15" s="446" customFormat="1" ht="11.25" outlineLevel="1">
      <c r="A3905" s="194"/>
      <c r="B3905" s="75"/>
      <c r="C3905" s="126" t="s">
        <v>796</v>
      </c>
      <c r="D3905" s="127" t="s">
        <v>98</v>
      </c>
      <c r="E3905" s="127"/>
      <c r="F3905" s="647"/>
      <c r="G3905" s="129" t="s">
        <v>85</v>
      </c>
      <c r="H3905" s="130" t="s">
        <v>82</v>
      </c>
      <c r="I3905" s="451"/>
      <c r="J3905" s="452"/>
      <c r="K3905" s="736"/>
      <c r="L3905" s="729"/>
      <c r="M3905" s="729"/>
      <c r="N3905" s="728"/>
    </row>
    <row r="3906" spans="1:15" s="446" customFormat="1" ht="11.25" outlineLevel="1">
      <c r="A3906" s="194"/>
      <c r="B3906" s="75"/>
      <c r="C3906" s="11"/>
      <c r="D3906" s="1"/>
      <c r="E3906" s="1" t="s">
        <v>1971</v>
      </c>
      <c r="F3906" s="141" t="s">
        <v>890</v>
      </c>
      <c r="G3906" s="32"/>
      <c r="H3906" s="32"/>
      <c r="I3906" s="451"/>
      <c r="J3906" s="452"/>
      <c r="K3906" s="736"/>
      <c r="L3906" s="729"/>
      <c r="M3906" s="729"/>
      <c r="N3906" s="728"/>
    </row>
    <row r="3907" spans="1:15" s="446" customFormat="1" ht="11.25" outlineLevel="1">
      <c r="A3907" s="194"/>
      <c r="B3907" s="75"/>
      <c r="C3907" s="126" t="s">
        <v>49</v>
      </c>
      <c r="D3907" s="127" t="s">
        <v>27</v>
      </c>
      <c r="E3907" s="127"/>
      <c r="F3907" s="647"/>
      <c r="G3907" s="129" t="s">
        <v>85</v>
      </c>
      <c r="H3907" s="130" t="s">
        <v>82</v>
      </c>
      <c r="I3907" s="847"/>
      <c r="J3907" s="848"/>
      <c r="K3907" s="736"/>
      <c r="L3907" s="729"/>
      <c r="M3907" s="729"/>
      <c r="N3907" s="728"/>
    </row>
    <row r="3908" spans="1:15" s="446" customFormat="1" ht="11.25" outlineLevel="1">
      <c r="A3908" s="194"/>
      <c r="B3908" s="75"/>
      <c r="C3908" s="11"/>
      <c r="D3908" s="1"/>
      <c r="E3908" s="1" t="s">
        <v>927</v>
      </c>
      <c r="F3908" s="141" t="s">
        <v>928</v>
      </c>
      <c r="G3908" s="32"/>
      <c r="H3908" s="32"/>
      <c r="I3908" s="845"/>
      <c r="J3908" s="846"/>
      <c r="K3908" s="736"/>
      <c r="L3908" s="729"/>
      <c r="M3908" s="729"/>
      <c r="N3908" s="728"/>
    </row>
    <row r="3909" spans="1:15" s="446" customFormat="1" ht="11.25" outlineLevel="1">
      <c r="A3909" s="194"/>
      <c r="B3909" s="75"/>
      <c r="C3909" s="126" t="s">
        <v>50</v>
      </c>
      <c r="D3909" s="127" t="s">
        <v>667</v>
      </c>
      <c r="E3909" s="127"/>
      <c r="F3909" s="647"/>
      <c r="G3909" s="129"/>
      <c r="H3909" s="129"/>
      <c r="I3909" s="865"/>
      <c r="J3909" s="866"/>
      <c r="K3909" s="736"/>
      <c r="L3909" s="729"/>
      <c r="M3909" s="729"/>
      <c r="N3909" s="728"/>
    </row>
    <row r="3910" spans="1:15" ht="11.25" outlineLevel="1">
      <c r="B3910" s="706"/>
      <c r="C3910" s="11"/>
      <c r="D3910" s="318"/>
      <c r="E3910" s="312" t="s">
        <v>3731</v>
      </c>
      <c r="F3910" s="589"/>
      <c r="G3910" s="61"/>
      <c r="H3910" s="547"/>
      <c r="I3910" s="572"/>
      <c r="J3910" s="573"/>
      <c r="O3910" s="21"/>
    </row>
    <row r="3911" spans="1:15" ht="11.25" outlineLevel="2">
      <c r="B3911" s="706"/>
      <c r="C3911" s="11"/>
      <c r="D3911" s="311"/>
      <c r="E3911" s="533" t="str">
        <f>TRIM(RIGHT(SUBSTITUTE(E3910," ",REPT(" ",100)),100))</f>
        <v>8.10.4.2.2(a)</v>
      </c>
      <c r="F3911" s="590">
        <f>+VLOOKUP(E3911,clause_count,2,FALSE)</f>
        <v>4</v>
      </c>
      <c r="G3911" s="73"/>
      <c r="H3911" s="350"/>
      <c r="I3911" s="572"/>
      <c r="J3911" s="573"/>
      <c r="O3911" s="21"/>
    </row>
    <row r="3912" spans="1:15" ht="51" outlineLevel="2">
      <c r="B3912" s="706"/>
      <c r="C3912" s="11"/>
      <c r="D3912" s="539">
        <v>1</v>
      </c>
      <c r="E3912" s="538" t="s">
        <v>3403</v>
      </c>
      <c r="F3912" s="577" t="s">
        <v>3709</v>
      </c>
      <c r="G3912" s="73"/>
      <c r="H3912" s="350"/>
      <c r="I3912" s="572"/>
      <c r="J3912" s="573"/>
      <c r="O3912" s="21"/>
    </row>
    <row r="3913" spans="1:15" ht="25.5" outlineLevel="2">
      <c r="B3913" s="706"/>
      <c r="C3913" s="11"/>
      <c r="D3913" s="539">
        <v>2</v>
      </c>
      <c r="E3913" s="538" t="s">
        <v>3445</v>
      </c>
      <c r="F3913" s="577" t="s">
        <v>3355</v>
      </c>
      <c r="G3913" s="73"/>
      <c r="H3913" s="350"/>
      <c r="I3913" s="572"/>
      <c r="J3913" s="573"/>
      <c r="O3913" s="21"/>
    </row>
    <row r="3914" spans="1:15" ht="51" outlineLevel="2">
      <c r="B3914" s="706"/>
      <c r="C3914" s="11"/>
      <c r="D3914" s="539">
        <v>3</v>
      </c>
      <c r="E3914" s="538" t="s">
        <v>3446</v>
      </c>
      <c r="F3914" s="577" t="s">
        <v>3718</v>
      </c>
      <c r="G3914" s="73"/>
      <c r="H3914" s="350"/>
      <c r="I3914" s="572"/>
      <c r="J3914" s="573"/>
      <c r="O3914" s="21"/>
    </row>
    <row r="3915" spans="1:15" ht="12.75" outlineLevel="2">
      <c r="B3915" s="706"/>
      <c r="C3915" s="11"/>
      <c r="D3915" s="539">
        <v>4</v>
      </c>
      <c r="E3915" s="538" t="s">
        <v>3685</v>
      </c>
      <c r="F3915" s="577" t="s">
        <v>3684</v>
      </c>
      <c r="G3915" s="73"/>
      <c r="H3915" s="350"/>
      <c r="I3915" s="572"/>
      <c r="J3915" s="573"/>
      <c r="O3915" s="21"/>
    </row>
    <row r="3916" spans="1:15" ht="11.25" outlineLevel="1">
      <c r="B3916" s="75"/>
      <c r="C3916" s="276" t="s">
        <v>1972</v>
      </c>
      <c r="D3916" s="127" t="s">
        <v>1973</v>
      </c>
      <c r="E3916" s="127"/>
      <c r="F3916" s="647"/>
      <c r="G3916" s="129" t="s">
        <v>83</v>
      </c>
      <c r="H3916" s="129" t="s">
        <v>82</v>
      </c>
      <c r="I3916" s="572"/>
      <c r="J3916" s="573"/>
      <c r="O3916" s="21"/>
    </row>
    <row r="3917" spans="1:15" ht="11.25" outlineLevel="1">
      <c r="B3917" s="75"/>
      <c r="C3917" s="11"/>
      <c r="D3917" s="1"/>
      <c r="E3917" s="1" t="s">
        <v>602</v>
      </c>
      <c r="F3917" s="141" t="s">
        <v>46</v>
      </c>
      <c r="G3917" s="32"/>
      <c r="H3917" s="32"/>
      <c r="I3917" s="845"/>
      <c r="J3917" s="846"/>
      <c r="O3917" s="21"/>
    </row>
    <row r="3918" spans="1:15" ht="11.25" outlineLevel="1">
      <c r="B3918" s="75"/>
      <c r="C3918" s="276" t="s">
        <v>1974</v>
      </c>
      <c r="D3918" s="127" t="s">
        <v>896</v>
      </c>
      <c r="E3918" s="127"/>
      <c r="F3918" s="647"/>
      <c r="G3918" s="129" t="s">
        <v>83</v>
      </c>
      <c r="H3918" s="129" t="s">
        <v>82</v>
      </c>
      <c r="I3918" s="865"/>
      <c r="J3918" s="866"/>
      <c r="O3918" s="21"/>
    </row>
    <row r="3919" spans="1:15" ht="11.25" outlineLevel="1">
      <c r="B3919" s="75"/>
      <c r="C3919" s="11"/>
      <c r="D3919" s="1"/>
      <c r="E3919" s="1" t="s">
        <v>603</v>
      </c>
      <c r="F3919" s="141" t="s">
        <v>896</v>
      </c>
      <c r="G3919" s="32"/>
      <c r="H3919" s="32"/>
      <c r="I3919" s="845"/>
      <c r="J3919" s="846"/>
      <c r="O3919" s="21"/>
    </row>
    <row r="3920" spans="1:15" ht="11.25" outlineLevel="1">
      <c r="B3920" s="75"/>
      <c r="C3920" s="276" t="s">
        <v>1975</v>
      </c>
      <c r="D3920" s="127" t="s">
        <v>900</v>
      </c>
      <c r="E3920" s="127"/>
      <c r="F3920" s="647"/>
      <c r="G3920" s="129" t="s">
        <v>85</v>
      </c>
      <c r="H3920" s="129" t="s">
        <v>85</v>
      </c>
      <c r="I3920" s="865"/>
      <c r="J3920" s="866"/>
      <c r="O3920" s="21"/>
    </row>
    <row r="3921" spans="1:15" ht="11.25" outlineLevel="1">
      <c r="B3921" s="75"/>
      <c r="C3921" s="11"/>
      <c r="D3921" s="1"/>
      <c r="E3921" s="1" t="s">
        <v>604</v>
      </c>
      <c r="F3921" s="141" t="s">
        <v>900</v>
      </c>
      <c r="G3921" s="32"/>
      <c r="H3921" s="32"/>
      <c r="I3921" s="845"/>
      <c r="J3921" s="846"/>
      <c r="O3921" s="21"/>
    </row>
    <row r="3922" spans="1:15" ht="11.25" outlineLevel="1">
      <c r="B3922" s="75"/>
      <c r="C3922" s="126" t="s">
        <v>51</v>
      </c>
      <c r="D3922" s="127" t="s">
        <v>29</v>
      </c>
      <c r="E3922" s="127"/>
      <c r="F3922" s="647"/>
      <c r="G3922" s="129" t="s">
        <v>85</v>
      </c>
      <c r="H3922" s="130" t="s">
        <v>82</v>
      </c>
      <c r="I3922" s="847"/>
      <c r="J3922" s="848"/>
      <c r="O3922" s="21"/>
    </row>
    <row r="3923" spans="1:15" ht="11.25" outlineLevel="1">
      <c r="B3923" s="706"/>
      <c r="C3923" s="14"/>
      <c r="D3923" s="318"/>
      <c r="E3923" s="312" t="s">
        <v>1946</v>
      </c>
      <c r="F3923" s="589"/>
      <c r="G3923" s="61"/>
      <c r="H3923" s="547"/>
      <c r="I3923" s="516"/>
      <c r="J3923" s="517"/>
      <c r="O3923" s="21"/>
    </row>
    <row r="3924" spans="1:15" ht="11.25" outlineLevel="2">
      <c r="B3924" s="706"/>
      <c r="C3924" s="14"/>
      <c r="D3924" s="311"/>
      <c r="E3924" s="533" t="str">
        <f>TRIM(RIGHT(SUBSTITUTE(E3923," ",REPT(" ",100)),100))</f>
        <v>8.10.4.2.2(b)</v>
      </c>
      <c r="F3924" s="590">
        <f>+VLOOKUP(E3924,clause_count,2,FALSE)</f>
        <v>3</v>
      </c>
      <c r="G3924" s="73"/>
      <c r="H3924" s="350"/>
      <c r="I3924" s="516"/>
      <c r="J3924" s="517"/>
      <c r="O3924" s="21"/>
    </row>
    <row r="3925" spans="1:15" ht="25.5" outlineLevel="2">
      <c r="B3925" s="706"/>
      <c r="C3925" s="14"/>
      <c r="D3925" s="539">
        <v>1</v>
      </c>
      <c r="E3925" s="538" t="s">
        <v>3408</v>
      </c>
      <c r="F3925" s="577" t="str">
        <f>+VLOOKUP(E3925,AlterationTestLU[],2,)</f>
        <v>Speed (6.1.3.4.1 or 6.2.3.4.1). Running tests shall be performed, in each direction, to determine conformance with 6.1.3.4.1 or 6.2.3.4.1.</v>
      </c>
      <c r="G3925" s="73"/>
      <c r="H3925" s="350"/>
      <c r="I3925" s="516"/>
      <c r="J3925" s="517"/>
      <c r="O3925" s="21"/>
    </row>
    <row r="3926" spans="1:15" ht="25.5" outlineLevel="2">
      <c r="B3926" s="706"/>
      <c r="C3926" s="14"/>
      <c r="D3926" s="539">
        <v>2</v>
      </c>
      <c r="E3926" s="538" t="s">
        <v>3445</v>
      </c>
      <c r="F3926" s="577" t="str">
        <f>+VLOOKUP(E3926,AlterationTestLU[],2,)</f>
        <v>Speed (Items 7.14 and 9.14). The rated speed shall be tested to determine conformance with 6.1.4.1 for escalators and 6.2.4 for moving walks.</v>
      </c>
      <c r="G3926" s="73"/>
      <c r="H3926" s="350"/>
      <c r="I3926" s="516"/>
      <c r="J3926" s="517"/>
      <c r="O3926" s="21"/>
    </row>
    <row r="3927" spans="1:15" ht="12.75" outlineLevel="2">
      <c r="B3927" s="706"/>
      <c r="C3927" s="14"/>
      <c r="D3927" s="539">
        <v>3</v>
      </c>
      <c r="E3927" s="538" t="s">
        <v>3660</v>
      </c>
      <c r="F3927" s="577" t="str">
        <f>+VLOOKUP(E3927,AlterationTestLU[],2,)</f>
        <v>(Items 7.3 and 8.13, or 9.3 and 10.13)</v>
      </c>
      <c r="G3927" s="73"/>
      <c r="H3927" s="350"/>
      <c r="I3927" s="516"/>
      <c r="J3927" s="517"/>
      <c r="O3927" s="21"/>
    </row>
    <row r="3928" spans="1:15" ht="11.25" outlineLevel="1">
      <c r="B3928" s="75"/>
      <c r="C3928" s="11"/>
      <c r="D3928" s="1"/>
      <c r="E3928" s="1" t="s">
        <v>605</v>
      </c>
      <c r="F3928" s="141" t="s">
        <v>897</v>
      </c>
      <c r="G3928" s="32"/>
      <c r="H3928" s="32"/>
      <c r="I3928" s="845"/>
      <c r="J3928" s="846"/>
      <c r="O3928" s="21"/>
    </row>
    <row r="3929" spans="1:15" ht="11.25" outlineLevel="1">
      <c r="B3929" s="75"/>
      <c r="C3929" s="11"/>
      <c r="D3929" s="1"/>
      <c r="E3929" s="1" t="s">
        <v>606</v>
      </c>
      <c r="F3929" s="141" t="s">
        <v>29</v>
      </c>
      <c r="G3929" s="32"/>
      <c r="H3929" s="32"/>
      <c r="I3929" s="845"/>
      <c r="J3929" s="846"/>
      <c r="O3929" s="21"/>
    </row>
    <row r="3930" spans="1:15" ht="11.25" outlineLevel="1">
      <c r="B3930" s="75"/>
      <c r="C3930" s="11"/>
      <c r="D3930" s="1"/>
      <c r="E3930" s="1" t="s">
        <v>607</v>
      </c>
      <c r="F3930" s="141" t="s">
        <v>918</v>
      </c>
      <c r="G3930" s="32"/>
      <c r="H3930" s="32"/>
      <c r="I3930" s="845"/>
      <c r="J3930" s="846"/>
      <c r="O3930" s="21"/>
    </row>
    <row r="3931" spans="1:15" ht="11.25" outlineLevel="1">
      <c r="B3931" s="75"/>
      <c r="C3931" s="11"/>
      <c r="D3931" s="1"/>
      <c r="E3931" s="1" t="s">
        <v>608</v>
      </c>
      <c r="F3931" s="141" t="s">
        <v>925</v>
      </c>
      <c r="G3931" s="32"/>
      <c r="H3931" s="32"/>
      <c r="I3931" s="845"/>
      <c r="J3931" s="846"/>
      <c r="O3931" s="21"/>
    </row>
    <row r="3932" spans="1:15" ht="11.25" outlineLevel="1">
      <c r="A3932" s="445"/>
      <c r="B3932" s="523"/>
      <c r="C3932" s="224" t="s">
        <v>2195</v>
      </c>
      <c r="D3932" s="335" t="s">
        <v>2025</v>
      </c>
      <c r="E3932" s="280"/>
      <c r="F3932" s="649"/>
      <c r="G3932" s="863" t="s">
        <v>898</v>
      </c>
      <c r="H3932" s="864"/>
      <c r="I3932" s="863" t="s">
        <v>898</v>
      </c>
      <c r="J3932" s="864"/>
      <c r="O3932" s="21"/>
    </row>
    <row r="3933" spans="1:15" ht="11.25" outlineLevel="1">
      <c r="A3933" s="445"/>
      <c r="B3933" s="75"/>
      <c r="C3933" s="228"/>
      <c r="D3933" s="216"/>
      <c r="E3933" s="216"/>
      <c r="F3933" s="444" t="s">
        <v>1513</v>
      </c>
      <c r="G3933" s="227"/>
      <c r="H3933" s="227"/>
      <c r="I3933" s="447"/>
      <c r="J3933" s="448"/>
      <c r="O3933" s="21"/>
    </row>
    <row r="3934" spans="1:15" ht="11.25" outlineLevel="1">
      <c r="A3934" s="445"/>
      <c r="B3934" s="523"/>
      <c r="C3934" s="224" t="s">
        <v>2196</v>
      </c>
      <c r="D3934" s="335" t="s">
        <v>2020</v>
      </c>
      <c r="E3934" s="280"/>
      <c r="F3934" s="649"/>
      <c r="G3934" s="542" t="s">
        <v>84</v>
      </c>
      <c r="H3934" s="543" t="s">
        <v>85</v>
      </c>
      <c r="I3934" s="542" t="s">
        <v>1229</v>
      </c>
      <c r="J3934" s="543" t="s">
        <v>85</v>
      </c>
      <c r="O3934" s="21"/>
    </row>
    <row r="3935" spans="1:15" ht="11.25" outlineLevel="1">
      <c r="A3935" s="445"/>
      <c r="B3935" s="75"/>
      <c r="C3935" s="228"/>
      <c r="D3935" s="216"/>
      <c r="E3935" s="216" t="s">
        <v>388</v>
      </c>
      <c r="F3935" s="444" t="s">
        <v>2021</v>
      </c>
      <c r="G3935" s="227"/>
      <c r="H3935" s="227"/>
      <c r="I3935" s="447"/>
      <c r="J3935" s="448"/>
      <c r="O3935" s="21"/>
    </row>
    <row r="3936" spans="1:15" ht="11.25" outlineLevel="1">
      <c r="A3936" s="445"/>
      <c r="B3936" s="75"/>
      <c r="C3936" s="228"/>
      <c r="D3936" s="216"/>
      <c r="E3936" s="216" t="s">
        <v>2022</v>
      </c>
      <c r="F3936" s="444" t="s">
        <v>2024</v>
      </c>
      <c r="G3936" s="227"/>
      <c r="H3936" s="227"/>
      <c r="I3936" s="447"/>
      <c r="J3936" s="448"/>
      <c r="O3936" s="21"/>
    </row>
    <row r="3937" spans="1:15" ht="11.25" outlineLevel="1">
      <c r="A3937" s="445"/>
      <c r="B3937" s="75"/>
      <c r="C3937" s="228"/>
      <c r="D3937" s="216"/>
      <c r="E3937" s="216" t="s">
        <v>2023</v>
      </c>
      <c r="F3937" s="444" t="s">
        <v>43</v>
      </c>
      <c r="G3937" s="227"/>
      <c r="H3937" s="227"/>
      <c r="I3937" s="447"/>
      <c r="J3937" s="448"/>
      <c r="O3937" s="21"/>
    </row>
    <row r="3938" spans="1:15" ht="11.25" outlineLevel="1">
      <c r="A3938" s="445"/>
      <c r="B3938" s="75"/>
      <c r="C3938" s="228"/>
      <c r="D3938" s="216"/>
      <c r="E3938" s="216"/>
      <c r="F3938" s="444"/>
      <c r="G3938" s="227"/>
      <c r="H3938" s="227"/>
      <c r="I3938" s="447"/>
      <c r="J3938" s="448"/>
      <c r="O3938" s="21"/>
    </row>
    <row r="3939" spans="1:15" ht="11.25" outlineLevel="1">
      <c r="B3939" s="75"/>
      <c r="C3939" s="126" t="s">
        <v>52</v>
      </c>
      <c r="D3939" s="127" t="s">
        <v>53</v>
      </c>
      <c r="E3939" s="127"/>
      <c r="F3939" s="647"/>
      <c r="G3939" s="129" t="s">
        <v>83</v>
      </c>
      <c r="H3939" s="130" t="s">
        <v>82</v>
      </c>
      <c r="I3939" s="847"/>
      <c r="J3939" s="848"/>
      <c r="O3939" s="21"/>
    </row>
    <row r="3940" spans="1:15" ht="11.25" outlineLevel="1">
      <c r="B3940" s="706"/>
      <c r="C3940" s="14"/>
      <c r="D3940" s="318"/>
      <c r="E3940" s="312" t="s">
        <v>1947</v>
      </c>
      <c r="F3940" s="589"/>
      <c r="G3940" s="61"/>
      <c r="H3940" s="547"/>
      <c r="I3940" s="516"/>
      <c r="J3940" s="517"/>
      <c r="O3940" s="21"/>
    </row>
    <row r="3941" spans="1:15" ht="11.25" outlineLevel="2">
      <c r="B3941" s="706"/>
      <c r="C3941" s="14"/>
      <c r="D3941" s="311"/>
      <c r="E3941" s="533" t="str">
        <f>TRIM(RIGHT(SUBSTITUTE(E3940," ",REPT(" ",100)),100))</f>
        <v>8.10.4.2.2(c)</v>
      </c>
      <c r="F3941" s="590">
        <f>+VLOOKUP(E3941,clause_count,2,FALSE)</f>
        <v>10</v>
      </c>
      <c r="G3941" s="73"/>
      <c r="H3941" s="350"/>
      <c r="I3941" s="516"/>
      <c r="J3941" s="517"/>
      <c r="O3941" s="21"/>
    </row>
    <row r="3942" spans="1:15" ht="51" outlineLevel="2">
      <c r="B3942" s="706"/>
      <c r="C3942" s="14"/>
      <c r="D3942" s="539">
        <v>1</v>
      </c>
      <c r="E3942" s="538" t="s">
        <v>3421</v>
      </c>
      <c r="F3942" s="577" t="str">
        <f>+VLOOKUP(E3942,AlterationTestLU[],2,)</f>
        <v>(g) Combplates (6.1.3.6 and 6.2.3.8.1) (Items 7.7 and 9.7)
(g)(1) design
(g)(2) adjustment
(g)(3) replacement</v>
      </c>
      <c r="G3942" s="73"/>
      <c r="H3942" s="350"/>
      <c r="I3942" s="516"/>
      <c r="J3942" s="517"/>
      <c r="O3942" s="21"/>
    </row>
    <row r="3943" spans="1:15" ht="38.25" outlineLevel="2">
      <c r="B3943" s="706"/>
      <c r="C3943" s="14"/>
      <c r="D3943" s="539">
        <v>2</v>
      </c>
      <c r="E3943" s="538" t="s">
        <v>3575</v>
      </c>
      <c r="F3943" s="577" t="str">
        <f>+VLOOKUP(E3943,AlterationTestLU[],2,)</f>
        <v>(i)(2) treadways
(i)(2)(-a) belt type (6.2.3.6)
(i)(2)(-b) pallet type (6.2.3.5)</v>
      </c>
      <c r="G3943" s="73"/>
      <c r="H3943" s="350"/>
      <c r="I3943" s="516"/>
      <c r="J3943" s="517"/>
      <c r="O3943" s="21"/>
    </row>
    <row r="3944" spans="1:15" ht="293.25" outlineLevel="2">
      <c r="B3944" s="706"/>
      <c r="C3944" s="14"/>
      <c r="D3944" s="539">
        <v>3</v>
      </c>
      <c r="E3944" s="538" t="s">
        <v>3451</v>
      </c>
      <c r="F3944" s="577" t="str">
        <f>+VLOOKUP(E3944,AlterationTestLU[],2,)</f>
        <v>(p) Skirt Panels (Items 7.17 and 9.17)
(p)(1) clearance between skirt and steps [6.1.3.3.5 or 6.2.3.3.5(a), and 6.2.3.3.6(a)]
(p)(2) height above step [6.1.3.3.6(a) or 6.2.3.3.5(b), and 6.2.3.3.6(b)]
(p)(3) deflection [6.1.3.3.6(b) or 6.2.3.3.6(c)]. The person or firm installing the equipment shall provide engineering test documentation [see 8.3(b)(7) and 8.3.15] in the on-site documentation (see 8.6.1.2.2) to verify conformance with the deflection requirements of not more than 1.6 mm (0.0625 in.) under a force of 667 N (150 lb).
(p)(4) smoothness [6.1.3.3.6(c) or 6.2.3.3.6(d)]
(p)(5) Clearance Between Step and Skirt (Loaded Gap)
(p)(5)(-a) Loaded gap measurements shall be taken at intervals not exceeding 300 mm (12 in.) in the transition region (6.1.3.6.5) and before the steps are fully extended. These measurements shall be made independently on each side of the escalator.
(p)(5)(-b) The applied load shall not deviate from 110 N (25 lbf) (6.1.3.3.5) by more than ±11 N (2.5 lbf). The load shall be distributed over a round or square area no less than 1 940 mm2 (3 in.2) and no more than 3 870 mm2 (6 in.2).
(p)(5)(-c) For the loaded gap measurements, the center of the applied load shall be between 25 mm (1 in.) and 100 mm (4 in.) below the nose line of the steps. The center of the applied load shall be not more than 250 mm (10 in.) from the nose of the step. See Figure 8.6.8.15.19.</v>
      </c>
      <c r="G3944" s="73"/>
      <c r="H3944" s="350"/>
      <c r="I3944" s="516"/>
      <c r="J3944" s="517"/>
      <c r="O3944" s="21"/>
    </row>
    <row r="3945" spans="1:15" ht="38.25" outlineLevel="2">
      <c r="B3945" s="706"/>
      <c r="C3945" s="14"/>
      <c r="D3945" s="539">
        <v>4</v>
      </c>
      <c r="E3945" s="538" t="s">
        <v>3500</v>
      </c>
      <c r="F3945" s="577" t="str">
        <f>+VLOOKUP(E3945,AlterationTestLU[],2,)</f>
        <v>Broken Step-Chain or Treadway Device. The broken or slack step chain or treadway device shall be inspected and tested by manual operation (6.1.6.3.3 and 6.2.6.3.3) (Items 8.8 and 10.8).</v>
      </c>
      <c r="G3945" s="73"/>
      <c r="H3945" s="350"/>
      <c r="I3945" s="516"/>
      <c r="J3945" s="517"/>
      <c r="O3945" s="21"/>
    </row>
    <row r="3946" spans="1:15" ht="25.5" outlineLevel="2">
      <c r="B3946" s="706"/>
      <c r="C3946" s="14"/>
      <c r="D3946" s="539">
        <v>5</v>
      </c>
      <c r="E3946" s="538" t="s">
        <v>3501</v>
      </c>
      <c r="F3946" s="577" t="str">
        <f>+VLOOKUP(E3946,AlterationTestLU[],2,)</f>
        <v>Step Upthrust Device. The operation of the step upthrust device shall be tested by manually causing the device to operate (6.1.6.3.9) (Item 8.9).</v>
      </c>
      <c r="G3946" s="73"/>
      <c r="H3946" s="350"/>
      <c r="I3946" s="516"/>
      <c r="J3946" s="517"/>
      <c r="O3946" s="21"/>
    </row>
    <row r="3947" spans="1:15" ht="38.25" outlineLevel="2">
      <c r="B3947" s="706"/>
      <c r="C3947" s="14"/>
      <c r="D3947" s="539">
        <v>6</v>
      </c>
      <c r="E3947" s="538" t="s">
        <v>3502</v>
      </c>
      <c r="F3947" s="577" t="str">
        <f>+VLOOKUP(E3947,AlterationTestLU[],2,)</f>
        <v>Missing Step or Pallet Device. The missing step or pallet device shall be tested by removing a step or pallet and verifying that the device will properly function (6.1.6.5 or 6.2.6.5) (Items 8.10 and 10.10).</v>
      </c>
      <c r="G3947" s="73"/>
      <c r="H3947" s="350"/>
      <c r="I3947" s="516"/>
      <c r="J3947" s="517"/>
      <c r="O3947" s="21"/>
    </row>
    <row r="3948" spans="1:15" ht="38.25" outlineLevel="2">
      <c r="B3948" s="706"/>
      <c r="C3948" s="14"/>
      <c r="D3948" s="539">
        <v>7</v>
      </c>
      <c r="E3948" s="538" t="s">
        <v>3503</v>
      </c>
      <c r="F3948" s="577" t="str">
        <f>+VLOOKUP(E3948,AlterationTestLU[],2,)</f>
        <v>Step or Pallet Level Device. The step or pallet level device shall be tested by simulating an out-of-level step or pallet and verifying that the device functions properly (6.1.6.3.11 or 6.2.6.3.9) (Items 8.11 and 10.11).</v>
      </c>
      <c r="G3948" s="73"/>
      <c r="H3948" s="350"/>
      <c r="I3948" s="516"/>
      <c r="J3948" s="517"/>
      <c r="O3948" s="21"/>
    </row>
    <row r="3949" spans="1:15" ht="153" outlineLevel="2">
      <c r="B3949" s="706"/>
      <c r="C3949" s="14"/>
      <c r="D3949" s="539">
        <v>8</v>
      </c>
      <c r="E3949" s="538" t="s">
        <v>3504</v>
      </c>
      <c r="F3949" s="577" t="str">
        <f>+VLOOKUP(E3949,AlterationTestLU[],2,)</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c r="G3949" s="73"/>
      <c r="H3949" s="350"/>
      <c r="I3949" s="516"/>
      <c r="J3949" s="517"/>
      <c r="O3949" s="21"/>
    </row>
    <row r="3950" spans="1:15" ht="25.5" outlineLevel="2">
      <c r="B3950" s="706"/>
      <c r="C3950" s="14"/>
      <c r="D3950" s="539">
        <v>9</v>
      </c>
      <c r="E3950" s="538" t="s">
        <v>3518</v>
      </c>
      <c r="F3950" s="577" t="str">
        <f>+VLOOKUP(E3950,AlterationTestLU[],2,)</f>
        <v>Where a step lateral displacement device is required, it shall be tested for conformance with 6.1.6.3.14.</v>
      </c>
      <c r="G3950" s="73"/>
      <c r="H3950" s="350"/>
      <c r="I3950" s="516"/>
      <c r="J3950" s="517"/>
      <c r="O3950" s="21"/>
    </row>
    <row r="3951" spans="1:15" ht="12.75" outlineLevel="2">
      <c r="B3951" s="706"/>
      <c r="C3951" s="14"/>
      <c r="D3951" s="539">
        <v>10</v>
      </c>
      <c r="E3951" s="538" t="s">
        <v>3661</v>
      </c>
      <c r="F3951" s="577" t="str">
        <f>+VLOOKUP(E3951,AlterationTestLU[],2,)</f>
        <v>(Items 7.9 and 8.12, or 9.9 and 10.12)</v>
      </c>
      <c r="G3951" s="73"/>
      <c r="H3951" s="350"/>
      <c r="I3951" s="516"/>
      <c r="J3951" s="517"/>
      <c r="O3951" s="21"/>
    </row>
    <row r="3952" spans="1:15" ht="11.25" outlineLevel="1">
      <c r="B3952" s="75"/>
      <c r="C3952" s="11"/>
      <c r="D3952" s="1"/>
      <c r="E3952" s="1" t="s">
        <v>605</v>
      </c>
      <c r="F3952" s="141" t="s">
        <v>897</v>
      </c>
      <c r="G3952" s="32"/>
      <c r="H3952" s="32"/>
      <c r="I3952" s="845"/>
      <c r="J3952" s="846"/>
      <c r="O3952" s="21"/>
    </row>
    <row r="3953" spans="2:15" ht="11.25" outlineLevel="1">
      <c r="B3953" s="75"/>
      <c r="C3953" s="11"/>
      <c r="D3953" s="1"/>
      <c r="E3953" s="1" t="s">
        <v>609</v>
      </c>
      <c r="F3953" s="141" t="s">
        <v>933</v>
      </c>
      <c r="G3953" s="32"/>
      <c r="H3953" s="32"/>
      <c r="I3953" s="845"/>
      <c r="J3953" s="846"/>
      <c r="O3953" s="21"/>
    </row>
    <row r="3954" spans="2:15" ht="11.25" outlineLevel="1">
      <c r="B3954" s="75"/>
      <c r="C3954" s="11"/>
      <c r="D3954" s="1"/>
      <c r="E3954" s="1" t="s">
        <v>610</v>
      </c>
      <c r="F3954" s="141" t="s">
        <v>934</v>
      </c>
      <c r="G3954" s="32"/>
      <c r="H3954" s="32"/>
      <c r="I3954" s="845"/>
      <c r="J3954" s="846"/>
      <c r="O3954" s="21"/>
    </row>
    <row r="3955" spans="2:15" ht="11.25" outlineLevel="1">
      <c r="B3955" s="75"/>
      <c r="C3955" s="11"/>
      <c r="D3955" s="1"/>
      <c r="E3955" s="1" t="s">
        <v>611</v>
      </c>
      <c r="F3955" s="141" t="s">
        <v>935</v>
      </c>
      <c r="G3955" s="32"/>
      <c r="H3955" s="32"/>
      <c r="I3955" s="845"/>
      <c r="J3955" s="846"/>
      <c r="O3955" s="21"/>
    </row>
    <row r="3956" spans="2:15" ht="11.25" outlineLevel="1">
      <c r="B3956" s="75"/>
      <c r="C3956" s="11"/>
      <c r="D3956" s="1"/>
      <c r="E3956" s="1" t="s">
        <v>612</v>
      </c>
      <c r="F3956" s="141" t="s">
        <v>936</v>
      </c>
      <c r="G3956" s="32"/>
      <c r="H3956" s="32"/>
      <c r="I3956" s="845"/>
      <c r="J3956" s="846"/>
      <c r="O3956" s="21"/>
    </row>
    <row r="3957" spans="2:15" ht="11.25" outlineLevel="1">
      <c r="B3957" s="75"/>
      <c r="C3957" s="11"/>
      <c r="D3957" s="1"/>
      <c r="E3957" s="1" t="s">
        <v>613</v>
      </c>
      <c r="F3957" s="141" t="s">
        <v>906</v>
      </c>
      <c r="G3957" s="32"/>
      <c r="H3957" s="32"/>
      <c r="I3957" s="845"/>
      <c r="J3957" s="846"/>
      <c r="O3957" s="21"/>
    </row>
    <row r="3958" spans="2:15" ht="11.25" outlineLevel="1">
      <c r="B3958" s="75"/>
      <c r="C3958" s="11"/>
      <c r="D3958" s="1"/>
      <c r="E3958" s="1" t="s">
        <v>614</v>
      </c>
      <c r="F3958" s="141" t="s">
        <v>937</v>
      </c>
      <c r="G3958" s="32"/>
      <c r="H3958" s="32"/>
      <c r="I3958" s="845"/>
      <c r="J3958" s="846"/>
      <c r="O3958" s="21"/>
    </row>
    <row r="3959" spans="2:15" ht="11.25" outlineLevel="1">
      <c r="B3959" s="75"/>
      <c r="C3959" s="11"/>
      <c r="D3959" s="1"/>
      <c r="E3959" s="1" t="s">
        <v>1515</v>
      </c>
      <c r="F3959" s="141" t="s">
        <v>1516</v>
      </c>
      <c r="G3959" s="32"/>
      <c r="H3959" s="32"/>
      <c r="I3959" s="845"/>
      <c r="J3959" s="846"/>
      <c r="O3959" s="21"/>
    </row>
    <row r="3960" spans="2:15" ht="11.25" outlineLevel="1">
      <c r="B3960" s="75"/>
      <c r="C3960" s="13"/>
      <c r="D3960" s="124"/>
      <c r="E3960" s="1" t="s">
        <v>1517</v>
      </c>
      <c r="F3960" s="141" t="s">
        <v>227</v>
      </c>
      <c r="G3960" s="125"/>
      <c r="H3960" s="125"/>
      <c r="I3960" s="861"/>
      <c r="J3960" s="862"/>
      <c r="O3960" s="21"/>
    </row>
    <row r="3961" spans="2:15" ht="11.25" outlineLevel="1">
      <c r="B3961" s="75"/>
      <c r="C3961" s="13"/>
      <c r="D3961" s="124"/>
      <c r="E3961" s="1" t="s">
        <v>1518</v>
      </c>
      <c r="F3961" s="141" t="s">
        <v>228</v>
      </c>
      <c r="G3961" s="125"/>
      <c r="H3961" s="125"/>
      <c r="I3961" s="861"/>
      <c r="J3961" s="862"/>
      <c r="O3961" s="21"/>
    </row>
    <row r="3962" spans="2:15" ht="11.25" outlineLevel="1">
      <c r="B3962" s="75"/>
      <c r="C3962" s="13"/>
      <c r="D3962" s="124"/>
      <c r="E3962" s="1" t="s">
        <v>1519</v>
      </c>
      <c r="F3962" s="141" t="s">
        <v>895</v>
      </c>
      <c r="G3962" s="125"/>
      <c r="H3962" s="125"/>
      <c r="I3962" s="570"/>
      <c r="J3962" s="571"/>
      <c r="O3962" s="21"/>
    </row>
    <row r="3963" spans="2:15" ht="11.25" outlineLevel="1">
      <c r="B3963" s="75"/>
      <c r="C3963" s="11"/>
      <c r="D3963" s="1"/>
      <c r="E3963" s="1" t="s">
        <v>616</v>
      </c>
      <c r="F3963" s="141" t="s">
        <v>943</v>
      </c>
      <c r="G3963" s="32"/>
      <c r="H3963" s="32"/>
      <c r="I3963" s="845"/>
      <c r="J3963" s="846"/>
      <c r="O3963" s="21"/>
    </row>
    <row r="3964" spans="2:15" ht="11.25" outlineLevel="1">
      <c r="B3964" s="75"/>
      <c r="C3964" s="11"/>
      <c r="D3964" s="1"/>
      <c r="E3964" s="1"/>
      <c r="F3964" s="141"/>
      <c r="G3964" s="32"/>
      <c r="H3964" s="32"/>
      <c r="I3964" s="451"/>
      <c r="J3964" s="452"/>
      <c r="O3964" s="21"/>
    </row>
    <row r="3965" spans="2:15" ht="11.25" outlineLevel="1">
      <c r="B3965" s="75"/>
      <c r="C3965" s="126" t="s">
        <v>54</v>
      </c>
      <c r="D3965" s="127" t="s">
        <v>32</v>
      </c>
      <c r="E3965" s="127"/>
      <c r="F3965" s="647"/>
      <c r="G3965" s="129" t="s">
        <v>85</v>
      </c>
      <c r="H3965" s="130" t="s">
        <v>82</v>
      </c>
      <c r="I3965" s="847"/>
      <c r="J3965" s="848"/>
      <c r="O3965" s="21"/>
    </row>
    <row r="3966" spans="2:15" ht="11.25" outlineLevel="1">
      <c r="B3966" s="706"/>
      <c r="C3966" s="14"/>
      <c r="D3966" s="318"/>
      <c r="E3966" s="312" t="s">
        <v>3732</v>
      </c>
      <c r="F3966" s="589"/>
      <c r="G3966" s="61"/>
      <c r="H3966" s="547"/>
      <c r="I3966" s="516"/>
      <c r="J3966" s="517"/>
      <c r="O3966" s="21"/>
    </row>
    <row r="3967" spans="2:15" ht="11.25" outlineLevel="2">
      <c r="B3967" s="706"/>
      <c r="C3967" s="14"/>
      <c r="D3967" s="311"/>
      <c r="E3967" s="533" t="str">
        <f>TRIM(RIGHT(SUBSTITUTE(E3966," ",REPT(" ",100)),100))</f>
        <v>8.10.4.2.2(L)</v>
      </c>
      <c r="F3967" s="590">
        <f>+VLOOKUP(E3967,clause_count,2,FALSE)</f>
        <v>3</v>
      </c>
      <c r="G3967" s="73"/>
      <c r="H3967" s="350"/>
      <c r="I3967" s="516"/>
      <c r="J3967" s="517"/>
      <c r="O3967" s="21"/>
    </row>
    <row r="3968" spans="2:15" ht="12.75" outlineLevel="2">
      <c r="B3968" s="706"/>
      <c r="C3968" s="14"/>
      <c r="D3968" s="539">
        <v>1</v>
      </c>
      <c r="E3968" s="538" t="s">
        <v>3418</v>
      </c>
      <c r="F3968" s="577" t="str">
        <f>+VLOOKUP(E3968,AlterationTestLU[],2,)</f>
        <v>combplates [6.1.3.6.1(a) or 6.2.3.8.1(a)]</v>
      </c>
      <c r="G3968" s="73"/>
      <c r="H3968" s="350"/>
      <c r="I3968" s="516"/>
      <c r="J3968" s="517"/>
      <c r="O3968" s="21"/>
    </row>
    <row r="3969" spans="2:15" ht="51" outlineLevel="2">
      <c r="B3969" s="706"/>
      <c r="C3969" s="14"/>
      <c r="D3969" s="539">
        <v>2</v>
      </c>
      <c r="E3969" s="538" t="s">
        <v>3421</v>
      </c>
      <c r="F3969" s="577" t="str">
        <f>+VLOOKUP(E3969,AlterationTestLU[],2,)</f>
        <v>(g) Combplates (6.1.3.6 and 6.2.3.8.1) (Items 7.7 and 9.7)
(g)(1) design
(g)(2) adjustment
(g)(3) replacement</v>
      </c>
      <c r="G3969" s="73"/>
      <c r="H3969" s="350"/>
      <c r="I3969" s="516"/>
      <c r="J3969" s="517"/>
      <c r="O3969" s="21"/>
    </row>
    <row r="3970" spans="2:15" ht="114.75" outlineLevel="2">
      <c r="B3970" s="706"/>
      <c r="C3970" s="14"/>
      <c r="D3970" s="539">
        <v>3</v>
      </c>
      <c r="E3970" s="538" t="s">
        <v>3517</v>
      </c>
      <c r="F3970" s="577" t="str">
        <f>+VLOOKUP(E3970,AlterationTestLU[],2,)</f>
        <v>Comb-Step or Comb-Pallet Impact Device. The combstep or comb-pallet impact devices shall be tested in both the vertical and horizontal directions by placing a vertical and horizontal force on the comb step or comb pallet to cause operation of the device. The vertical and horizontal tests shall be independent of each other. The horizontal force shall be applied at the front edge center and both sides in the direction of travel. The vertical force shall be applied at the front edge center. Both the vertical and horizontal forces required to operate the device shall be recorded (6.1.6.3.13 and 6.2.6.3.11) (Items 7.7 and 9.7).</v>
      </c>
      <c r="G3970" s="73"/>
      <c r="H3970" s="350"/>
      <c r="I3970" s="516"/>
      <c r="J3970" s="517"/>
      <c r="O3970" s="21"/>
    </row>
    <row r="3971" spans="2:15" ht="11.25" outlineLevel="1">
      <c r="B3971" s="75"/>
      <c r="C3971" s="11"/>
      <c r="D3971" s="1"/>
      <c r="E3971" s="1" t="s">
        <v>613</v>
      </c>
      <c r="F3971" s="141" t="s">
        <v>906</v>
      </c>
      <c r="G3971" s="32"/>
      <c r="H3971" s="32"/>
      <c r="I3971" s="845"/>
      <c r="J3971" s="846"/>
      <c r="O3971" s="21"/>
    </row>
    <row r="3972" spans="2:15" ht="11.25" outlineLevel="1">
      <c r="B3972" s="75"/>
      <c r="C3972" s="11"/>
      <c r="D3972" s="1"/>
      <c r="E3972" s="1" t="s">
        <v>617</v>
      </c>
      <c r="F3972" s="141" t="s">
        <v>941</v>
      </c>
      <c r="G3972" s="32"/>
      <c r="H3972" s="32"/>
      <c r="I3972" s="845"/>
      <c r="J3972" s="846"/>
      <c r="O3972" s="21"/>
    </row>
    <row r="3973" spans="2:15" ht="11.25" outlineLevel="1">
      <c r="B3973" s="75"/>
      <c r="C3973" s="11"/>
      <c r="D3973" s="1"/>
      <c r="E3973" s="1"/>
      <c r="F3973" s="141"/>
      <c r="G3973" s="32"/>
      <c r="H3973" s="32"/>
      <c r="I3973" s="451"/>
      <c r="J3973" s="452"/>
      <c r="O3973" s="21"/>
    </row>
    <row r="3974" spans="2:15" ht="11.25" outlineLevel="1">
      <c r="B3974" s="75"/>
      <c r="C3974" s="126" t="s">
        <v>55</v>
      </c>
      <c r="D3974" s="127" t="s">
        <v>34</v>
      </c>
      <c r="E3974" s="127"/>
      <c r="F3974" s="647"/>
      <c r="G3974" s="129" t="s">
        <v>83</v>
      </c>
      <c r="H3974" s="130" t="s">
        <v>82</v>
      </c>
      <c r="I3974" s="847"/>
      <c r="J3974" s="848"/>
      <c r="O3974" s="21"/>
    </row>
    <row r="3975" spans="2:15" ht="11.25" outlineLevel="1">
      <c r="B3975" s="706"/>
      <c r="C3975" s="14"/>
      <c r="D3975" s="318"/>
      <c r="E3975" s="312" t="s">
        <v>1949</v>
      </c>
      <c r="F3975" s="589"/>
      <c r="G3975" s="61"/>
      <c r="H3975" s="547"/>
      <c r="I3975" s="516"/>
      <c r="J3975" s="517"/>
      <c r="O3975" s="21"/>
    </row>
    <row r="3976" spans="2:15" ht="11.25" outlineLevel="2">
      <c r="B3976" s="706"/>
      <c r="C3976" s="14"/>
      <c r="D3976" s="311"/>
      <c r="E3976" s="533" t="str">
        <f>TRIM(RIGHT(SUBSTITUTE(E3975," ",REPT(" ",100)),100))</f>
        <v>8.10.4.2.2(d)</v>
      </c>
      <c r="F3976" s="590">
        <f>+VLOOKUP(E3976,clause_count,2,FALSE)</f>
        <v>2</v>
      </c>
      <c r="G3976" s="73"/>
      <c r="H3976" s="350"/>
      <c r="I3976" s="516"/>
      <c r="J3976" s="517"/>
      <c r="O3976" s="21"/>
    </row>
    <row r="3977" spans="2:15" ht="153" outlineLevel="2">
      <c r="B3977" s="706"/>
      <c r="C3977" s="14"/>
      <c r="D3977" s="539">
        <v>1</v>
      </c>
      <c r="E3977" s="538" t="s">
        <v>3504</v>
      </c>
      <c r="F3977" s="577" t="str">
        <f>+VLOOKUP(E3977,AlterationTestLU[],2,)</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c r="G3977" s="73"/>
      <c r="H3977" s="350"/>
      <c r="I3977" s="516"/>
      <c r="J3977" s="517"/>
      <c r="O3977" s="21"/>
    </row>
    <row r="3978" spans="2:15" ht="12.75" outlineLevel="2">
      <c r="B3978" s="706"/>
      <c r="C3978" s="14"/>
      <c r="D3978" s="539">
        <v>2</v>
      </c>
      <c r="E3978" s="538" t="s">
        <v>3664</v>
      </c>
      <c r="F3978" s="577" t="str">
        <f>+VLOOKUP(E3978,AlterationTestLU[],2,)</f>
        <v>(Item 8.12 or Item 10.12)</v>
      </c>
      <c r="G3978" s="73"/>
      <c r="H3978" s="350"/>
      <c r="I3978" s="516"/>
      <c r="J3978" s="517"/>
      <c r="O3978" s="21"/>
    </row>
    <row r="3979" spans="2:15" ht="11.25" outlineLevel="1">
      <c r="B3979" s="75"/>
      <c r="C3979" s="11"/>
      <c r="D3979" s="1"/>
      <c r="E3979" s="142" t="s">
        <v>574</v>
      </c>
      <c r="F3979" s="141" t="s">
        <v>843</v>
      </c>
      <c r="G3979" s="32"/>
      <c r="H3979" s="32"/>
      <c r="I3979" s="845"/>
      <c r="J3979" s="846"/>
      <c r="O3979" s="21"/>
    </row>
    <row r="3980" spans="2:15" ht="11.25" outlineLevel="1">
      <c r="B3980" s="75"/>
      <c r="C3980" s="11"/>
      <c r="D3980" s="1"/>
      <c r="E3980" s="142" t="s">
        <v>1359</v>
      </c>
      <c r="F3980" s="141" t="s">
        <v>1948</v>
      </c>
      <c r="G3980" s="32"/>
      <c r="H3980" s="32"/>
      <c r="I3980" s="451"/>
      <c r="J3980" s="452"/>
      <c r="O3980" s="21"/>
    </row>
    <row r="3981" spans="2:15" ht="11.25" outlineLevel="1">
      <c r="B3981" s="75"/>
      <c r="C3981" s="11"/>
      <c r="D3981" s="1"/>
      <c r="E3981" s="1" t="s">
        <v>614</v>
      </c>
      <c r="F3981" s="141" t="s">
        <v>937</v>
      </c>
      <c r="G3981" s="32"/>
      <c r="H3981" s="32"/>
      <c r="I3981" s="845"/>
      <c r="J3981" s="846"/>
      <c r="O3981" s="21"/>
    </row>
    <row r="3982" spans="2:15" ht="11.25" outlineLevel="1">
      <c r="B3982" s="75"/>
      <c r="C3982" s="11"/>
      <c r="D3982" s="1"/>
      <c r="E3982" s="1" t="s">
        <v>618</v>
      </c>
      <c r="F3982" s="141" t="s">
        <v>930</v>
      </c>
      <c r="G3982" s="32"/>
      <c r="H3982" s="32"/>
      <c r="I3982" s="845"/>
      <c r="J3982" s="846"/>
      <c r="O3982" s="21"/>
    </row>
    <row r="3983" spans="2:15" ht="11.25" outlineLevel="1">
      <c r="B3983" s="75"/>
      <c r="C3983" s="13"/>
      <c r="D3983" s="124"/>
      <c r="E3983" s="1" t="s">
        <v>226</v>
      </c>
      <c r="F3983" s="141" t="s">
        <v>229</v>
      </c>
      <c r="G3983" s="125"/>
      <c r="H3983" s="125"/>
      <c r="I3983" s="861"/>
      <c r="J3983" s="862"/>
      <c r="O3983" s="21"/>
    </row>
    <row r="3984" spans="2:15" ht="11.25" outlineLevel="1">
      <c r="B3984" s="75"/>
      <c r="C3984" s="13"/>
      <c r="D3984" s="124"/>
      <c r="E3984" s="1"/>
      <c r="F3984" s="141"/>
      <c r="G3984" s="125"/>
      <c r="H3984" s="125"/>
      <c r="I3984" s="570"/>
      <c r="J3984" s="571"/>
      <c r="O3984" s="21"/>
    </row>
    <row r="3985" spans="2:15" ht="11.25" outlineLevel="1">
      <c r="B3985" s="75"/>
      <c r="C3985" s="126" t="s">
        <v>55</v>
      </c>
      <c r="D3985" s="127" t="s">
        <v>619</v>
      </c>
      <c r="E3985" s="127"/>
      <c r="F3985" s="647"/>
      <c r="G3985" s="129" t="s">
        <v>234</v>
      </c>
      <c r="H3985" s="130" t="s">
        <v>82</v>
      </c>
      <c r="I3985" s="847"/>
      <c r="J3985" s="848"/>
      <c r="O3985" s="21"/>
    </row>
    <row r="3986" spans="2:15" ht="11.25" outlineLevel="1">
      <c r="B3986" s="706"/>
      <c r="C3986" s="14"/>
      <c r="D3986" s="318"/>
      <c r="E3986" s="312" t="s">
        <v>1949</v>
      </c>
      <c r="F3986" s="589"/>
      <c r="G3986" s="61"/>
      <c r="H3986" s="547"/>
      <c r="I3986" s="516"/>
      <c r="J3986" s="517"/>
      <c r="O3986" s="21"/>
    </row>
    <row r="3987" spans="2:15" ht="11.25" outlineLevel="2">
      <c r="B3987" s="706"/>
      <c r="C3987" s="14"/>
      <c r="D3987" s="311"/>
      <c r="E3987" s="533" t="str">
        <f>TRIM(RIGHT(SUBSTITUTE(E3986," ",REPT(" ",100)),100))</f>
        <v>8.10.4.2.2(d)</v>
      </c>
      <c r="F3987" s="590">
        <f>+VLOOKUP(E3987,clause_count,2,FALSE)</f>
        <v>2</v>
      </c>
      <c r="G3987" s="73"/>
      <c r="H3987" s="350"/>
      <c r="I3987" s="516"/>
      <c r="J3987" s="517"/>
      <c r="O3987" s="21"/>
    </row>
    <row r="3988" spans="2:15" ht="153" outlineLevel="2">
      <c r="B3988" s="706"/>
      <c r="C3988" s="14"/>
      <c r="D3988" s="539">
        <v>1</v>
      </c>
      <c r="E3988" s="538" t="s">
        <v>3504</v>
      </c>
      <c r="F3988" s="577" t="str">
        <f>+VLOOKUP(E3988,AlterationTestLU[],2,)</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c r="G3988" s="73"/>
      <c r="H3988" s="350"/>
      <c r="I3988" s="516"/>
      <c r="J3988" s="517"/>
      <c r="O3988" s="21"/>
    </row>
    <row r="3989" spans="2:15" ht="12.75" outlineLevel="2">
      <c r="B3989" s="706"/>
      <c r="C3989" s="14"/>
      <c r="D3989" s="539">
        <v>2</v>
      </c>
      <c r="E3989" s="538" t="s">
        <v>3664</v>
      </c>
      <c r="F3989" s="577" t="str">
        <f>+VLOOKUP(E3989,AlterationTestLU[],2,)</f>
        <v>(Item 8.12 or Item 10.12)</v>
      </c>
      <c r="G3989" s="73"/>
      <c r="H3989" s="350"/>
      <c r="I3989" s="516"/>
      <c r="J3989" s="517"/>
      <c r="O3989" s="21"/>
    </row>
    <row r="3990" spans="2:15" ht="11.25" outlineLevel="1">
      <c r="B3990" s="75"/>
      <c r="C3990" s="11"/>
      <c r="D3990" s="1"/>
      <c r="E3990" s="1" t="s">
        <v>602</v>
      </c>
      <c r="F3990" s="141" t="s">
        <v>46</v>
      </c>
      <c r="G3990" s="32"/>
      <c r="H3990" s="32"/>
      <c r="I3990" s="845"/>
      <c r="J3990" s="846"/>
      <c r="O3990" s="21"/>
    </row>
    <row r="3991" spans="2:15" ht="11.25" outlineLevel="1">
      <c r="B3991" s="75"/>
      <c r="C3991" s="11"/>
      <c r="D3991" s="1"/>
      <c r="E3991" s="1"/>
      <c r="F3991" s="141"/>
      <c r="G3991" s="32"/>
      <c r="H3991" s="32"/>
      <c r="I3991" s="451"/>
      <c r="J3991" s="452"/>
      <c r="O3991" s="21"/>
    </row>
    <row r="3992" spans="2:15" ht="11.25" outlineLevel="1">
      <c r="B3992" s="75"/>
      <c r="C3992" s="126" t="s">
        <v>56</v>
      </c>
      <c r="D3992" s="127" t="s">
        <v>57</v>
      </c>
      <c r="E3992" s="127"/>
      <c r="F3992" s="647"/>
      <c r="G3992" s="129" t="s">
        <v>83</v>
      </c>
      <c r="H3992" s="130" t="s">
        <v>82</v>
      </c>
      <c r="I3992" s="847"/>
      <c r="J3992" s="848"/>
      <c r="O3992" s="21"/>
    </row>
    <row r="3993" spans="2:15" ht="11.25" outlineLevel="1">
      <c r="B3993" s="706"/>
      <c r="C3993" s="14"/>
      <c r="D3993" s="318"/>
      <c r="E3993" s="312" t="s">
        <v>1950</v>
      </c>
      <c r="F3993" s="589"/>
      <c r="G3993" s="61"/>
      <c r="H3993" s="547"/>
      <c r="I3993" s="516"/>
      <c r="J3993" s="517"/>
      <c r="O3993" s="21"/>
    </row>
    <row r="3994" spans="2:15" ht="11.25" outlineLevel="2">
      <c r="B3994" s="706"/>
      <c r="C3994" s="14"/>
      <c r="D3994" s="311"/>
      <c r="E3994" s="533" t="str">
        <f>TRIM(RIGHT(SUBSTITUTE(E3993," ",REPT(" ",100)),100))</f>
        <v>8.10.4.2.2(e)</v>
      </c>
      <c r="F3994" s="590">
        <f>+VLOOKUP(E3994,clause_count,2,FALSE)</f>
        <v>2</v>
      </c>
      <c r="G3994" s="73"/>
      <c r="H3994" s="350"/>
      <c r="I3994" s="516"/>
      <c r="J3994" s="517"/>
      <c r="O3994" s="21"/>
    </row>
    <row r="3995" spans="2:15" ht="153" outlineLevel="2">
      <c r="B3995" s="706"/>
      <c r="C3995" s="14"/>
      <c r="D3995" s="539">
        <v>1</v>
      </c>
      <c r="E3995" s="538" t="s">
        <v>3504</v>
      </c>
      <c r="F3995" s="577" t="str">
        <f>+VLOOKUP(E3995,AlterationTestLU[],2,)</f>
        <v>(l) Steps, Pallet, Step or Pallet Chain, and Trusses. The steps, pallet, step or pallet chain, trusses, tracks, and supports shall be visually inspected. Verify that the tracking system will prevent displacement of the step and pallets if the chain breaks (Items 8.12 and 10.12).
(l)(1) steps and pallets (6.1.3.5 and 6.2.3.5)
(l)(2) trusses and tracks
(l)(2)(-a) trusses (6.1.3.7)
(l)(2)(-b) tracks (6.1.3.8)
(l)(2)(-c) welding (6.1.3.13)
(l)(3) supports
(l)(3)(-a) slider bed [6.2.3.9(a)]
(l)(3)(-b) roller bed [6.2.3.9(b)]</v>
      </c>
      <c r="G3995" s="73"/>
      <c r="H3995" s="350"/>
      <c r="I3995" s="516"/>
      <c r="J3995" s="517"/>
      <c r="O3995" s="21"/>
    </row>
    <row r="3996" spans="2:15" ht="12.75" outlineLevel="2">
      <c r="B3996" s="706"/>
      <c r="C3996" s="14"/>
      <c r="D3996" s="539">
        <v>2</v>
      </c>
      <c r="E3996" s="538" t="s">
        <v>3662</v>
      </c>
      <c r="F3996" s="577" t="str">
        <f>+VLOOKUP(E3996,AlterationTestLU[],2,)</f>
        <v>(Items 7.9 and 8.13, or 9.9 and 10.12)</v>
      </c>
      <c r="G3996" s="73"/>
      <c r="H3996" s="350"/>
      <c r="I3996" s="516"/>
      <c r="J3996" s="517"/>
      <c r="O3996" s="21"/>
    </row>
    <row r="3997" spans="2:15" ht="11.25" outlineLevel="1">
      <c r="B3997" s="75"/>
      <c r="C3997" s="11"/>
      <c r="D3997" s="1"/>
      <c r="E3997" s="1" t="s">
        <v>614</v>
      </c>
      <c r="F3997" s="141" t="s">
        <v>937</v>
      </c>
      <c r="G3997" s="32"/>
      <c r="H3997" s="32"/>
      <c r="I3997" s="845"/>
      <c r="J3997" s="846"/>
      <c r="O3997" s="21"/>
    </row>
    <row r="3998" spans="2:15" ht="11.25" outlineLevel="1">
      <c r="B3998" s="75"/>
      <c r="C3998" s="11"/>
      <c r="D3998" s="1"/>
      <c r="E3998" s="1" t="s">
        <v>615</v>
      </c>
      <c r="F3998" s="141" t="s">
        <v>929</v>
      </c>
      <c r="G3998" s="32"/>
      <c r="H3998" s="32"/>
      <c r="I3998" s="845"/>
      <c r="J3998" s="846"/>
      <c r="O3998" s="21"/>
    </row>
    <row r="3999" spans="2:15" ht="11.25" outlineLevel="1">
      <c r="B3999" s="75"/>
      <c r="C3999" s="13"/>
      <c r="D3999" s="124"/>
      <c r="E3999" s="1" t="s">
        <v>226</v>
      </c>
      <c r="F3999" s="141" t="s">
        <v>229</v>
      </c>
      <c r="G3999" s="125"/>
      <c r="H3999" s="125"/>
      <c r="I3999" s="861"/>
      <c r="J3999" s="862"/>
      <c r="O3999" s="21"/>
    </row>
    <row r="4000" spans="2:15" ht="11.25" outlineLevel="1">
      <c r="B4000" s="75"/>
      <c r="C4000" s="11"/>
      <c r="D4000" s="1"/>
      <c r="E4000" s="142" t="s">
        <v>574</v>
      </c>
      <c r="F4000" s="141" t="s">
        <v>1514</v>
      </c>
      <c r="G4000" s="32"/>
      <c r="H4000" s="32"/>
      <c r="I4000" s="845"/>
      <c r="J4000" s="846"/>
      <c r="O4000" s="21"/>
    </row>
    <row r="4001" spans="2:15" ht="11.25" outlineLevel="1">
      <c r="B4001" s="75"/>
      <c r="C4001" s="11"/>
      <c r="D4001" s="1"/>
      <c r="E4001" s="142"/>
      <c r="F4001" s="141"/>
      <c r="G4001" s="32"/>
      <c r="H4001" s="32"/>
      <c r="I4001" s="451"/>
      <c r="J4001" s="452"/>
      <c r="O4001" s="21"/>
    </row>
    <row r="4002" spans="2:15" ht="11.25" outlineLevel="1">
      <c r="B4002" s="75"/>
      <c r="C4002" s="126" t="s">
        <v>58</v>
      </c>
      <c r="D4002" s="127" t="s">
        <v>38</v>
      </c>
      <c r="E4002" s="127"/>
      <c r="F4002" s="647"/>
      <c r="G4002" s="129" t="s">
        <v>83</v>
      </c>
      <c r="H4002" s="130" t="s">
        <v>82</v>
      </c>
      <c r="I4002" s="847"/>
      <c r="J4002" s="848"/>
      <c r="O4002" s="21"/>
    </row>
    <row r="4003" spans="2:15" ht="11.25" outlineLevel="1">
      <c r="B4003" s="706"/>
      <c r="C4003" s="14"/>
      <c r="D4003" s="318"/>
      <c r="E4003" s="312" t="s">
        <v>1951</v>
      </c>
      <c r="F4003" s="589"/>
      <c r="G4003" s="61"/>
      <c r="H4003" s="547"/>
      <c r="I4003" s="516"/>
      <c r="J4003" s="517"/>
      <c r="O4003" s="21"/>
    </row>
    <row r="4004" spans="2:15" ht="11.25" outlineLevel="2">
      <c r="B4004" s="706"/>
      <c r="C4004" s="14"/>
      <c r="D4004" s="311"/>
      <c r="E4004" s="533" t="str">
        <f>TRIM(RIGHT(SUBSTITUTE(E4003," ",REPT(" ",100)),100))</f>
        <v>8.10.4.2.2(f)</v>
      </c>
      <c r="F4004" s="590">
        <f>+VLOOKUP(E4004,clause_count,2,FALSE)</f>
        <v>3</v>
      </c>
      <c r="G4004" s="73"/>
      <c r="H4004" s="350"/>
      <c r="I4004" s="516"/>
      <c r="J4004" s="517"/>
      <c r="O4004" s="21"/>
    </row>
    <row r="4005" spans="2:15" ht="12.75" outlineLevel="2">
      <c r="B4005" s="706"/>
      <c r="C4005" s="14"/>
      <c r="D4005" s="539">
        <v>1</v>
      </c>
      <c r="E4005" s="538" t="s">
        <v>3398</v>
      </c>
      <c r="F4005" s="577" t="str">
        <f>+VLOOKUP(E4005,AlterationTestLU[],2,)</f>
        <v>External Inspection and Tests  (see all items in this section)</v>
      </c>
      <c r="G4005" s="73"/>
      <c r="H4005" s="350"/>
      <c r="I4005" s="516"/>
      <c r="J4005" s="517"/>
      <c r="O4005" s="21"/>
    </row>
    <row r="4006" spans="2:15" ht="12.75" outlineLevel="2">
      <c r="B4006" s="706"/>
      <c r="C4006" s="14"/>
      <c r="D4006" s="539">
        <v>2</v>
      </c>
      <c r="E4006" s="538" t="s">
        <v>3399</v>
      </c>
      <c r="F4006" s="577" t="str">
        <f>+VLOOKUP(E4006,AlterationTestLU[],2,)</f>
        <v>Internal Inspection and Tests (see all items in this section)</v>
      </c>
      <c r="G4006" s="73"/>
      <c r="H4006" s="350"/>
      <c r="I4006" s="516"/>
      <c r="J4006" s="517"/>
      <c r="O4006" s="21"/>
    </row>
    <row r="4007" spans="2:15" ht="12.75" outlineLevel="2">
      <c r="B4007" s="706"/>
      <c r="C4007" s="14"/>
      <c r="D4007" s="539">
        <v>3</v>
      </c>
      <c r="E4007" s="538" t="s">
        <v>3663</v>
      </c>
      <c r="F4007" s="577" t="str">
        <f>+VLOOKUP(E4007,AlterationTestLU[],2,)</f>
        <v>(Items 7.1 through 8.15 and 9.1 through 10.15)</v>
      </c>
      <c r="G4007" s="73"/>
      <c r="H4007" s="350"/>
      <c r="I4007" s="516"/>
      <c r="J4007" s="517"/>
      <c r="O4007" s="21"/>
    </row>
    <row r="4008" spans="2:15" ht="11.25" outlineLevel="1">
      <c r="B4008" s="75"/>
      <c r="C4008" s="11"/>
      <c r="D4008" s="1"/>
      <c r="E4008" s="1" t="s">
        <v>602</v>
      </c>
      <c r="F4008" s="141" t="s">
        <v>46</v>
      </c>
      <c r="G4008" s="32"/>
      <c r="H4008" s="32"/>
      <c r="I4008" s="845"/>
      <c r="J4008" s="846"/>
      <c r="O4008" s="21"/>
    </row>
    <row r="4009" spans="2:15" ht="11.25" outlineLevel="1">
      <c r="B4009" s="75"/>
      <c r="C4009" s="11"/>
      <c r="D4009" s="1"/>
      <c r="E4009" s="1"/>
      <c r="F4009" s="141"/>
      <c r="G4009" s="32"/>
      <c r="H4009" s="32"/>
      <c r="I4009" s="451"/>
      <c r="J4009" s="452"/>
      <c r="O4009" s="21"/>
    </row>
    <row r="4010" spans="2:15" ht="11.25" outlineLevel="1">
      <c r="B4010" s="75"/>
      <c r="C4010" s="126" t="s">
        <v>59</v>
      </c>
      <c r="D4010" s="127" t="s">
        <v>669</v>
      </c>
      <c r="E4010" s="127"/>
      <c r="F4010" s="647"/>
      <c r="G4010" s="129" t="s">
        <v>83</v>
      </c>
      <c r="H4010" s="130" t="s">
        <v>82</v>
      </c>
      <c r="I4010" s="847"/>
      <c r="J4010" s="848"/>
      <c r="O4010" s="21"/>
    </row>
    <row r="4011" spans="2:15" ht="11.25" outlineLevel="1">
      <c r="B4011" s="75"/>
      <c r="C4011" s="276" t="s">
        <v>1978</v>
      </c>
      <c r="D4011" s="127" t="s">
        <v>587</v>
      </c>
      <c r="E4011" s="127"/>
      <c r="F4011" s="647"/>
      <c r="G4011" s="129" t="s">
        <v>83</v>
      </c>
      <c r="H4011" s="130" t="s">
        <v>82</v>
      </c>
      <c r="I4011" s="847"/>
      <c r="J4011" s="848"/>
      <c r="O4011" s="21"/>
    </row>
    <row r="4012" spans="2:15" ht="11.25" outlineLevel="1">
      <c r="B4012" s="706"/>
      <c r="C4012" s="14"/>
      <c r="D4012" s="318"/>
      <c r="E4012" s="312" t="s">
        <v>1952</v>
      </c>
      <c r="F4012" s="589"/>
      <c r="G4012" s="61"/>
      <c r="H4012" s="547"/>
      <c r="I4012" s="516"/>
      <c r="J4012" s="517"/>
      <c r="O4012" s="21"/>
    </row>
    <row r="4013" spans="2:15" ht="11.25" outlineLevel="2">
      <c r="B4013" s="706"/>
      <c r="C4013" s="14"/>
      <c r="D4013" s="311"/>
      <c r="E4013" s="533" t="str">
        <f>TRIM(RIGHT(SUBSTITUTE(E4012," ",REPT(" ",100)),100))</f>
        <v>8.10.4.2.2(g)</v>
      </c>
      <c r="F4013" s="590">
        <f>+VLOOKUP(E4013,clause_count,2,FALSE)</f>
        <v>5</v>
      </c>
      <c r="G4013" s="73"/>
      <c r="H4013" s="350"/>
      <c r="I4013" s="516"/>
      <c r="J4013" s="517"/>
      <c r="O4013" s="21"/>
    </row>
    <row r="4014" spans="2:15" ht="25.5" outlineLevel="2">
      <c r="B4014" s="706"/>
      <c r="C4014" s="14"/>
      <c r="D4014" s="539">
        <v>1</v>
      </c>
      <c r="E4014" s="538" t="s">
        <v>3445</v>
      </c>
      <c r="F4014" s="577" t="str">
        <f>+VLOOKUP(E4014,AlterationTestLU[],2,)</f>
        <v>Speed (Items 7.14 and 9.14). The rated speed shall be tested to determine conformance with 6.1.4.1 for escalators and 6.2.4 for moving walks.</v>
      </c>
      <c r="G4014" s="73"/>
      <c r="H4014" s="350"/>
      <c r="I4014" s="516"/>
      <c r="J4014" s="517"/>
      <c r="O4014" s="21"/>
    </row>
    <row r="4015" spans="2:15" ht="38.25" outlineLevel="2">
      <c r="B4015" s="706"/>
      <c r="C4015" s="14"/>
      <c r="D4015" s="539">
        <v>2</v>
      </c>
      <c r="E4015" s="538" t="s">
        <v>3462</v>
      </c>
      <c r="F4015" s="577" t="str">
        <f>+VLOOKUP(E4015,AlterationTestLU[],2,)</f>
        <v>(s) Verification of Documentation for Type Tests, Certification, and Markings
(s)(1) escalator brake test (6.1.5.3.3) (Items 8.4 and 10.4)
(s)(2) step and pallet fatigue test (6.1.3.5.7 or 6.2.3.5.4) (Items 7.9 and 9.9)</v>
      </c>
      <c r="G4015" s="73"/>
      <c r="H4015" s="350"/>
      <c r="I4015" s="516"/>
      <c r="J4015" s="517"/>
      <c r="O4015" s="21"/>
    </row>
    <row r="4016" spans="2:15" ht="191.25" outlineLevel="2">
      <c r="B4016" s="706"/>
      <c r="C4016" s="14"/>
      <c r="D4016" s="539">
        <v>3</v>
      </c>
      <c r="E4016" s="538" t="s">
        <v>3488</v>
      </c>
      <c r="F4016" s="577" t="str">
        <f>+VLOOKUP(E4016,AlterationTestLU[],2,)</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c r="G4016" s="73"/>
      <c r="H4016" s="350"/>
      <c r="I4016" s="516"/>
      <c r="J4016" s="517"/>
      <c r="O4016" s="21"/>
    </row>
    <row r="4017" spans="2:15" ht="38.25" outlineLevel="2">
      <c r="B4017" s="706"/>
      <c r="C4017" s="14"/>
      <c r="D4017" s="539">
        <v>4</v>
      </c>
      <c r="E4017" s="538" t="s">
        <v>3514</v>
      </c>
      <c r="F4017" s="577" t="str">
        <f>+VLOOKUP(E4017,AlterationTestLU[],2,)</f>
        <v>Disconnected Motor Safety Device. Operation of the device shall be checked and verified that it is the manual reset type (6.1.6.3.10 or 6.2.6.3.8) (Item 8.6 or Item 10.6).</v>
      </c>
      <c r="G4017" s="73"/>
      <c r="H4017" s="350"/>
      <c r="I4017" s="516"/>
      <c r="J4017" s="517"/>
      <c r="O4017" s="21"/>
    </row>
    <row r="4018" spans="2:15" ht="12.75" outlineLevel="2">
      <c r="B4018" s="706"/>
      <c r="C4018" s="14"/>
      <c r="D4018" s="539">
        <v>5</v>
      </c>
      <c r="E4018" s="538" t="s">
        <v>3665</v>
      </c>
      <c r="F4018" s="577" t="str">
        <f>+VLOOKUP(E4018,AlterationTestLU[],2,)</f>
        <v>(Items 7.14, 8.4, 8.6, 9.14, 10.4, and 10.6)</v>
      </c>
      <c r="G4018" s="73"/>
      <c r="H4018" s="350"/>
      <c r="I4018" s="516"/>
      <c r="J4018" s="517"/>
      <c r="O4018" s="21"/>
    </row>
    <row r="4019" spans="2:15" ht="11.25" outlineLevel="1">
      <c r="B4019" s="75"/>
      <c r="C4019" s="11"/>
      <c r="D4019" s="1"/>
      <c r="E4019" s="1" t="s">
        <v>620</v>
      </c>
      <c r="F4019" s="141" t="s">
        <v>931</v>
      </c>
      <c r="G4019" s="32"/>
      <c r="H4019" s="32"/>
      <c r="I4019" s="845"/>
      <c r="J4019" s="846"/>
      <c r="O4019" s="21"/>
    </row>
    <row r="4020" spans="2:15" ht="11.25" outlineLevel="1">
      <c r="B4020" s="75"/>
      <c r="C4020" s="13"/>
      <c r="D4020" s="124"/>
      <c r="E4020" s="1" t="s">
        <v>230</v>
      </c>
      <c r="F4020" s="141" t="s">
        <v>232</v>
      </c>
      <c r="G4020" s="125"/>
      <c r="H4020" s="125"/>
      <c r="I4020" s="861"/>
      <c r="J4020" s="862"/>
      <c r="O4020" s="21"/>
    </row>
    <row r="4021" spans="2:15" ht="11.25" outlineLevel="1">
      <c r="B4021" s="75"/>
      <c r="C4021" s="13"/>
      <c r="D4021" s="124"/>
      <c r="E4021" s="1" t="s">
        <v>231</v>
      </c>
      <c r="F4021" s="141" t="s">
        <v>233</v>
      </c>
      <c r="G4021" s="125"/>
      <c r="H4021" s="125"/>
      <c r="I4021" s="861"/>
      <c r="J4021" s="862"/>
      <c r="O4021" s="21"/>
    </row>
    <row r="4022" spans="2:15" ht="11.25" outlineLevel="1">
      <c r="B4022" s="75"/>
      <c r="C4022" s="11"/>
      <c r="D4022" s="1"/>
      <c r="E4022" s="1" t="s">
        <v>621</v>
      </c>
      <c r="F4022" s="141" t="s">
        <v>932</v>
      </c>
      <c r="G4022" s="32"/>
      <c r="H4022" s="32"/>
      <c r="I4022" s="845"/>
      <c r="J4022" s="846"/>
      <c r="O4022" s="21"/>
    </row>
    <row r="4023" spans="2:15" ht="11.25" outlineLevel="1">
      <c r="B4023" s="75"/>
      <c r="C4023" s="11"/>
      <c r="D4023" s="1"/>
      <c r="E4023" s="1" t="s">
        <v>622</v>
      </c>
      <c r="F4023" s="141" t="s">
        <v>991</v>
      </c>
      <c r="G4023" s="32"/>
      <c r="H4023" s="32"/>
      <c r="I4023" s="845"/>
      <c r="J4023" s="846"/>
      <c r="O4023" s="21"/>
    </row>
    <row r="4024" spans="2:15" ht="11.25" outlineLevel="1">
      <c r="B4024" s="75"/>
      <c r="C4024" s="11"/>
      <c r="D4024" s="1"/>
      <c r="E4024" s="1" t="s">
        <v>623</v>
      </c>
      <c r="F4024" s="141" t="s">
        <v>938</v>
      </c>
      <c r="G4024" s="32"/>
      <c r="H4024" s="32"/>
      <c r="I4024" s="845"/>
      <c r="J4024" s="846"/>
      <c r="O4024" s="21"/>
    </row>
    <row r="4025" spans="2:15" ht="11.25" outlineLevel="1">
      <c r="B4025" s="75"/>
      <c r="C4025" s="11"/>
      <c r="D4025" s="1"/>
      <c r="E4025" s="1" t="s">
        <v>624</v>
      </c>
      <c r="F4025" s="141" t="s">
        <v>939</v>
      </c>
      <c r="G4025" s="32"/>
      <c r="H4025" s="32"/>
      <c r="I4025" s="845"/>
      <c r="J4025" s="846"/>
      <c r="O4025" s="21"/>
    </row>
    <row r="4026" spans="2:15" ht="11.25" outlineLevel="1">
      <c r="B4026" s="75"/>
      <c r="C4026" s="11"/>
      <c r="D4026" s="1"/>
      <c r="E4026" s="1" t="s">
        <v>625</v>
      </c>
      <c r="F4026" s="141" t="s">
        <v>940</v>
      </c>
      <c r="G4026" s="32"/>
      <c r="H4026" s="32"/>
      <c r="I4026" s="845"/>
      <c r="J4026" s="846"/>
      <c r="O4026" s="21"/>
    </row>
    <row r="4027" spans="2:15" ht="11.25" outlineLevel="1">
      <c r="B4027" s="75"/>
      <c r="C4027" s="11"/>
      <c r="D4027" s="1"/>
      <c r="E4027" s="1" t="s">
        <v>626</v>
      </c>
      <c r="F4027" s="141" t="s">
        <v>915</v>
      </c>
      <c r="G4027" s="32"/>
      <c r="H4027" s="32"/>
      <c r="I4027" s="845"/>
      <c r="J4027" s="846"/>
      <c r="O4027" s="21"/>
    </row>
    <row r="4028" spans="2:15" ht="11.25" outlineLevel="1">
      <c r="B4028" s="75"/>
      <c r="C4028" s="11"/>
      <c r="D4028" s="1"/>
      <c r="E4028" s="1" t="s">
        <v>627</v>
      </c>
      <c r="F4028" s="141" t="s">
        <v>922</v>
      </c>
      <c r="G4028" s="32"/>
      <c r="H4028" s="32"/>
      <c r="I4028" s="845"/>
      <c r="J4028" s="846"/>
      <c r="O4028" s="21"/>
    </row>
    <row r="4029" spans="2:15" ht="11.25" outlineLevel="1">
      <c r="B4029" s="75"/>
      <c r="C4029" s="11"/>
      <c r="D4029" s="1"/>
      <c r="E4029" s="1" t="s">
        <v>628</v>
      </c>
      <c r="F4029" s="141" t="s">
        <v>916</v>
      </c>
      <c r="G4029" s="32"/>
      <c r="H4029" s="32"/>
      <c r="I4029" s="845"/>
      <c r="J4029" s="846"/>
      <c r="O4029" s="21"/>
    </row>
    <row r="4030" spans="2:15" ht="11.25" outlineLevel="1">
      <c r="B4030" s="75"/>
      <c r="C4030" s="11"/>
      <c r="D4030" s="1"/>
      <c r="E4030" s="1"/>
      <c r="F4030" s="141"/>
      <c r="G4030" s="32"/>
      <c r="H4030" s="32"/>
      <c r="I4030" s="451"/>
      <c r="J4030" s="452"/>
      <c r="O4030" s="21"/>
    </row>
    <row r="4031" spans="2:15" ht="11.25" outlineLevel="1">
      <c r="B4031" s="75"/>
      <c r="C4031" s="276" t="s">
        <v>1979</v>
      </c>
      <c r="D4031" s="127" t="s">
        <v>629</v>
      </c>
      <c r="E4031" s="127"/>
      <c r="F4031" s="647"/>
      <c r="G4031" s="129" t="s">
        <v>83</v>
      </c>
      <c r="H4031" s="130" t="s">
        <v>82</v>
      </c>
      <c r="I4031" s="847"/>
      <c r="J4031" s="848"/>
      <c r="O4031" s="21"/>
    </row>
    <row r="4032" spans="2:15" ht="11.25" outlineLevel="1">
      <c r="B4032" s="706"/>
      <c r="C4032" s="14"/>
      <c r="D4032" s="318"/>
      <c r="E4032" s="312" t="s">
        <v>1952</v>
      </c>
      <c r="F4032" s="589"/>
      <c r="G4032" s="61"/>
      <c r="H4032" s="547"/>
      <c r="I4032" s="516"/>
      <c r="J4032" s="517"/>
      <c r="O4032" s="21"/>
    </row>
    <row r="4033" spans="2:15" ht="11.25" outlineLevel="2">
      <c r="B4033" s="706"/>
      <c r="C4033" s="14"/>
      <c r="D4033" s="311"/>
      <c r="E4033" s="533" t="str">
        <f>TRIM(RIGHT(SUBSTITUTE(E4032," ",REPT(" ",100)),100))</f>
        <v>8.10.4.2.2(g)</v>
      </c>
      <c r="F4033" s="590">
        <f>+VLOOKUP(E4033,clause_count,2,FALSE)</f>
        <v>5</v>
      </c>
      <c r="G4033" s="73"/>
      <c r="H4033" s="350"/>
      <c r="I4033" s="516"/>
      <c r="J4033" s="517"/>
      <c r="O4033" s="21"/>
    </row>
    <row r="4034" spans="2:15" ht="25.5" outlineLevel="2">
      <c r="B4034" s="706"/>
      <c r="C4034" s="14"/>
      <c r="D4034" s="539">
        <v>1</v>
      </c>
      <c r="E4034" s="538" t="s">
        <v>3445</v>
      </c>
      <c r="F4034" s="577" t="str">
        <f>+VLOOKUP(E4034,AlterationTestLU[],2,)</f>
        <v>Speed (Items 7.14 and 9.14). The rated speed shall be tested to determine conformance with 6.1.4.1 for escalators and 6.2.4 for moving walks.</v>
      </c>
      <c r="G4034" s="73"/>
      <c r="H4034" s="350"/>
      <c r="I4034" s="516"/>
      <c r="J4034" s="517"/>
      <c r="O4034" s="21"/>
    </row>
    <row r="4035" spans="2:15" ht="38.25" outlineLevel="2">
      <c r="B4035" s="706"/>
      <c r="C4035" s="14"/>
      <c r="D4035" s="539">
        <v>2</v>
      </c>
      <c r="E4035" s="538" t="s">
        <v>3462</v>
      </c>
      <c r="F4035" s="577" t="str">
        <f>+VLOOKUP(E4035,AlterationTestLU[],2,)</f>
        <v>(s) Verification of Documentation for Type Tests, Certification, and Markings
(s)(1) escalator brake test (6.1.5.3.3) (Items 8.4 and 10.4)
(s)(2) step and pallet fatigue test (6.1.3.5.7 or 6.2.3.5.4) (Items 7.9 and 9.9)</v>
      </c>
      <c r="G4035" s="73"/>
      <c r="H4035" s="350"/>
      <c r="I4035" s="516"/>
      <c r="J4035" s="517"/>
      <c r="O4035" s="21"/>
    </row>
    <row r="4036" spans="2:15" ht="191.25" outlineLevel="2">
      <c r="B4036" s="706"/>
      <c r="C4036" s="14"/>
      <c r="D4036" s="539">
        <v>3</v>
      </c>
      <c r="E4036" s="538" t="s">
        <v>3488</v>
      </c>
      <c r="F4036" s="577" t="str">
        <f>+VLOOKUP(E4036,AlterationTestLU[],2,)</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c r="G4036" s="73"/>
      <c r="H4036" s="350"/>
      <c r="I4036" s="516"/>
      <c r="J4036" s="517"/>
      <c r="O4036" s="21"/>
    </row>
    <row r="4037" spans="2:15" ht="38.25" outlineLevel="2">
      <c r="B4037" s="706"/>
      <c r="C4037" s="14"/>
      <c r="D4037" s="539">
        <v>4</v>
      </c>
      <c r="E4037" s="538" t="s">
        <v>3514</v>
      </c>
      <c r="F4037" s="577" t="str">
        <f>+VLOOKUP(E4037,AlterationTestLU[],2,)</f>
        <v>Disconnected Motor Safety Device. Operation of the device shall be checked and verified that it is the manual reset type (6.1.6.3.10 or 6.2.6.3.8) (Item 8.6 or Item 10.6).</v>
      </c>
      <c r="G4037" s="73"/>
      <c r="H4037" s="350"/>
      <c r="I4037" s="516"/>
      <c r="J4037" s="517"/>
      <c r="O4037" s="21"/>
    </row>
    <row r="4038" spans="2:15" ht="12.75" outlineLevel="2">
      <c r="B4038" s="706"/>
      <c r="C4038" s="14"/>
      <c r="D4038" s="539">
        <v>5</v>
      </c>
      <c r="E4038" s="538" t="s">
        <v>3665</v>
      </c>
      <c r="F4038" s="577" t="str">
        <f>+VLOOKUP(E4038,AlterationTestLU[],2,)</f>
        <v>(Items 7.14, 8.4, 8.6, 9.14, 10.4, and 10.6)</v>
      </c>
      <c r="G4038" s="73"/>
      <c r="H4038" s="350"/>
      <c r="I4038" s="516"/>
      <c r="J4038" s="517"/>
      <c r="O4038" s="21"/>
    </row>
    <row r="4039" spans="2:15" ht="11.25" outlineLevel="1">
      <c r="B4039" s="75"/>
      <c r="C4039" s="11"/>
      <c r="D4039" s="1"/>
      <c r="E4039" s="1" t="s">
        <v>620</v>
      </c>
      <c r="F4039" s="141" t="s">
        <v>931</v>
      </c>
      <c r="G4039" s="32"/>
      <c r="H4039" s="32"/>
      <c r="I4039" s="845"/>
      <c r="J4039" s="846"/>
      <c r="O4039" s="21"/>
    </row>
    <row r="4040" spans="2:15" ht="11.25" outlineLevel="1">
      <c r="B4040" s="75"/>
      <c r="C4040" s="13"/>
      <c r="D4040" s="124"/>
      <c r="E4040" s="1" t="s">
        <v>230</v>
      </c>
      <c r="F4040" s="141" t="s">
        <v>232</v>
      </c>
      <c r="G4040" s="125"/>
      <c r="H4040" s="125"/>
      <c r="I4040" s="861"/>
      <c r="J4040" s="862"/>
      <c r="O4040" s="21"/>
    </row>
    <row r="4041" spans="2:15" ht="11.25" outlineLevel="1">
      <c r="B4041" s="75"/>
      <c r="C4041" s="13"/>
      <c r="D4041" s="124"/>
      <c r="E4041" s="1" t="s">
        <v>231</v>
      </c>
      <c r="F4041" s="141" t="s">
        <v>233</v>
      </c>
      <c r="G4041" s="125"/>
      <c r="H4041" s="125"/>
      <c r="I4041" s="861"/>
      <c r="J4041" s="862"/>
      <c r="O4041" s="21"/>
    </row>
    <row r="4042" spans="2:15" ht="11.25" outlineLevel="1">
      <c r="B4042" s="75"/>
      <c r="C4042" s="11"/>
      <c r="D4042" s="1"/>
      <c r="E4042" s="1" t="s">
        <v>623</v>
      </c>
      <c r="F4042" s="141" t="s">
        <v>938</v>
      </c>
      <c r="G4042" s="32"/>
      <c r="H4042" s="32"/>
      <c r="I4042" s="845"/>
      <c r="J4042" s="846"/>
      <c r="O4042" s="21"/>
    </row>
    <row r="4043" spans="2:15" ht="11.25" outlineLevel="1">
      <c r="B4043" s="75"/>
      <c r="C4043" s="11"/>
      <c r="D4043" s="1"/>
      <c r="E4043" s="1" t="s">
        <v>630</v>
      </c>
      <c r="F4043" s="141" t="s">
        <v>588</v>
      </c>
      <c r="G4043" s="32"/>
      <c r="H4043" s="32"/>
      <c r="I4043" s="845"/>
      <c r="J4043" s="846"/>
      <c r="O4043" s="21"/>
    </row>
    <row r="4044" spans="2:15" ht="11.25" outlineLevel="1">
      <c r="B4044" s="75"/>
      <c r="C4044" s="11"/>
      <c r="D4044" s="1"/>
      <c r="E4044" s="1" t="s">
        <v>625</v>
      </c>
      <c r="F4044" s="141" t="s">
        <v>940</v>
      </c>
      <c r="G4044" s="32"/>
      <c r="H4044" s="32"/>
      <c r="I4044" s="845"/>
      <c r="J4044" s="846"/>
      <c r="O4044" s="21"/>
    </row>
    <row r="4045" spans="2:15" ht="11.25" outlineLevel="1">
      <c r="B4045" s="75"/>
      <c r="C4045" s="11"/>
      <c r="D4045" s="1"/>
      <c r="E4045" s="1" t="s">
        <v>942</v>
      </c>
      <c r="F4045" s="141" t="s">
        <v>130</v>
      </c>
      <c r="G4045" s="32"/>
      <c r="H4045" s="32"/>
      <c r="I4045" s="845"/>
      <c r="J4045" s="846"/>
      <c r="O4045" s="21"/>
    </row>
    <row r="4046" spans="2:15" ht="11.25" outlineLevel="1">
      <c r="B4046" s="75"/>
      <c r="C4046" s="11"/>
      <c r="D4046" s="1"/>
      <c r="E4046" s="1" t="s">
        <v>944</v>
      </c>
      <c r="F4046" s="141" t="s">
        <v>945</v>
      </c>
      <c r="G4046" s="32"/>
      <c r="H4046" s="32"/>
      <c r="I4046" s="845"/>
      <c r="J4046" s="846"/>
      <c r="O4046" s="21"/>
    </row>
    <row r="4047" spans="2:15" ht="11.25" outlineLevel="1">
      <c r="B4047" s="75"/>
      <c r="C4047" s="11"/>
      <c r="D4047" s="1"/>
      <c r="E4047" s="1" t="s">
        <v>628</v>
      </c>
      <c r="F4047" s="141" t="s">
        <v>916</v>
      </c>
      <c r="G4047" s="32"/>
      <c r="H4047" s="32"/>
      <c r="I4047" s="845"/>
      <c r="J4047" s="846"/>
      <c r="O4047" s="21"/>
    </row>
    <row r="4048" spans="2:15" ht="11.25" outlineLevel="1">
      <c r="B4048" s="75"/>
      <c r="C4048" s="11"/>
      <c r="D4048" s="1"/>
      <c r="E4048" s="1"/>
      <c r="F4048" s="141"/>
      <c r="G4048" s="32"/>
      <c r="H4048" s="32"/>
      <c r="I4048" s="451"/>
      <c r="J4048" s="452"/>
      <c r="O4048" s="21"/>
    </row>
    <row r="4049" spans="1:15" ht="11.25" outlineLevel="1">
      <c r="B4049" s="75"/>
      <c r="C4049" s="276" t="s">
        <v>1980</v>
      </c>
      <c r="D4049" s="127" t="s">
        <v>593</v>
      </c>
      <c r="E4049" s="127"/>
      <c r="F4049" s="647"/>
      <c r="G4049" s="129" t="s">
        <v>83</v>
      </c>
      <c r="H4049" s="130" t="s">
        <v>82</v>
      </c>
      <c r="I4049" s="847"/>
      <c r="J4049" s="848"/>
      <c r="O4049" s="21"/>
    </row>
    <row r="4050" spans="1:15" ht="11.25" outlineLevel="1">
      <c r="B4050" s="706"/>
      <c r="C4050" s="14"/>
      <c r="D4050" s="318"/>
      <c r="E4050" s="312" t="s">
        <v>1952</v>
      </c>
      <c r="F4050" s="589"/>
      <c r="G4050" s="61"/>
      <c r="H4050" s="547"/>
      <c r="I4050" s="516"/>
      <c r="J4050" s="517"/>
      <c r="O4050" s="21"/>
    </row>
    <row r="4051" spans="1:15" ht="11.25" outlineLevel="2">
      <c r="B4051" s="706"/>
      <c r="C4051" s="14"/>
      <c r="D4051" s="311"/>
      <c r="E4051" s="533" t="str">
        <f>TRIM(RIGHT(SUBSTITUTE(E4050," ",REPT(" ",100)),100))</f>
        <v>8.10.4.2.2(g)</v>
      </c>
      <c r="F4051" s="590">
        <f>+VLOOKUP(E4051,clause_count,2,FALSE)</f>
        <v>5</v>
      </c>
      <c r="G4051" s="73"/>
      <c r="H4051" s="350"/>
      <c r="I4051" s="516"/>
      <c r="J4051" s="517"/>
      <c r="O4051" s="21"/>
    </row>
    <row r="4052" spans="1:15" ht="25.5" outlineLevel="2">
      <c r="B4052" s="706"/>
      <c r="C4052" s="14"/>
      <c r="D4052" s="539">
        <v>1</v>
      </c>
      <c r="E4052" s="538" t="s">
        <v>3445</v>
      </c>
      <c r="F4052" s="577" t="str">
        <f>+VLOOKUP(E4052,AlterationTestLU[],2,)</f>
        <v>Speed (Items 7.14 and 9.14). The rated speed shall be tested to determine conformance with 6.1.4.1 for escalators and 6.2.4 for moving walks.</v>
      </c>
      <c r="G4052" s="73"/>
      <c r="H4052" s="350"/>
      <c r="I4052" s="516"/>
      <c r="J4052" s="517"/>
      <c r="O4052" s="21"/>
    </row>
    <row r="4053" spans="1:15" ht="38.25" outlineLevel="2">
      <c r="B4053" s="706"/>
      <c r="C4053" s="14"/>
      <c r="D4053" s="539">
        <v>2</v>
      </c>
      <c r="E4053" s="538" t="s">
        <v>3462</v>
      </c>
      <c r="F4053" s="577" t="str">
        <f>+VLOOKUP(E4053,AlterationTestLU[],2,)</f>
        <v>(s) Verification of Documentation for Type Tests, Certification, and Markings
(s)(1) escalator brake test (6.1.5.3.3) (Items 8.4 and 10.4)
(s)(2) step and pallet fatigue test (6.1.3.5.7 or 6.2.3.5.4) (Items 7.9 and 9.9)</v>
      </c>
      <c r="G4053" s="73"/>
      <c r="H4053" s="350"/>
      <c r="I4053" s="516"/>
      <c r="J4053" s="517"/>
      <c r="O4053" s="21"/>
    </row>
    <row r="4054" spans="1:15" ht="191.25" outlineLevel="2">
      <c r="B4054" s="706"/>
      <c r="C4054" s="14"/>
      <c r="D4054" s="539">
        <v>3</v>
      </c>
      <c r="E4054" s="538" t="s">
        <v>3488</v>
      </c>
      <c r="F4054" s="577" t="str">
        <f>+VLOOKUP(E4054,AlterationTestLU[],2,)</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c r="G4054" s="73"/>
      <c r="H4054" s="350"/>
      <c r="I4054" s="516"/>
      <c r="J4054" s="517"/>
      <c r="O4054" s="21"/>
    </row>
    <row r="4055" spans="1:15" ht="38.25" outlineLevel="2">
      <c r="B4055" s="706"/>
      <c r="C4055" s="14"/>
      <c r="D4055" s="539">
        <v>4</v>
      </c>
      <c r="E4055" s="538" t="s">
        <v>3514</v>
      </c>
      <c r="F4055" s="577" t="str">
        <f>+VLOOKUP(E4055,AlterationTestLU[],2,)</f>
        <v>Disconnected Motor Safety Device. Operation of the device shall be checked and verified that it is the manual reset type (6.1.6.3.10 or 6.2.6.3.8) (Item 8.6 or Item 10.6).</v>
      </c>
      <c r="G4055" s="73"/>
      <c r="H4055" s="350"/>
      <c r="I4055" s="516"/>
      <c r="J4055" s="517"/>
      <c r="O4055" s="21"/>
    </row>
    <row r="4056" spans="1:15" ht="12.75" outlineLevel="2">
      <c r="B4056" s="706"/>
      <c r="C4056" s="14"/>
      <c r="D4056" s="539">
        <v>5</v>
      </c>
      <c r="E4056" s="538" t="s">
        <v>3665</v>
      </c>
      <c r="F4056" s="577" t="str">
        <f>+VLOOKUP(E4056,AlterationTestLU[],2,)</f>
        <v>(Items 7.14, 8.4, 8.6, 9.14, 10.4, and 10.6)</v>
      </c>
      <c r="G4056" s="73"/>
      <c r="H4056" s="350"/>
      <c r="I4056" s="516"/>
      <c r="J4056" s="517"/>
      <c r="O4056" s="21"/>
    </row>
    <row r="4057" spans="1:15" ht="11.25" outlineLevel="1">
      <c r="B4057" s="75"/>
      <c r="C4057" s="11"/>
      <c r="D4057" s="1"/>
      <c r="E4057" s="1" t="s">
        <v>631</v>
      </c>
      <c r="F4057" s="141" t="s">
        <v>911</v>
      </c>
      <c r="G4057" s="32"/>
      <c r="H4057" s="32"/>
      <c r="I4057" s="845"/>
      <c r="J4057" s="846"/>
      <c r="O4057" s="21"/>
    </row>
    <row r="4058" spans="1:15" ht="11.25" outlineLevel="1">
      <c r="B4058" s="75"/>
      <c r="C4058" s="13"/>
      <c r="D4058" s="124"/>
      <c r="E4058" s="1" t="s">
        <v>230</v>
      </c>
      <c r="F4058" s="141" t="s">
        <v>232</v>
      </c>
      <c r="G4058" s="125"/>
      <c r="H4058" s="125"/>
      <c r="I4058" s="861"/>
      <c r="J4058" s="862"/>
      <c r="O4058" s="21"/>
    </row>
    <row r="4059" spans="1:15" ht="11.25" outlineLevel="1">
      <c r="B4059" s="75"/>
      <c r="C4059" s="13"/>
      <c r="D4059" s="124"/>
      <c r="E4059" s="1" t="s">
        <v>231</v>
      </c>
      <c r="F4059" s="141" t="s">
        <v>233</v>
      </c>
      <c r="G4059" s="125"/>
      <c r="H4059" s="125"/>
      <c r="I4059" s="861"/>
      <c r="J4059" s="862"/>
      <c r="O4059" s="21"/>
    </row>
    <row r="4060" spans="1:15" s="189" customFormat="1" ht="11.25" outlineLevel="1">
      <c r="A4060" s="194"/>
      <c r="B4060" s="75"/>
      <c r="C4060" s="11"/>
      <c r="D4060" s="1"/>
      <c r="E4060" s="1" t="s">
        <v>625</v>
      </c>
      <c r="F4060" s="141" t="s">
        <v>940</v>
      </c>
      <c r="G4060" s="32"/>
      <c r="H4060" s="32"/>
      <c r="I4060" s="845"/>
      <c r="J4060" s="846"/>
      <c r="K4060" s="736"/>
      <c r="L4060" s="729"/>
      <c r="M4060" s="729"/>
      <c r="N4060" s="731"/>
    </row>
    <row r="4061" spans="1:15" s="189" customFormat="1" ht="11.25" outlineLevel="1">
      <c r="A4061" s="194"/>
      <c r="B4061" s="75"/>
      <c r="C4061" s="11"/>
      <c r="D4061" s="1"/>
      <c r="E4061" s="1" t="s">
        <v>626</v>
      </c>
      <c r="F4061" s="141" t="s">
        <v>915</v>
      </c>
      <c r="G4061" s="32"/>
      <c r="H4061" s="32"/>
      <c r="I4061" s="845"/>
      <c r="J4061" s="846"/>
      <c r="K4061" s="736"/>
      <c r="L4061" s="729"/>
      <c r="M4061" s="729"/>
      <c r="N4061" s="731"/>
    </row>
    <row r="4062" spans="1:15" s="189" customFormat="1" ht="11.25" outlineLevel="1">
      <c r="A4062" s="194"/>
      <c r="B4062" s="75"/>
      <c r="C4062" s="11"/>
      <c r="D4062" s="1"/>
      <c r="E4062" s="1"/>
      <c r="F4062" s="141"/>
      <c r="G4062" s="32"/>
      <c r="H4062" s="32"/>
      <c r="I4062" s="451"/>
      <c r="J4062" s="452"/>
      <c r="K4062" s="736"/>
      <c r="L4062" s="729"/>
      <c r="M4062" s="729"/>
      <c r="N4062" s="731"/>
    </row>
    <row r="4063" spans="1:15" s="189" customFormat="1" ht="11.25" outlineLevel="1">
      <c r="A4063" s="194"/>
      <c r="B4063" s="75"/>
      <c r="C4063" s="126" t="s">
        <v>60</v>
      </c>
      <c r="D4063" s="127" t="s">
        <v>41</v>
      </c>
      <c r="E4063" s="127"/>
      <c r="F4063" s="647"/>
      <c r="G4063" s="129" t="s">
        <v>85</v>
      </c>
      <c r="H4063" s="129" t="s">
        <v>85</v>
      </c>
      <c r="I4063" s="847"/>
      <c r="J4063" s="848"/>
      <c r="K4063" s="736"/>
      <c r="L4063" s="729"/>
      <c r="M4063" s="729"/>
      <c r="N4063" s="731"/>
    </row>
    <row r="4064" spans="1:15" ht="11.25" outlineLevel="1">
      <c r="B4064" s="706"/>
      <c r="C4064" s="14"/>
      <c r="D4064" s="318"/>
      <c r="E4064" s="312" t="s">
        <v>1953</v>
      </c>
      <c r="F4064" s="589"/>
      <c r="G4064" s="61"/>
      <c r="H4064" s="547"/>
      <c r="I4064" s="516"/>
      <c r="J4064" s="517"/>
      <c r="O4064" s="21"/>
    </row>
    <row r="4065" spans="2:15" ht="11.25" outlineLevel="2">
      <c r="B4065" s="706"/>
      <c r="C4065" s="14"/>
      <c r="D4065" s="311"/>
      <c r="E4065" s="533" t="str">
        <f>TRIM(RIGHT(SUBSTITUTE(E4064," ",REPT(" ",100)),100))</f>
        <v>8.10.4.2.2(h)</v>
      </c>
      <c r="F4065" s="590">
        <f>+VLOOKUP(E4065,clause_count,2,FALSE)</f>
        <v>15</v>
      </c>
      <c r="G4065" s="73"/>
      <c r="H4065" s="350"/>
      <c r="I4065" s="516"/>
      <c r="J4065" s="517"/>
      <c r="O4065" s="21"/>
    </row>
    <row r="4066" spans="2:15" ht="114.75" outlineLevel="2">
      <c r="B4066" s="706"/>
      <c r="C4066" s="14"/>
      <c r="D4066" s="539">
        <v>1</v>
      </c>
      <c r="E4066" s="538" t="s">
        <v>3438</v>
      </c>
      <c r="F4066" s="577" t="str">
        <f>+VLOOKUP(E4066,AlterationTestLU[],2,)</f>
        <v>(j) Operating and Safety Devices (Items 7.10 and 9.10)
(j)(1) starting switches (6.1.6.2 or 6.2.6.2).
(j)(2) emergency stop buttons (6.1.6.3.1 or 6.2.6.3.1).
(j)(3) automatic start and stopping (6.1.6.1.1 or 6.2.6.1.1).
(j)(4) Tandem Operation (6.1.6.6 or 6.2.6.6). When interlocked tandem operation is required, verify that an escalator or moving walk carrying passengers to an intermediate landing will stop when the escalator or moving walk carrying passengers away from that landing stops. Also, verify that the units are interlocked to run in the same direction.</v>
      </c>
      <c r="G4066" s="73"/>
      <c r="H4066" s="350"/>
      <c r="I4066" s="516"/>
      <c r="J4066" s="517"/>
      <c r="O4066" s="21"/>
    </row>
    <row r="4067" spans="2:15" ht="12.75" outlineLevel="2">
      <c r="B4067" s="706"/>
      <c r="C4067" s="14"/>
      <c r="D4067" s="539">
        <v>2</v>
      </c>
      <c r="E4067" s="538" t="s">
        <v>3443</v>
      </c>
      <c r="F4067" s="577" t="str">
        <f>+VLOOKUP(E4067,AlterationTestLU[],2,)</f>
        <v>Handrail Entry Device (6.1.6.3.12 or 6.2.6.3.10) (Items 8.13 and 10.13)</v>
      </c>
      <c r="G4067" s="73"/>
      <c r="H4067" s="350"/>
      <c r="I4067" s="516"/>
      <c r="J4067" s="517"/>
      <c r="O4067" s="21"/>
    </row>
    <row r="4068" spans="2:15" ht="25.5" outlineLevel="2">
      <c r="B4068" s="706"/>
      <c r="C4068" s="14"/>
      <c r="D4068" s="539">
        <v>3</v>
      </c>
      <c r="E4068" s="538" t="s">
        <v>3445</v>
      </c>
      <c r="F4068" s="577" t="str">
        <f>+VLOOKUP(E4068,AlterationTestLU[],2,)</f>
        <v>Speed (Items 7.14 and 9.14). The rated speed shall be tested to determine conformance with 6.1.4.1 for escalators and 6.2.4 for moving walks.</v>
      </c>
      <c r="G4068" s="73"/>
      <c r="H4068" s="350"/>
      <c r="I4068" s="516"/>
      <c r="J4068" s="517"/>
      <c r="O4068" s="21"/>
    </row>
    <row r="4069" spans="2:15" ht="255" outlineLevel="2">
      <c r="B4069" s="706"/>
      <c r="C4069" s="14"/>
      <c r="D4069" s="539">
        <v>4</v>
      </c>
      <c r="E4069" s="538" t="s">
        <v>3479</v>
      </c>
      <c r="F4069" s="577" t="str">
        <f>+VLOOKUP(E4069,AlterationTestLU[],2,)</f>
        <v>(c)Controller and Wiring. Controller and wiring shall be inspected (Items 8.3 and 10.3).
(c)(1) wiring (6.1.7.4 or 6.2.7.4)
(c)(2) Control. The person or firm installing the escalator or moving walk shall provide a manufacturer’s written procedure and demonstrate compliance with redundancy and software checking of control and operating circuits (6.1.6.10 and 6.2.6.10). Where there are no test or check requirements, the written checklist shall state “No test or check required.” The documentation shall state the reason no test or check is required. The following shall be documented or demonstrated:
(c)(2)(-a) general (6.1.6.13 and 6.2.6.13)
(c)(2)(-b) redundancy and its checking (6.1.6.10.1, 6.1.6.10.2, 6.2.6.10.1, and 6.2.6.10.2)
(c)(2)(-c) static control (6.1.6.10.3 and 6.2.6.10.3), where applicable
(c)(2)(-d) electrically powered safety devices (6.1.6.11 and 6.2.6.11), where applicable
(c)(2)(-e) installation of capacitors or other devices to make electrical protective devices ineffective (6.1.6.12 and 6.2.6.12)
(c)(2)(-f) contactor and relays for use in critical operating circuits (6.1.6.15 and 6.2.6.15), where applicable</v>
      </c>
      <c r="G4069" s="73"/>
      <c r="H4069" s="350"/>
      <c r="I4069" s="516"/>
      <c r="J4069" s="517"/>
      <c r="O4069" s="21"/>
    </row>
    <row r="4070" spans="2:15" ht="89.25" outlineLevel="2">
      <c r="B4070" s="706"/>
      <c r="C4070" s="14"/>
      <c r="D4070" s="539">
        <v>5</v>
      </c>
      <c r="E4070" s="538" t="s">
        <v>3497</v>
      </c>
      <c r="F4070" s="577" t="str">
        <f>+VLOOKUP(E4070,AlterationTestLU[],2,)</f>
        <v>Speed Governor. The mechanical speed governor, if required, shall be tested by manually operating the trip mechanism. Check the tripping speed for compliance with 6.1.6.3.2 or 6.2.6.3.2. The means of adjustment shall be sealed and a tag indicating the date of the governor test, together with the name of the person or firm that performed the test, shall be attached to the governor in a permanent manner (6.1.6.3.2 and 6.2.6.3.2) (Items 8.5 and 10.5).</v>
      </c>
      <c r="G4070" s="73"/>
      <c r="H4070" s="350"/>
      <c r="I4070" s="516"/>
      <c r="J4070" s="517"/>
      <c r="O4070" s="21"/>
    </row>
    <row r="4071" spans="2:15" ht="51" outlineLevel="2">
      <c r="B4071" s="706"/>
      <c r="C4071" s="14"/>
      <c r="D4071" s="539">
        <v>6</v>
      </c>
      <c r="E4071" s="538" t="s">
        <v>3498</v>
      </c>
      <c r="F4071" s="577" t="str">
        <f>+VLOOKUP(E4071,AlterationTestLU[],2,)</f>
        <v>Broken Drive-Chain Device. Operation of the broken drive-chain device, on the drive chain, shall be tested by manually operating the actuating mechanism (6.1.6.3.4, 6.1.5.3.2, 6.2.6.3.4, 6.2.5.3.2, 6.1.6.3.10, and 6.2.6.3.8) (Items 8.6 and 10.6).</v>
      </c>
      <c r="G4071" s="73"/>
      <c r="H4071" s="350"/>
      <c r="I4071" s="516"/>
      <c r="J4071" s="517"/>
      <c r="O4071" s="21"/>
    </row>
    <row r="4072" spans="2:15" ht="76.5" outlineLevel="2">
      <c r="B4072" s="706"/>
      <c r="C4072" s="14"/>
      <c r="D4072" s="539">
        <v>7</v>
      </c>
      <c r="E4072" s="538" t="s">
        <v>3499</v>
      </c>
      <c r="F4072" s="577" t="str">
        <f>+VLOOKUP(E4072,AlterationTestLU[],2,)</f>
        <v>Reversal Stop Switch. The reversal stop switch (to prevent reversal when operating in the ascending direction) shall be tested by manually operating it to determine that it functions properly (6.1.6.3.8 or 6.2.6.3.7 and 6.2.6.3.8) (Items 8.7 and 10.7). If the device cannot be manually operated, the person or firm installing the equipment shall provide a written checkout procedure and demonstrate the device complies with 6.1.6.3.8 or 6.2.6.3.7.</v>
      </c>
      <c r="G4072" s="73"/>
      <c r="H4072" s="350"/>
      <c r="I4072" s="516"/>
      <c r="J4072" s="517"/>
      <c r="O4072" s="21"/>
    </row>
    <row r="4073" spans="2:15" ht="38.25" outlineLevel="2">
      <c r="B4073" s="706"/>
      <c r="C4073" s="14"/>
      <c r="D4073" s="539">
        <v>8</v>
      </c>
      <c r="E4073" s="538" t="s">
        <v>3500</v>
      </c>
      <c r="F4073" s="577" t="str">
        <f>+VLOOKUP(E4073,AlterationTestLU[],2,)</f>
        <v>Broken Step-Chain or Treadway Device. The broken or slack step chain or treadway device shall be inspected and tested by manual operation (6.1.6.3.3 and 6.2.6.3.3) (Items 8.8 and 10.8).</v>
      </c>
      <c r="G4073" s="73"/>
      <c r="H4073" s="350"/>
      <c r="I4073" s="516"/>
      <c r="J4073" s="517"/>
      <c r="O4073" s="21"/>
    </row>
    <row r="4074" spans="2:15" ht="25.5" outlineLevel="2">
      <c r="B4074" s="706"/>
      <c r="C4074" s="14"/>
      <c r="D4074" s="539">
        <v>9</v>
      </c>
      <c r="E4074" s="538" t="s">
        <v>3501</v>
      </c>
      <c r="F4074" s="577" t="str">
        <f>+VLOOKUP(E4074,AlterationTestLU[],2,)</f>
        <v>Step Upthrust Device. The operation of the step upthrust device shall be tested by manually causing the device to operate (6.1.6.3.9) (Item 8.9).</v>
      </c>
      <c r="G4074" s="73"/>
      <c r="H4074" s="350"/>
      <c r="I4074" s="516"/>
      <c r="J4074" s="517"/>
      <c r="O4074" s="21"/>
    </row>
    <row r="4075" spans="2:15" ht="38.25" outlineLevel="2">
      <c r="B4075" s="706"/>
      <c r="C4075" s="14"/>
      <c r="D4075" s="539">
        <v>10</v>
      </c>
      <c r="E4075" s="538" t="s">
        <v>3502</v>
      </c>
      <c r="F4075" s="577" t="str">
        <f>+VLOOKUP(E4075,AlterationTestLU[],2,)</f>
        <v>Missing Step or Pallet Device. The missing step or pallet device shall be tested by removing a step or pallet and verifying that the device will properly function (6.1.6.5 or 6.2.6.5) (Items 8.10 and 10.10).</v>
      </c>
      <c r="G4075" s="73"/>
      <c r="H4075" s="350"/>
      <c r="I4075" s="516"/>
      <c r="J4075" s="517"/>
      <c r="O4075" s="21"/>
    </row>
    <row r="4076" spans="2:15" ht="38.25" outlineLevel="2">
      <c r="B4076" s="706"/>
      <c r="C4076" s="14"/>
      <c r="D4076" s="539">
        <v>11</v>
      </c>
      <c r="E4076" s="538" t="s">
        <v>3503</v>
      </c>
      <c r="F4076" s="577" t="str">
        <f>+VLOOKUP(E4076,AlterationTestLU[],2,)</f>
        <v>Step or Pallet Level Device. The step or pallet level device shall be tested by simulating an out-of-level step or pallet and verifying that the device functions properly (6.1.6.3.11 or 6.2.6.3.9) (Items 8.11 and 10.11).</v>
      </c>
      <c r="G4076" s="73"/>
      <c r="H4076" s="350"/>
      <c r="I4076" s="516"/>
      <c r="J4076" s="517"/>
      <c r="O4076" s="21"/>
    </row>
    <row r="4077" spans="2:15" ht="38.25" outlineLevel="2">
      <c r="B4077" s="706"/>
      <c r="C4077" s="14"/>
      <c r="D4077" s="539">
        <v>12</v>
      </c>
      <c r="E4077" s="538" t="s">
        <v>3513</v>
      </c>
      <c r="F4077" s="577" t="str">
        <f>+VLOOKUP(E4077,AlterationTestLU[],2,)</f>
        <v>Handrail Speed Monitor. The handrails operating mechanism shall be visually inspected for condition and the handrail speed monitor device shall be tested (6.1.6.4 or 6.2.6.4) (Items 8.13 and 10.13).</v>
      </c>
      <c r="G4077" s="73"/>
      <c r="H4077" s="350"/>
      <c r="I4077" s="516"/>
      <c r="J4077" s="517"/>
      <c r="O4077" s="21"/>
    </row>
    <row r="4078" spans="2:15" ht="114.75" outlineLevel="2">
      <c r="B4078" s="706"/>
      <c r="C4078" s="14"/>
      <c r="D4078" s="539">
        <v>13</v>
      </c>
      <c r="E4078" s="538" t="s">
        <v>3517</v>
      </c>
      <c r="F4078" s="577" t="str">
        <f>+VLOOKUP(E4078,AlterationTestLU[],2,)</f>
        <v>Comb-Step or Comb-Pallet Impact Device. The combstep or comb-pallet impact devices shall be tested in both the vertical and horizontal directions by placing a vertical and horizontal force on the comb step or comb pallet to cause operation of the device. The vertical and horizontal tests shall be independent of each other. The horizontal force shall be applied at the front edge center and both sides in the direction of travel. The vertical force shall be applied at the front edge center. Both the vertical and horizontal forces required to operate the device shall be recorded (6.1.6.3.13 and 6.2.6.3.11) (Items 7.7 and 9.7).</v>
      </c>
      <c r="G4078" s="73"/>
      <c r="H4078" s="350"/>
      <c r="I4078" s="516"/>
      <c r="J4078" s="517"/>
      <c r="O4078" s="21"/>
    </row>
    <row r="4079" spans="2:15" ht="25.5" outlineLevel="2">
      <c r="B4079" s="706"/>
      <c r="C4079" s="14"/>
      <c r="D4079" s="539">
        <v>14</v>
      </c>
      <c r="E4079" s="538" t="s">
        <v>3518</v>
      </c>
      <c r="F4079" s="577" t="str">
        <f>+VLOOKUP(E4079,AlterationTestLU[],2,)</f>
        <v>Where a step lateral displacement device is required, it shall be tested for conformance with 6.1.6.3.14.</v>
      </c>
      <c r="G4079" s="73"/>
      <c r="H4079" s="350"/>
      <c r="I4079" s="516"/>
      <c r="J4079" s="517"/>
      <c r="O4079" s="21"/>
    </row>
    <row r="4080" spans="2:15" ht="38.25" outlineLevel="2">
      <c r="B4080" s="706"/>
      <c r="C4080" s="14"/>
      <c r="D4080" s="539">
        <v>15</v>
      </c>
      <c r="E4080" s="538" t="s">
        <v>3666</v>
      </c>
      <c r="F4080" s="577" t="str">
        <f>+VLOOKUP(E4080,AlterationTestLU[],2,)</f>
        <v>(Items 7.7, 7.9 through 7.13, 8.2, 8.5, 8.7 through 8.11, 8.13, and 8.14 or 9.7, 9.10, 9.12, 9.13, 10.2, 10.5 through 10.8, 10.10, 10.11, 10.13, and 10.15).</v>
      </c>
      <c r="G4080" s="73"/>
      <c r="H4080" s="350"/>
      <c r="I4080" s="516"/>
      <c r="J4080" s="517"/>
      <c r="O4080" s="21"/>
    </row>
    <row r="4081" spans="2:15" ht="11.25" outlineLevel="1">
      <c r="B4081" s="75"/>
      <c r="C4081" s="11"/>
      <c r="D4081" s="1"/>
      <c r="E4081" s="1" t="s">
        <v>632</v>
      </c>
      <c r="F4081" s="141" t="s">
        <v>225</v>
      </c>
      <c r="G4081" s="32"/>
      <c r="H4081" s="32"/>
      <c r="I4081" s="845"/>
      <c r="J4081" s="846"/>
      <c r="O4081" s="21"/>
    </row>
    <row r="4082" spans="2:15" ht="11.25" outlineLevel="1">
      <c r="B4082" s="75"/>
      <c r="C4082" s="11"/>
      <c r="D4082" s="1"/>
      <c r="E4082" s="1"/>
      <c r="F4082" s="141"/>
      <c r="G4082" s="32"/>
      <c r="H4082" s="32"/>
      <c r="I4082" s="451"/>
      <c r="J4082" s="452"/>
      <c r="O4082" s="21"/>
    </row>
    <row r="4083" spans="2:15" ht="11.25" outlineLevel="1">
      <c r="B4083" s="75"/>
      <c r="C4083" s="126" t="s">
        <v>61</v>
      </c>
      <c r="D4083" s="127" t="s">
        <v>43</v>
      </c>
      <c r="E4083" s="127"/>
      <c r="F4083" s="647"/>
      <c r="G4083" s="129" t="s">
        <v>84</v>
      </c>
      <c r="H4083" s="129" t="s">
        <v>84</v>
      </c>
      <c r="I4083" s="847"/>
      <c r="J4083" s="848"/>
      <c r="O4083" s="21"/>
    </row>
    <row r="4084" spans="2:15" ht="11.25" outlineLevel="1">
      <c r="B4084" s="706"/>
      <c r="C4084" s="14"/>
      <c r="D4084" s="318"/>
      <c r="E4084" s="312" t="s">
        <v>3733</v>
      </c>
      <c r="F4084" s="589"/>
      <c r="G4084" s="61"/>
      <c r="H4084" s="547"/>
      <c r="I4084" s="516"/>
      <c r="J4084" s="517"/>
      <c r="O4084" s="21"/>
    </row>
    <row r="4085" spans="2:15" ht="11.25" outlineLevel="2">
      <c r="B4085" s="706"/>
      <c r="C4085" s="14"/>
      <c r="D4085" s="311"/>
      <c r="E4085" s="533" t="str">
        <f>TRIM(RIGHT(SUBSTITUTE(E4084," ",REPT(" ",100)),100))</f>
        <v>8.10.4.2.2(M)</v>
      </c>
      <c r="F4085" s="590">
        <f>+VLOOKUP(E4085,clause_count,2,FALSE)</f>
        <v>4</v>
      </c>
      <c r="G4085" s="73"/>
      <c r="H4085" s="350"/>
      <c r="I4085" s="516"/>
      <c r="J4085" s="517"/>
      <c r="O4085" s="21"/>
    </row>
    <row r="4086" spans="2:15" ht="12.75" outlineLevel="2">
      <c r="B4086" s="706"/>
      <c r="C4086" s="14"/>
      <c r="D4086" s="539">
        <v>1</v>
      </c>
      <c r="E4086" s="538" t="s">
        <v>3473</v>
      </c>
      <c r="F4086" s="577" t="s">
        <v>3369</v>
      </c>
      <c r="G4086" s="73"/>
      <c r="H4086" s="350"/>
      <c r="I4086" s="516"/>
      <c r="J4086" s="517"/>
      <c r="O4086" s="21"/>
    </row>
    <row r="4087" spans="2:15" ht="12.75" outlineLevel="2">
      <c r="B4087" s="706"/>
      <c r="C4087" s="14"/>
      <c r="D4087" s="539">
        <v>2</v>
      </c>
      <c r="E4087" s="538" t="s">
        <v>3474</v>
      </c>
      <c r="F4087" s="577" t="s">
        <v>3370</v>
      </c>
      <c r="G4087" s="73"/>
      <c r="H4087" s="350"/>
      <c r="I4087" s="516"/>
      <c r="J4087" s="517"/>
      <c r="O4087" s="21"/>
    </row>
    <row r="4088" spans="2:15" ht="12.75" outlineLevel="2">
      <c r="B4088" s="706"/>
      <c r="C4088" s="14"/>
      <c r="D4088" s="539">
        <v>3</v>
      </c>
      <c r="E4088" s="538" t="s">
        <v>3475</v>
      </c>
      <c r="F4088" s="577" t="s">
        <v>3371</v>
      </c>
      <c r="G4088" s="73"/>
      <c r="H4088" s="350"/>
      <c r="I4088" s="516"/>
      <c r="J4088" s="517"/>
      <c r="O4088" s="21"/>
    </row>
    <row r="4089" spans="2:15" ht="12.75" outlineLevel="2">
      <c r="B4089" s="706"/>
      <c r="C4089" s="14"/>
      <c r="D4089" s="539">
        <v>4</v>
      </c>
      <c r="E4089" s="538" t="s">
        <v>3476</v>
      </c>
      <c r="F4089" s="577" t="s">
        <v>3372</v>
      </c>
      <c r="G4089" s="73"/>
      <c r="H4089" s="350"/>
      <c r="I4089" s="516"/>
      <c r="J4089" s="517"/>
      <c r="O4089" s="21"/>
    </row>
    <row r="4090" spans="2:15" ht="11.25" outlineLevel="1">
      <c r="B4090" s="75"/>
      <c r="C4090" s="11"/>
      <c r="D4090" s="1"/>
      <c r="E4090" s="1" t="s">
        <v>633</v>
      </c>
      <c r="F4090" s="141" t="s">
        <v>43</v>
      </c>
      <c r="G4090" s="32"/>
      <c r="H4090" s="32"/>
      <c r="I4090" s="845"/>
      <c r="J4090" s="846"/>
      <c r="O4090" s="21"/>
    </row>
    <row r="4091" spans="2:15" ht="11.25" outlineLevel="1">
      <c r="B4091" s="75"/>
      <c r="C4091" s="11"/>
      <c r="D4091" s="1"/>
      <c r="E4091" s="1"/>
      <c r="F4091" s="141"/>
      <c r="G4091" s="32"/>
      <c r="H4091" s="32"/>
      <c r="I4091" s="451"/>
      <c r="J4091" s="452"/>
      <c r="O4091" s="21"/>
    </row>
    <row r="4092" spans="2:15" ht="11.25" outlineLevel="1">
      <c r="B4092" s="75"/>
      <c r="C4092" s="126" t="s">
        <v>1099</v>
      </c>
      <c r="D4092" s="127" t="s">
        <v>40</v>
      </c>
      <c r="E4092" s="127"/>
      <c r="F4092" s="647"/>
      <c r="G4092" s="250" t="s">
        <v>83</v>
      </c>
      <c r="H4092" s="252" t="s">
        <v>82</v>
      </c>
      <c r="I4092" s="856" t="s">
        <v>82</v>
      </c>
      <c r="J4092" s="856"/>
      <c r="O4092" s="21"/>
    </row>
    <row r="4093" spans="2:15" ht="11.25" outlineLevel="1">
      <c r="B4093" s="706"/>
      <c r="C4093" s="14"/>
      <c r="D4093" s="318"/>
      <c r="E4093" s="312" t="s">
        <v>1955</v>
      </c>
      <c r="F4093" s="589"/>
      <c r="G4093" s="61"/>
      <c r="H4093" s="547"/>
      <c r="I4093" s="256"/>
      <c r="J4093" s="251"/>
      <c r="O4093" s="21"/>
    </row>
    <row r="4094" spans="2:15" ht="11.25" outlineLevel="2">
      <c r="B4094" s="706"/>
      <c r="C4094" s="14"/>
      <c r="D4094" s="311"/>
      <c r="E4094" s="533" t="str">
        <f>TRIM(RIGHT(SUBSTITUTE(E4093," ",REPT(" ",100)),100))</f>
        <v>8.10.4.2.2(i)</v>
      </c>
      <c r="F4094" s="590">
        <f>+VLOOKUP(E4094,clause_count,2,FALSE)</f>
        <v>21</v>
      </c>
      <c r="G4094" s="73"/>
      <c r="H4094" s="350"/>
      <c r="I4094" s="256"/>
      <c r="J4094" s="251"/>
      <c r="O4094" s="21"/>
    </row>
    <row r="4095" spans="2:15" ht="114.75" outlineLevel="2">
      <c r="B4095" s="706"/>
      <c r="C4095" s="14"/>
      <c r="D4095" s="539">
        <v>1</v>
      </c>
      <c r="E4095" s="538" t="s">
        <v>3438</v>
      </c>
      <c r="F4095" s="577" t="str">
        <f>+VLOOKUP(E4095,AlterationTestLU[],2,)</f>
        <v>(j) Operating and Safety Devices (Items 7.10 and 9.10)
(j)(1) starting switches (6.1.6.2 or 6.2.6.2).
(j)(2) emergency stop buttons (6.1.6.3.1 or 6.2.6.3.1).
(j)(3) automatic start and stopping (6.1.6.1.1 or 6.2.6.1.1).
(j)(4) Tandem Operation (6.1.6.6 or 6.2.6.6). When interlocked tandem operation is required, verify that an escalator or moving walk carrying passengers to an intermediate landing will stop when the escalator or moving walk carrying passengers away from that landing stops. Also, verify that the units are interlocked to run in the same direction.</v>
      </c>
      <c r="G4095" s="73"/>
      <c r="H4095" s="350"/>
      <c r="I4095" s="256"/>
      <c r="J4095" s="251"/>
      <c r="O4095" s="21"/>
    </row>
    <row r="4096" spans="2:15" ht="12.75" outlineLevel="2">
      <c r="B4096" s="706"/>
      <c r="C4096" s="14"/>
      <c r="D4096" s="539">
        <v>2</v>
      </c>
      <c r="E4096" s="538" t="s">
        <v>3443</v>
      </c>
      <c r="F4096" s="577" t="str">
        <f>+VLOOKUP(E4096,AlterationTestLU[],2,)</f>
        <v>Handrail Entry Device (6.1.6.3.12 or 6.2.6.3.10) (Items 8.13 and 10.13)</v>
      </c>
      <c r="G4096" s="73"/>
      <c r="H4096" s="350"/>
      <c r="I4096" s="256"/>
      <c r="J4096" s="251"/>
      <c r="O4096" s="21"/>
    </row>
    <row r="4097" spans="2:15" ht="25.5" outlineLevel="2">
      <c r="B4097" s="706"/>
      <c r="C4097" s="14"/>
      <c r="D4097" s="539">
        <v>3</v>
      </c>
      <c r="E4097" s="538" t="s">
        <v>3445</v>
      </c>
      <c r="F4097" s="577" t="str">
        <f>+VLOOKUP(E4097,AlterationTestLU[],2,)</f>
        <v>Speed (Items 7.14 and 9.14). The rated speed shall be tested to determine conformance with 6.1.4.1 for escalators and 6.2.4 for moving walks.</v>
      </c>
      <c r="G4097" s="73"/>
      <c r="H4097" s="350"/>
      <c r="I4097" s="256"/>
      <c r="J4097" s="251"/>
      <c r="O4097" s="21"/>
    </row>
    <row r="4098" spans="2:15" ht="102" outlineLevel="2">
      <c r="B4098" s="706"/>
      <c r="C4098" s="14"/>
      <c r="D4098" s="539">
        <v>4</v>
      </c>
      <c r="E4098" s="538" t="s">
        <v>3472</v>
      </c>
      <c r="F4098" s="577" t="str">
        <f>+VLOOKUP(E4098,AlterationTestLU[],2,)</f>
        <v>(a) Machinery Space (Items 8.1 and 10.1)
(a)(1) access (6.1.7.3 or 6.2.7.3)
(a)(2) lighting (6.1.7.1.1 or 6.2.7.1.1)
(a)(3) receptacle (6.1.7.1.2 or 6.2.7.1.2) [NFPA 70 Section 620-21(b)]
(a)(4) guards (6.1.7.3.4 or 6.2.7.3.4)
(a)(5) Verify that the connection and restraints between the truss and the building structure comply with seismic risk zone requirements (Items 8.16 and 10.17).)</v>
      </c>
      <c r="G4098" s="73"/>
      <c r="H4098" s="350"/>
      <c r="I4098" s="256"/>
      <c r="J4098" s="251"/>
      <c r="O4098" s="21"/>
    </row>
    <row r="4099" spans="2:15" ht="25.5" outlineLevel="2">
      <c r="B4099" s="706"/>
      <c r="C4099" s="14"/>
      <c r="D4099" s="539">
        <v>5</v>
      </c>
      <c r="E4099" s="538" t="s">
        <v>3478</v>
      </c>
      <c r="F4099" s="577" t="str">
        <f>+VLOOKUP(E4099,AlterationTestLU[],2,)</f>
        <v>Stop Switch. The machinery space stop switches shall be tested for conformance with 6.1.6.3.5 or 6.2.6.3.5 (Items 8.2 and 10.2).</v>
      </c>
      <c r="G4099" s="73"/>
      <c r="H4099" s="350"/>
      <c r="I4099" s="256"/>
      <c r="J4099" s="251"/>
      <c r="O4099" s="21"/>
    </row>
    <row r="4100" spans="2:15" ht="255" outlineLevel="2">
      <c r="B4100" s="706"/>
      <c r="C4100" s="14"/>
      <c r="D4100" s="539">
        <v>6</v>
      </c>
      <c r="E4100" s="538" t="s">
        <v>3479</v>
      </c>
      <c r="F4100" s="577" t="str">
        <f>+VLOOKUP(E4100,AlterationTestLU[],2,)</f>
        <v>(c)Controller and Wiring. Controller and wiring shall be inspected (Items 8.3 and 10.3).
(c)(1) wiring (6.1.7.4 or 6.2.7.4)
(c)(2) Control. The person or firm installing the escalator or moving walk shall provide a manufacturer’s written procedure and demonstrate compliance with redundancy and software checking of control and operating circuits (6.1.6.10 and 6.2.6.10). Where there are no test or check requirements, the written checklist shall state “No test or check required.” The documentation shall state the reason no test or check is required. The following shall be documented or demonstrated:
(c)(2)(-a) general (6.1.6.13 and 6.2.6.13)
(c)(2)(-b) redundancy and its checking (6.1.6.10.1, 6.1.6.10.2, 6.2.6.10.1, and 6.2.6.10.2)
(c)(2)(-c) static control (6.1.6.10.3 and 6.2.6.10.3), where applicable
(c)(2)(-d) electrically powered safety devices (6.1.6.11 and 6.2.6.11), where applicable
(c)(2)(-e) installation of capacitors or other devices to make electrical protective devices ineffective (6.1.6.12 and 6.2.6.12)
(c)(2)(-f) contactor and relays for use in critical operating circuits (6.1.6.15 and 6.2.6.15), where applicable</v>
      </c>
      <c r="G4100" s="73"/>
      <c r="H4100" s="350"/>
      <c r="I4100" s="256"/>
      <c r="J4100" s="251"/>
      <c r="O4100" s="21"/>
    </row>
    <row r="4101" spans="2:15" ht="191.25" outlineLevel="2">
      <c r="B4101" s="706"/>
      <c r="C4101" s="14"/>
      <c r="D4101" s="539">
        <v>7</v>
      </c>
      <c r="E4101" s="538" t="s">
        <v>3488</v>
      </c>
      <c r="F4101" s="577" t="str">
        <f>+VLOOKUP(E4101,AlterationTestLU[],2,)</f>
        <v xml:space="preserve">(d) Drive Machine and Brake. The drive machine and brakes shall be inspected and tested including a test of the brake torque (6.1.5.3 and 6.2.5.3) (Items 8.4 and 10.4).
(d)(1) connection of machine and driveshaft (6.1.5.1 and 6.1.5.3.2 or 6.2.5.1 and 6.2.5.3.2)
(d)(2) drive motor (6.1.5.2 or 6.2.5.2)
(d)(3) brake type (6.1.5.3 or 6.2.5.3)
(d)(3)(-a) Verify that the brake torque complies with the value shown on the data plate or in the special instructions [see 6.1.5.3.1(d) for escalators and 6.2.5.3.1(d) for moving walks].
(d)(3)(-b) Minimum no load stopping distance for moving walks and escalators with variable-torque brakes.
(d)(4) brake data plate [6.1.5.3.1(d)]
(d)(5) main driveshaft brake (6.1.5.3.2)
(d)(6) escalator brake certification (6.1.5.3.3) </v>
      </c>
      <c r="G4101" s="73"/>
      <c r="H4101" s="350"/>
      <c r="I4101" s="256"/>
      <c r="J4101" s="251"/>
      <c r="O4101" s="21"/>
    </row>
    <row r="4102" spans="2:15" ht="89.25" outlineLevel="2">
      <c r="B4102" s="706"/>
      <c r="C4102" s="14"/>
      <c r="D4102" s="539">
        <v>8</v>
      </c>
      <c r="E4102" s="538" t="s">
        <v>3497</v>
      </c>
      <c r="F4102" s="577" t="str">
        <f>+VLOOKUP(E4102,AlterationTestLU[],2,)</f>
        <v>Speed Governor. The mechanical speed governor, if required, shall be tested by manually operating the trip mechanism. Check the tripping speed for compliance with 6.1.6.3.2 or 6.2.6.3.2. The means of adjustment shall be sealed and a tag indicating the date of the governor test, together with the name of the person or firm that performed the test, shall be attached to the governor in a permanent manner (6.1.6.3.2 and 6.2.6.3.2) (Items 8.5 and 10.5).</v>
      </c>
      <c r="G4102" s="73"/>
      <c r="H4102" s="350"/>
      <c r="I4102" s="256"/>
      <c r="J4102" s="251"/>
      <c r="O4102" s="21"/>
    </row>
    <row r="4103" spans="2:15" ht="51" outlineLevel="2">
      <c r="B4103" s="706"/>
      <c r="C4103" s="14"/>
      <c r="D4103" s="539">
        <v>9</v>
      </c>
      <c r="E4103" s="538" t="s">
        <v>3498</v>
      </c>
      <c r="F4103" s="577" t="str">
        <f>+VLOOKUP(E4103,AlterationTestLU[],2,)</f>
        <v>Broken Drive-Chain Device. Operation of the broken drive-chain device, on the drive chain, shall be tested by manually operating the actuating mechanism (6.1.6.3.4, 6.1.5.3.2, 6.2.6.3.4, 6.2.5.3.2, 6.1.6.3.10, and 6.2.6.3.8) (Items 8.6 and 10.6).</v>
      </c>
      <c r="G4103" s="73"/>
      <c r="H4103" s="350"/>
      <c r="I4103" s="256"/>
      <c r="J4103" s="251"/>
      <c r="O4103" s="21"/>
    </row>
    <row r="4104" spans="2:15" ht="76.5" outlineLevel="2">
      <c r="B4104" s="706"/>
      <c r="C4104" s="14"/>
      <c r="D4104" s="539">
        <v>10</v>
      </c>
      <c r="E4104" s="538" t="s">
        <v>3499</v>
      </c>
      <c r="F4104" s="577" t="str">
        <f>+VLOOKUP(E4104,AlterationTestLU[],2,)</f>
        <v>Reversal Stop Switch. The reversal stop switch (to prevent reversal when operating in the ascending direction) shall be tested by manually operating it to determine that it functions properly (6.1.6.3.8 or 6.2.6.3.7 and 6.2.6.3.8) (Items 8.7 and 10.7). If the device cannot be manually operated, the person or firm installing the equipment shall provide a written checkout procedure and demonstrate the device complies with 6.1.6.3.8 or 6.2.6.3.7.</v>
      </c>
      <c r="G4104" s="73"/>
      <c r="H4104" s="350"/>
      <c r="I4104" s="256"/>
      <c r="J4104" s="251"/>
      <c r="O4104" s="21"/>
    </row>
    <row r="4105" spans="2:15" ht="38.25" outlineLevel="2">
      <c r="B4105" s="706"/>
      <c r="C4105" s="14"/>
      <c r="D4105" s="539">
        <v>11</v>
      </c>
      <c r="E4105" s="538" t="s">
        <v>3500</v>
      </c>
      <c r="F4105" s="577" t="str">
        <f>+VLOOKUP(E4105,AlterationTestLU[],2,)</f>
        <v>Broken Step-Chain or Treadway Device. The broken or slack step chain or treadway device shall be inspected and tested by manual operation (6.1.6.3.3 and 6.2.6.3.3) (Items 8.8 and 10.8).</v>
      </c>
      <c r="G4105" s="73"/>
      <c r="H4105" s="350"/>
      <c r="I4105" s="256"/>
      <c r="J4105" s="251"/>
      <c r="O4105" s="21"/>
    </row>
    <row r="4106" spans="2:15" ht="25.5" outlineLevel="2">
      <c r="B4106" s="706"/>
      <c r="C4106" s="14"/>
      <c r="D4106" s="539">
        <v>12</v>
      </c>
      <c r="E4106" s="538" t="s">
        <v>3501</v>
      </c>
      <c r="F4106" s="577" t="str">
        <f>+VLOOKUP(E4106,AlterationTestLU[],2,)</f>
        <v>Step Upthrust Device. The operation of the step upthrust device shall be tested by manually causing the device to operate (6.1.6.3.9) (Item 8.9).</v>
      </c>
      <c r="G4106" s="73"/>
      <c r="H4106" s="350"/>
      <c r="I4106" s="256"/>
      <c r="J4106" s="251"/>
      <c r="O4106" s="21"/>
    </row>
    <row r="4107" spans="2:15" ht="38.25" outlineLevel="2">
      <c r="B4107" s="706"/>
      <c r="C4107" s="14"/>
      <c r="D4107" s="539">
        <v>13</v>
      </c>
      <c r="E4107" s="538" t="s">
        <v>3502</v>
      </c>
      <c r="F4107" s="577" t="str">
        <f>+VLOOKUP(E4107,AlterationTestLU[],2,)</f>
        <v>Missing Step or Pallet Device. The missing step or pallet device shall be tested by removing a step or pallet and verifying that the device will properly function (6.1.6.5 or 6.2.6.5) (Items 8.10 and 10.10).</v>
      </c>
      <c r="G4107" s="73"/>
      <c r="H4107" s="350"/>
      <c r="I4107" s="256"/>
      <c r="J4107" s="251"/>
      <c r="O4107" s="21"/>
    </row>
    <row r="4108" spans="2:15" ht="38.25" outlineLevel="2">
      <c r="B4108" s="706"/>
      <c r="C4108" s="14"/>
      <c r="D4108" s="539">
        <v>14</v>
      </c>
      <c r="E4108" s="538" t="s">
        <v>3503</v>
      </c>
      <c r="F4108" s="577" t="str">
        <f>+VLOOKUP(E4108,AlterationTestLU[],2,)</f>
        <v>Step or Pallet Level Device. The step or pallet level device shall be tested by simulating an out-of-level step or pallet and verifying that the device functions properly (6.1.6.3.11 or 6.2.6.3.9) (Items 8.11 and 10.11).</v>
      </c>
      <c r="G4108" s="73"/>
      <c r="H4108" s="350"/>
      <c r="I4108" s="256"/>
      <c r="J4108" s="251"/>
      <c r="O4108" s="21"/>
    </row>
    <row r="4109" spans="2:15" ht="38.25" outlineLevel="2">
      <c r="B4109" s="706"/>
      <c r="C4109" s="14"/>
      <c r="D4109" s="539">
        <v>15</v>
      </c>
      <c r="E4109" s="538" t="s">
        <v>3513</v>
      </c>
      <c r="F4109" s="577" t="str">
        <f>+VLOOKUP(E4109,AlterationTestLU[],2,)</f>
        <v>Handrail Speed Monitor. The handrails operating mechanism shall be visually inspected for condition and the handrail speed monitor device shall be tested (6.1.6.4 or 6.2.6.4) (Items 8.13 and 10.13).</v>
      </c>
      <c r="G4109" s="73"/>
      <c r="H4109" s="350"/>
      <c r="I4109" s="256"/>
      <c r="J4109" s="251"/>
      <c r="O4109" s="21"/>
    </row>
    <row r="4110" spans="2:15" ht="38.25" outlineLevel="2">
      <c r="B4110" s="706"/>
      <c r="C4110" s="14"/>
      <c r="D4110" s="539">
        <v>16</v>
      </c>
      <c r="E4110" s="538" t="s">
        <v>3514</v>
      </c>
      <c r="F4110" s="577" t="str">
        <f>+VLOOKUP(E4110,AlterationTestLU[],2,)</f>
        <v>Disconnected Motor Safety Device. Operation of the device shall be checked and verified that it is the manual reset type (6.1.6.3.10 or 6.2.6.3.8) (Item 8.6 or Item 10.6).</v>
      </c>
      <c r="G4110" s="73"/>
      <c r="H4110" s="350"/>
      <c r="I4110" s="256"/>
      <c r="J4110" s="251"/>
      <c r="O4110" s="21"/>
    </row>
    <row r="4111" spans="2:15" ht="114.75" outlineLevel="2">
      <c r="B4111" s="706"/>
      <c r="C4111" s="14"/>
      <c r="D4111" s="539">
        <v>17</v>
      </c>
      <c r="E4111" s="538" t="s">
        <v>3517</v>
      </c>
      <c r="F4111" s="577" t="str">
        <f>+VLOOKUP(E4111,AlterationTestLU[],2,)</f>
        <v>Comb-Step or Comb-Pallet Impact Device. The combstep or comb-pallet impact devices shall be tested in both the vertical and horizontal directions by placing a vertical and horizontal force on the comb step or comb pallet to cause operation of the device. The vertical and horizontal tests shall be independent of each other. The horizontal force shall be applied at the front edge center and both sides in the direction of travel. The vertical force shall be applied at the front edge center. Both the vertical and horizontal forces required to operate the device shall be recorded (6.1.6.3.13 and 6.2.6.3.11) (Items 7.7 and 9.7).</v>
      </c>
      <c r="G4111" s="73"/>
      <c r="H4111" s="350"/>
      <c r="I4111" s="256"/>
      <c r="J4111" s="251"/>
      <c r="O4111" s="21"/>
    </row>
    <row r="4112" spans="2:15" ht="25.5" outlineLevel="2">
      <c r="B4112" s="706"/>
      <c r="C4112" s="14"/>
      <c r="D4112" s="539">
        <v>18</v>
      </c>
      <c r="E4112" s="538" t="s">
        <v>3518</v>
      </c>
      <c r="F4112" s="577" t="str">
        <f>+VLOOKUP(E4112,AlterationTestLU[],2,)</f>
        <v>Where a step lateral displacement device is required, it shall be tested for conformance with 6.1.6.3.14.</v>
      </c>
      <c r="G4112" s="73"/>
      <c r="H4112" s="350"/>
      <c r="I4112" s="256"/>
      <c r="J4112" s="251"/>
      <c r="O4112" s="21"/>
    </row>
    <row r="4113" spans="1:15" ht="25.5" outlineLevel="2">
      <c r="B4113" s="706"/>
      <c r="C4113" s="14"/>
      <c r="D4113" s="539">
        <v>19</v>
      </c>
      <c r="E4113" s="538" t="s">
        <v>3519</v>
      </c>
      <c r="F4113" s="577" t="str">
        <f>+VLOOKUP(E4113,AlterationTestLU[],2,)</f>
        <v>Operating and safety devices shall be tested and inspected to determine conformance with 6.1.6 for escalators and 6.2.6 for moving walks.</v>
      </c>
      <c r="G4113" s="73"/>
      <c r="H4113" s="350"/>
      <c r="I4113" s="256"/>
      <c r="J4113" s="251"/>
      <c r="O4113" s="21"/>
    </row>
    <row r="4114" spans="1:15" ht="25.5" outlineLevel="2">
      <c r="B4114" s="706"/>
      <c r="C4114" s="14"/>
      <c r="D4114" s="539">
        <v>20</v>
      </c>
      <c r="E4114" s="538" t="s">
        <v>3520</v>
      </c>
      <c r="F4114" s="577" t="str">
        <f>+VLOOKUP(E4114,AlterationTestLU[],2,)</f>
        <v>Skirt Obstruction Devices (Item 7.11). The skirt obstruction devices shall be tested for conformance with 6.1.5.3.1 and 6.1.6.3.6.</v>
      </c>
      <c r="G4114" s="73"/>
      <c r="H4114" s="350"/>
      <c r="I4114" s="256"/>
      <c r="J4114" s="251"/>
      <c r="O4114" s="21"/>
    </row>
    <row r="4115" spans="1:15" ht="25.5" outlineLevel="2">
      <c r="B4115" s="706"/>
      <c r="C4115" s="14"/>
      <c r="D4115" s="539">
        <v>21</v>
      </c>
      <c r="E4115" s="538" t="s">
        <v>3667</v>
      </c>
      <c r="F4115" s="577" t="str">
        <f>+VLOOKUP(E4115,AlterationTestLU[],2,)</f>
        <v>All required (8.6.1.1.2) operating and safety devices in 6.1.6 or 6.2.6 shall be tested.</v>
      </c>
      <c r="G4115" s="73"/>
      <c r="H4115" s="350"/>
      <c r="I4115" s="256"/>
      <c r="J4115" s="251"/>
      <c r="O4115" s="21"/>
    </row>
    <row r="4116" spans="1:15" ht="11.25" outlineLevel="1">
      <c r="B4116" s="75"/>
      <c r="C4116" s="144"/>
      <c r="D4116" s="1"/>
      <c r="E4116" s="1" t="s">
        <v>1068</v>
      </c>
      <c r="F4116" s="141" t="s">
        <v>847</v>
      </c>
      <c r="G4116" s="32"/>
      <c r="H4116" s="32"/>
      <c r="I4116" s="451"/>
      <c r="J4116" s="452"/>
      <c r="O4116" s="21"/>
    </row>
    <row r="4117" spans="1:15" ht="11.25" outlineLevel="1">
      <c r="B4117" s="75"/>
      <c r="C4117" s="144"/>
      <c r="D4117" s="1"/>
      <c r="E4117" s="1" t="s">
        <v>1069</v>
      </c>
      <c r="F4117" s="141" t="s">
        <v>1062</v>
      </c>
      <c r="G4117" s="32"/>
      <c r="H4117" s="32"/>
      <c r="I4117" s="451"/>
      <c r="J4117" s="452"/>
      <c r="O4117" s="21"/>
    </row>
    <row r="4118" spans="1:15" ht="11.25" outlineLevel="1">
      <c r="B4118" s="75"/>
      <c r="C4118" s="144"/>
      <c r="D4118" s="1"/>
      <c r="E4118" s="1" t="s">
        <v>1070</v>
      </c>
      <c r="F4118" s="141" t="s">
        <v>1063</v>
      </c>
      <c r="G4118" s="32"/>
      <c r="H4118" s="32"/>
      <c r="I4118" s="451"/>
      <c r="J4118" s="452"/>
      <c r="O4118" s="21"/>
    </row>
    <row r="4119" spans="1:15" ht="11.25" outlineLevel="1">
      <c r="B4119" s="75"/>
      <c r="C4119" s="144"/>
      <c r="D4119" s="1"/>
      <c r="E4119" s="1" t="s">
        <v>1071</v>
      </c>
      <c r="F4119" s="141" t="s">
        <v>1064</v>
      </c>
      <c r="G4119" s="32"/>
      <c r="H4119" s="32"/>
      <c r="I4119" s="451"/>
      <c r="J4119" s="452"/>
      <c r="O4119" s="21"/>
    </row>
    <row r="4120" spans="1:15" ht="11.25" outlineLevel="1">
      <c r="B4120" s="75"/>
      <c r="C4120" s="144"/>
      <c r="D4120" s="1"/>
      <c r="E4120" s="1" t="s">
        <v>1072</v>
      </c>
      <c r="F4120" s="141" t="s">
        <v>779</v>
      </c>
      <c r="G4120" s="32"/>
      <c r="H4120" s="32"/>
      <c r="I4120" s="451"/>
      <c r="J4120" s="452"/>
      <c r="O4120" s="21"/>
    </row>
    <row r="4121" spans="1:15" ht="11.25" outlineLevel="1">
      <c r="B4121" s="75"/>
      <c r="C4121" s="144"/>
      <c r="D4121" s="1"/>
      <c r="E4121" s="1" t="s">
        <v>1981</v>
      </c>
      <c r="F4121" s="141" t="s">
        <v>1066</v>
      </c>
      <c r="G4121" s="32"/>
      <c r="H4121" s="32"/>
      <c r="I4121" s="451"/>
      <c r="J4121" s="452"/>
      <c r="O4121" s="21"/>
    </row>
    <row r="4122" spans="1:15" ht="11.25" outlineLevel="1">
      <c r="B4122" s="75"/>
      <c r="C4122" s="144"/>
      <c r="D4122" s="1"/>
      <c r="E4122" s="1" t="s">
        <v>1982</v>
      </c>
      <c r="F4122" s="141" t="s">
        <v>1954</v>
      </c>
      <c r="G4122" s="32"/>
      <c r="H4122" s="32"/>
      <c r="I4122" s="451"/>
      <c r="J4122" s="452"/>
      <c r="O4122" s="21"/>
    </row>
    <row r="4123" spans="1:15" ht="11.25" outlineLevel="1">
      <c r="B4123" s="75"/>
      <c r="C4123" s="144"/>
      <c r="D4123" s="1"/>
      <c r="E4123" s="1"/>
      <c r="F4123" s="141"/>
      <c r="G4123" s="32"/>
      <c r="H4123" s="32"/>
      <c r="I4123" s="451"/>
      <c r="J4123" s="452"/>
      <c r="O4123" s="21"/>
    </row>
    <row r="4124" spans="1:15" ht="11.25" outlineLevel="1">
      <c r="B4124" s="523"/>
      <c r="C4124" s="273" t="s">
        <v>2197</v>
      </c>
      <c r="D4124" s="164" t="s">
        <v>1527</v>
      </c>
      <c r="E4124" s="165"/>
      <c r="F4124" s="593"/>
      <c r="G4124" s="253" t="s">
        <v>82</v>
      </c>
      <c r="H4124" s="252" t="s">
        <v>82</v>
      </c>
      <c r="I4124" s="855" t="s">
        <v>83</v>
      </c>
      <c r="J4124" s="856"/>
      <c r="O4124" s="21"/>
    </row>
    <row r="4125" spans="1:15" ht="11.25" outlineLevel="1">
      <c r="B4125" s="75"/>
      <c r="C4125" s="144"/>
      <c r="D4125" s="143"/>
      <c r="E4125" s="142" t="s">
        <v>1054</v>
      </c>
      <c r="F4125" s="141" t="s">
        <v>1055</v>
      </c>
      <c r="G4125" s="32"/>
      <c r="H4125" s="32"/>
      <c r="I4125" s="451"/>
      <c r="J4125" s="452"/>
      <c r="O4125" s="21"/>
    </row>
    <row r="4126" spans="1:15" ht="11.25" outlineLevel="1">
      <c r="B4126" s="75"/>
      <c r="C4126" s="144"/>
      <c r="D4126" s="143"/>
      <c r="E4126" s="142"/>
      <c r="F4126" s="141"/>
      <c r="G4126" s="32"/>
      <c r="H4126" s="32"/>
      <c r="I4126" s="451"/>
      <c r="J4126" s="452"/>
      <c r="O4126" s="21"/>
    </row>
    <row r="4127" spans="1:15" ht="11.25" outlineLevel="1">
      <c r="B4127" s="523"/>
      <c r="C4127" s="273" t="s">
        <v>2198</v>
      </c>
      <c r="D4127" s="165" t="s">
        <v>403</v>
      </c>
      <c r="E4127" s="165"/>
      <c r="F4127" s="593" t="s">
        <v>407</v>
      </c>
      <c r="G4127" s="254" t="s">
        <v>83</v>
      </c>
      <c r="H4127" s="255"/>
      <c r="I4127" s="857"/>
      <c r="J4127" s="858"/>
      <c r="O4127" s="21"/>
    </row>
    <row r="4128" spans="1:15" ht="11.25" outlineLevel="1">
      <c r="A4128" s="195"/>
      <c r="B4128" s="75"/>
      <c r="C4128" s="144"/>
      <c r="D4128" s="74"/>
      <c r="E4128" s="1" t="s">
        <v>406</v>
      </c>
      <c r="F4128" s="141" t="s">
        <v>800</v>
      </c>
      <c r="G4128" s="32"/>
      <c r="H4128" s="32"/>
      <c r="I4128" s="567"/>
      <c r="J4128" s="561"/>
      <c r="O4128" s="21"/>
    </row>
    <row r="4129" spans="1:15" ht="11.25" outlineLevel="1">
      <c r="A4129" s="195"/>
      <c r="B4129" s="75"/>
      <c r="C4129" s="144"/>
      <c r="D4129" s="74"/>
      <c r="E4129" s="1"/>
      <c r="F4129" s="141" t="s">
        <v>404</v>
      </c>
      <c r="G4129" s="32"/>
      <c r="H4129" s="32"/>
      <c r="I4129" s="567"/>
      <c r="J4129" s="561"/>
      <c r="O4129" s="21"/>
    </row>
    <row r="4130" spans="1:15" ht="11.25" outlineLevel="1">
      <c r="A4130" s="195"/>
      <c r="B4130" s="75"/>
      <c r="C4130" s="144"/>
      <c r="D4130" s="74"/>
      <c r="E4130" s="1"/>
      <c r="F4130" s="141"/>
      <c r="G4130" s="32"/>
      <c r="H4130" s="32"/>
      <c r="I4130" s="567"/>
      <c r="J4130" s="561"/>
      <c r="O4130" s="21"/>
    </row>
    <row r="4131" spans="1:15" ht="11.25" outlineLevel="1">
      <c r="A4131" s="195"/>
      <c r="B4131" s="523"/>
      <c r="C4131" s="273" t="s">
        <v>2199</v>
      </c>
      <c r="D4131" s="164" t="s">
        <v>1528</v>
      </c>
      <c r="E4131" s="165"/>
      <c r="F4131" s="593"/>
      <c r="G4131" s="256" t="s">
        <v>82</v>
      </c>
      <c r="H4131" s="252" t="s">
        <v>85</v>
      </c>
      <c r="I4131" s="859"/>
      <c r="J4131" s="860"/>
      <c r="O4131" s="21"/>
    </row>
    <row r="4132" spans="1:15" ht="11.25" outlineLevel="1">
      <c r="B4132" s="75"/>
      <c r="C4132" s="144"/>
      <c r="D4132" s="1" t="s">
        <v>1097</v>
      </c>
      <c r="E4132" s="1"/>
      <c r="F4132" s="141"/>
      <c r="G4132" s="353"/>
      <c r="H4132" s="32"/>
      <c r="I4132" s="451"/>
      <c r="J4132" s="452"/>
      <c r="O4132" s="21"/>
    </row>
    <row r="4133" spans="1:15" ht="11.25" outlineLevel="1">
      <c r="B4133" s="75"/>
      <c r="C4133" s="144"/>
      <c r="D4133" s="1"/>
      <c r="E4133" s="1" t="s">
        <v>1091</v>
      </c>
      <c r="F4133" s="141" t="s">
        <v>800</v>
      </c>
      <c r="G4133" s="353"/>
      <c r="H4133" s="32"/>
      <c r="I4133" s="451"/>
      <c r="J4133" s="452"/>
      <c r="O4133" s="21"/>
    </row>
    <row r="4134" spans="1:15" ht="11.25" outlineLevel="1">
      <c r="B4134" s="75"/>
      <c r="C4134" s="144"/>
      <c r="D4134" s="1"/>
      <c r="E4134" s="1" t="s">
        <v>1092</v>
      </c>
      <c r="F4134" s="141" t="s">
        <v>787</v>
      </c>
      <c r="G4134" s="353"/>
      <c r="H4134" s="32"/>
      <c r="I4134" s="451"/>
      <c r="J4134" s="452"/>
      <c r="O4134" s="21"/>
    </row>
    <row r="4135" spans="1:15" ht="11.25" outlineLevel="1">
      <c r="B4135" s="75"/>
      <c r="C4135" s="144"/>
      <c r="D4135" s="1"/>
      <c r="E4135" s="1" t="s">
        <v>1093</v>
      </c>
      <c r="F4135" s="141" t="s">
        <v>1095</v>
      </c>
      <c r="G4135" s="353"/>
      <c r="H4135" s="32"/>
      <c r="I4135" s="451"/>
      <c r="J4135" s="452"/>
      <c r="O4135" s="21"/>
    </row>
    <row r="4136" spans="1:15" ht="11.25" outlineLevel="1">
      <c r="B4136" s="75"/>
      <c r="C4136" s="144"/>
      <c r="D4136" s="1"/>
      <c r="E4136" s="1" t="s">
        <v>1094</v>
      </c>
      <c r="F4136" s="141" t="s">
        <v>1096</v>
      </c>
      <c r="G4136" s="353"/>
      <c r="H4136" s="32"/>
      <c r="I4136" s="451"/>
      <c r="J4136" s="452"/>
      <c r="O4136" s="21"/>
    </row>
    <row r="4137" spans="1:15" ht="11.25" outlineLevel="1">
      <c r="B4137" s="75"/>
      <c r="C4137" s="144"/>
      <c r="D4137" s="1" t="s">
        <v>1098</v>
      </c>
      <c r="E4137" s="1"/>
      <c r="F4137" s="141"/>
      <c r="G4137" s="567"/>
      <c r="H4137" s="145"/>
      <c r="I4137" s="451"/>
      <c r="J4137" s="452"/>
      <c r="O4137" s="21"/>
    </row>
    <row r="4138" spans="1:15" ht="11.25" outlineLevel="1">
      <c r="B4138" s="75"/>
      <c r="C4138" s="144"/>
      <c r="D4138" s="1"/>
      <c r="E4138" s="1" t="s">
        <v>1091</v>
      </c>
      <c r="F4138" s="141" t="s">
        <v>800</v>
      </c>
      <c r="G4138" s="567"/>
      <c r="H4138" s="145"/>
      <c r="I4138" s="451"/>
      <c r="J4138" s="452"/>
      <c r="O4138" s="21"/>
    </row>
    <row r="4139" spans="1:15" ht="11.25" outlineLevel="1">
      <c r="B4139" s="75"/>
      <c r="C4139" s="144"/>
      <c r="D4139" s="1"/>
      <c r="E4139" s="1"/>
      <c r="F4139" s="141"/>
      <c r="G4139" s="567"/>
      <c r="H4139" s="145"/>
      <c r="I4139" s="451"/>
      <c r="J4139" s="452"/>
      <c r="O4139" s="21"/>
    </row>
    <row r="4140" spans="1:15" ht="11.25" outlineLevel="1">
      <c r="B4140" s="523"/>
      <c r="C4140" s="273" t="s">
        <v>2200</v>
      </c>
      <c r="D4140" s="164" t="s">
        <v>189</v>
      </c>
      <c r="E4140" s="165"/>
      <c r="F4140" s="593"/>
      <c r="G4140" s="256" t="s">
        <v>82</v>
      </c>
      <c r="H4140" s="252" t="s">
        <v>84</v>
      </c>
      <c r="I4140" s="451"/>
      <c r="J4140" s="452"/>
      <c r="O4140" s="21"/>
    </row>
    <row r="4141" spans="1:15" ht="11.25" outlineLevel="1">
      <c r="B4141" s="75"/>
      <c r="C4141" s="11"/>
      <c r="D4141" s="74"/>
      <c r="E4141" s="1" t="s">
        <v>90</v>
      </c>
      <c r="F4141" s="141"/>
      <c r="G4141" s="145"/>
      <c r="H4141" s="145"/>
      <c r="I4141" s="451"/>
      <c r="J4141" s="452"/>
      <c r="O4141" s="21"/>
    </row>
    <row r="4142" spans="1:15" ht="11.25" outlineLevel="1">
      <c r="B4142" s="75"/>
      <c r="C4142" s="11"/>
      <c r="D4142" s="74"/>
      <c r="E4142" s="1" t="s">
        <v>91</v>
      </c>
      <c r="F4142" s="141" t="s">
        <v>1554</v>
      </c>
      <c r="G4142" s="145"/>
      <c r="H4142" s="145"/>
      <c r="I4142" s="451"/>
      <c r="J4142" s="452"/>
      <c r="O4142" s="21"/>
    </row>
    <row r="4143" spans="1:15" ht="11.25" outlineLevel="1">
      <c r="B4143" s="75"/>
      <c r="C4143" s="11"/>
      <c r="D4143" s="74"/>
      <c r="E4143" s="1"/>
      <c r="F4143" s="141"/>
      <c r="G4143" s="145"/>
      <c r="H4143" s="145"/>
      <c r="I4143" s="451"/>
      <c r="J4143" s="452"/>
      <c r="O4143" s="21"/>
    </row>
    <row r="4144" spans="1:15" ht="11.25" outlineLevel="1">
      <c r="B4144" s="75"/>
      <c r="C4144" s="126" t="s">
        <v>1985</v>
      </c>
      <c r="D4144" s="127" t="s">
        <v>1957</v>
      </c>
      <c r="E4144" s="127"/>
      <c r="F4144" s="647"/>
      <c r="G4144" s="250" t="s">
        <v>82</v>
      </c>
      <c r="H4144" s="574" t="s">
        <v>85</v>
      </c>
      <c r="I4144" s="856" t="s">
        <v>82</v>
      </c>
      <c r="J4144" s="856"/>
      <c r="O4144" s="21"/>
    </row>
    <row r="4145" spans="2:15" ht="11.25" outlineLevel="1">
      <c r="B4145" s="706"/>
      <c r="C4145" s="14"/>
      <c r="D4145" s="318"/>
      <c r="E4145" s="312" t="s">
        <v>3735</v>
      </c>
      <c r="F4145" s="589"/>
      <c r="G4145" s="61"/>
      <c r="H4145" s="547"/>
      <c r="I4145" s="544"/>
      <c r="J4145" s="545"/>
      <c r="O4145" s="21"/>
    </row>
    <row r="4146" spans="2:15" ht="11.25" outlineLevel="2">
      <c r="B4146" s="706"/>
      <c r="C4146" s="14"/>
      <c r="D4146" s="311"/>
      <c r="E4146" s="533" t="str">
        <f>TRIM(RIGHT(SUBSTITUTE(E4145," ",REPT(" ",100)),100))</f>
        <v>8.10.4.2.2(O)</v>
      </c>
      <c r="F4146" s="590" t="e">
        <f>+VLOOKUP(E4146,clause_count,2,FALSE)</f>
        <v>#N/A</v>
      </c>
      <c r="G4146" s="73"/>
      <c r="H4146" s="350"/>
      <c r="I4146" s="544"/>
      <c r="J4146" s="545"/>
      <c r="O4146" s="21"/>
    </row>
    <row r="4147" spans="2:15" ht="25.5" outlineLevel="2">
      <c r="B4147" s="706"/>
      <c r="C4147" s="14"/>
      <c r="D4147" s="539">
        <v>1</v>
      </c>
      <c r="E4147" s="538" t="s">
        <v>3445</v>
      </c>
      <c r="F4147" s="577" t="s">
        <v>3355</v>
      </c>
      <c r="G4147" s="73"/>
      <c r="H4147" s="350"/>
      <c r="I4147" s="544"/>
      <c r="J4147" s="545"/>
      <c r="O4147" s="21"/>
    </row>
    <row r="4148" spans="2:15" ht="11.25" outlineLevel="1">
      <c r="B4148" s="75"/>
      <c r="C4148" s="144"/>
      <c r="D4148" s="1"/>
      <c r="E4148" s="1" t="s">
        <v>942</v>
      </c>
      <c r="F4148" s="141" t="s">
        <v>1959</v>
      </c>
      <c r="G4148" s="32"/>
      <c r="H4148" s="32"/>
      <c r="I4148" s="451"/>
      <c r="J4148" s="452"/>
      <c r="O4148" s="21"/>
    </row>
    <row r="4149" spans="2:15" ht="11.25" outlineLevel="1">
      <c r="B4149" s="75"/>
      <c r="C4149" s="11"/>
      <c r="D4149" s="74"/>
      <c r="E4149" s="1" t="s">
        <v>1983</v>
      </c>
      <c r="F4149" s="141" t="s">
        <v>1960</v>
      </c>
      <c r="G4149" s="32"/>
      <c r="H4149" s="32"/>
      <c r="I4149" s="451"/>
      <c r="J4149" s="452"/>
      <c r="O4149" s="21"/>
    </row>
    <row r="4150" spans="2:15" ht="11.25" outlineLevel="1">
      <c r="B4150" s="75"/>
      <c r="C4150" s="11"/>
      <c r="D4150" s="74"/>
      <c r="E4150" s="1" t="s">
        <v>1984</v>
      </c>
      <c r="F4150" s="141" t="s">
        <v>1096</v>
      </c>
      <c r="G4150" s="32"/>
      <c r="H4150" s="32"/>
      <c r="I4150" s="451"/>
      <c r="J4150" s="452"/>
      <c r="O4150" s="21"/>
    </row>
    <row r="4151" spans="2:15" ht="11.25" outlineLevel="1">
      <c r="B4151" s="75"/>
      <c r="C4151" s="11"/>
      <c r="D4151" s="74"/>
      <c r="E4151" s="1"/>
      <c r="F4151" s="141"/>
      <c r="G4151" s="32"/>
      <c r="H4151" s="32"/>
      <c r="I4151" s="451"/>
      <c r="J4151" s="452"/>
      <c r="O4151" s="21"/>
    </row>
    <row r="4152" spans="2:15" ht="11.25" outlineLevel="1">
      <c r="B4152" s="75"/>
      <c r="C4152" s="126" t="s">
        <v>1986</v>
      </c>
      <c r="D4152" s="127" t="s">
        <v>1962</v>
      </c>
      <c r="E4152" s="127"/>
      <c r="F4152" s="647"/>
      <c r="G4152" s="250" t="s">
        <v>82</v>
      </c>
      <c r="H4152" s="574" t="s">
        <v>85</v>
      </c>
      <c r="I4152" s="856" t="s">
        <v>82</v>
      </c>
      <c r="J4152" s="856"/>
      <c r="O4152" s="21"/>
    </row>
    <row r="4153" spans="2:15" ht="11.25" outlineLevel="1">
      <c r="B4153" s="706"/>
      <c r="C4153" s="14"/>
      <c r="D4153" s="318"/>
      <c r="E4153" s="312" t="s">
        <v>1963</v>
      </c>
      <c r="F4153" s="589"/>
      <c r="G4153" s="61"/>
      <c r="H4153" s="547"/>
      <c r="I4153" s="544"/>
      <c r="J4153" s="545"/>
      <c r="O4153" s="21"/>
    </row>
    <row r="4154" spans="2:15" ht="11.25" outlineLevel="2">
      <c r="B4154" s="706"/>
      <c r="C4154" s="14"/>
      <c r="D4154" s="311"/>
      <c r="E4154" s="533" t="str">
        <f>TRIM(RIGHT(SUBSTITUTE(E4153," ",REPT(" ",100)),100))</f>
        <v>8.10.4.2.2(j)</v>
      </c>
      <c r="F4154" s="590">
        <f>+VLOOKUP(E4154,clause_count,2,FALSE)</f>
        <v>1</v>
      </c>
      <c r="G4154" s="73"/>
      <c r="H4154" s="350"/>
      <c r="I4154" s="544"/>
      <c r="J4154" s="545"/>
      <c r="O4154" s="21"/>
    </row>
    <row r="4155" spans="2:15" ht="25.5" outlineLevel="2">
      <c r="B4155" s="706"/>
      <c r="C4155" s="14"/>
      <c r="D4155" s="539">
        <v>1</v>
      </c>
      <c r="E4155" s="538" t="s">
        <v>3668</v>
      </c>
      <c r="F4155" s="577" t="str">
        <f>+VLOOKUP(E4155,AlterationTestLU[],2,)</f>
        <v>inspected and tested for conformance with 6.1.4.1.2 or 6.2.4.1.2, respectively</v>
      </c>
      <c r="G4155" s="73"/>
      <c r="H4155" s="350"/>
      <c r="I4155" s="544"/>
      <c r="J4155" s="545"/>
      <c r="O4155" s="21"/>
    </row>
    <row r="4156" spans="2:15" ht="11.25" outlineLevel="1">
      <c r="B4156" s="75"/>
      <c r="C4156" s="144"/>
      <c r="D4156" s="1"/>
      <c r="E4156" s="1" t="s">
        <v>1987</v>
      </c>
      <c r="F4156" s="141" t="s">
        <v>1965</v>
      </c>
      <c r="G4156" s="32"/>
      <c r="H4156" s="32"/>
      <c r="I4156" s="451"/>
      <c r="J4156" s="452"/>
      <c r="O4156" s="21"/>
    </row>
    <row r="4157" spans="2:15" ht="11.25" outlineLevel="1">
      <c r="B4157" s="75"/>
      <c r="C4157" s="144"/>
      <c r="D4157" s="1"/>
      <c r="E4157" s="1"/>
      <c r="F4157" s="141"/>
      <c r="G4157" s="32"/>
      <c r="H4157" s="32"/>
      <c r="I4157" s="451"/>
      <c r="J4157" s="452"/>
      <c r="O4157" s="21"/>
    </row>
    <row r="4158" spans="2:15" ht="11.25" outlineLevel="1">
      <c r="B4158" s="75"/>
      <c r="C4158" s="126" t="s">
        <v>1988</v>
      </c>
      <c r="D4158" s="127" t="s">
        <v>71</v>
      </c>
      <c r="E4158" s="127"/>
      <c r="F4158" s="647"/>
      <c r="G4158" s="250" t="s">
        <v>82</v>
      </c>
      <c r="H4158" s="574" t="s">
        <v>85</v>
      </c>
      <c r="I4158" s="856" t="s">
        <v>82</v>
      </c>
      <c r="J4158" s="856"/>
      <c r="O4158" s="21"/>
    </row>
    <row r="4159" spans="2:15" ht="11.25" outlineLevel="1">
      <c r="B4159" s="75"/>
      <c r="C4159" s="144"/>
      <c r="D4159" s="1"/>
      <c r="E4159" s="1" t="s">
        <v>1989</v>
      </c>
      <c r="F4159" s="141" t="s">
        <v>32</v>
      </c>
      <c r="G4159" s="32"/>
      <c r="H4159" s="32"/>
      <c r="I4159" s="451"/>
      <c r="J4159" s="452"/>
      <c r="O4159" s="21"/>
    </row>
    <row r="4160" spans="2:15" ht="11.25" outlineLevel="1">
      <c r="B4160" s="75"/>
      <c r="C4160" s="144"/>
      <c r="D4160" s="1"/>
      <c r="E4160" s="1" t="s">
        <v>1990</v>
      </c>
      <c r="F4160" s="141" t="s">
        <v>1993</v>
      </c>
      <c r="G4160" s="32"/>
      <c r="H4160" s="32"/>
      <c r="I4160" s="451"/>
      <c r="J4160" s="452"/>
      <c r="O4160" s="21"/>
    </row>
    <row r="4161" spans="2:15" ht="11.25" outlineLevel="1">
      <c r="B4161" s="75"/>
      <c r="C4161" s="144"/>
      <c r="D4161" s="1"/>
      <c r="E4161" s="1" t="s">
        <v>1991</v>
      </c>
      <c r="F4161" s="141" t="s">
        <v>907</v>
      </c>
      <c r="G4161" s="32"/>
      <c r="H4161" s="32"/>
      <c r="I4161" s="451"/>
      <c r="J4161" s="452"/>
      <c r="O4161" s="21"/>
    </row>
    <row r="4162" spans="2:15" ht="11.25" outlineLevel="1">
      <c r="B4162" s="75"/>
      <c r="C4162" s="144"/>
      <c r="D4162" s="1"/>
      <c r="E4162" s="1" t="s">
        <v>1992</v>
      </c>
      <c r="F4162" s="141" t="s">
        <v>908</v>
      </c>
      <c r="G4162" s="32"/>
      <c r="H4162" s="32"/>
      <c r="I4162" s="451"/>
      <c r="J4162" s="452"/>
      <c r="O4162" s="21"/>
    </row>
    <row r="4163" spans="2:15" ht="11.25" outlineLevel="1">
      <c r="B4163" s="75"/>
      <c r="C4163" s="144"/>
      <c r="D4163" s="1"/>
      <c r="E4163" s="1"/>
      <c r="F4163" s="141"/>
      <c r="G4163" s="32"/>
      <c r="H4163" s="32"/>
      <c r="I4163" s="451"/>
      <c r="J4163" s="452"/>
      <c r="O4163" s="21"/>
    </row>
    <row r="4164" spans="2:15" ht="11.25" outlineLevel="1">
      <c r="B4164" s="75"/>
      <c r="C4164" s="126" t="s">
        <v>3671</v>
      </c>
      <c r="D4164" s="127" t="s">
        <v>934</v>
      </c>
      <c r="E4164" s="127"/>
      <c r="F4164" s="647"/>
      <c r="G4164" s="850" t="s">
        <v>85</v>
      </c>
      <c r="H4164" s="851"/>
      <c r="I4164" s="852" t="s">
        <v>85</v>
      </c>
      <c r="J4164" s="852"/>
      <c r="O4164" s="21"/>
    </row>
    <row r="4165" spans="2:15" ht="11.25" outlineLevel="1">
      <c r="B4165" s="75"/>
      <c r="C4165" s="144"/>
      <c r="D4165" s="1"/>
      <c r="E4165" s="1" t="s">
        <v>1967</v>
      </c>
      <c r="F4165" s="141" t="s">
        <v>1969</v>
      </c>
      <c r="G4165" s="32"/>
      <c r="H4165" s="32"/>
      <c r="I4165" s="451"/>
      <c r="J4165" s="452"/>
      <c r="O4165" s="21"/>
    </row>
    <row r="4166" spans="2:15" ht="11.25" outlineLevel="1">
      <c r="B4166" s="75"/>
      <c r="C4166" s="11"/>
      <c r="D4166" s="74"/>
      <c r="E4166" s="1" t="s">
        <v>1968</v>
      </c>
      <c r="F4166" s="141" t="s">
        <v>1970</v>
      </c>
      <c r="G4166" s="32"/>
      <c r="H4166" s="32"/>
      <c r="I4166" s="451"/>
      <c r="J4166" s="452"/>
      <c r="O4166" s="21"/>
    </row>
    <row r="4167" spans="2:15" ht="11.25" outlineLevel="1">
      <c r="B4167" s="75"/>
      <c r="C4167" s="11"/>
      <c r="D4167" s="1"/>
      <c r="E4167" s="1"/>
      <c r="F4167" s="141"/>
      <c r="G4167" s="32"/>
      <c r="H4167" s="32"/>
      <c r="I4167" s="451"/>
      <c r="J4167" s="452"/>
      <c r="O4167" s="21"/>
    </row>
    <row r="4168" spans="2:15" ht="12.75">
      <c r="B4168" s="498"/>
      <c r="C4168" s="492" t="s">
        <v>62</v>
      </c>
      <c r="D4168" s="493" t="s">
        <v>63</v>
      </c>
      <c r="E4168" s="494"/>
      <c r="F4168" s="640"/>
      <c r="G4168" s="496"/>
      <c r="H4168" s="515"/>
      <c r="I4168" s="853"/>
      <c r="J4168" s="854"/>
      <c r="O4168" s="21"/>
    </row>
    <row r="4169" spans="2:15" ht="11.25" outlineLevel="1">
      <c r="B4169" s="75"/>
      <c r="C4169" s="505" t="s">
        <v>64</v>
      </c>
      <c r="D4169" s="506" t="s">
        <v>1520</v>
      </c>
      <c r="E4169" s="506"/>
      <c r="F4169" s="650"/>
      <c r="G4169" s="508" t="s">
        <v>83</v>
      </c>
      <c r="H4169" s="509" t="s">
        <v>82</v>
      </c>
      <c r="I4169" s="847"/>
      <c r="J4169" s="848"/>
      <c r="O4169" s="21"/>
    </row>
    <row r="4170" spans="2:15" ht="11.25" outlineLevel="1">
      <c r="B4170" s="75"/>
      <c r="C4170" s="104"/>
      <c r="D4170" s="105" t="s">
        <v>1080</v>
      </c>
      <c r="E4170" s="105"/>
      <c r="F4170" s="641"/>
      <c r="G4170" s="134" t="s">
        <v>83</v>
      </c>
      <c r="H4170" s="135" t="s">
        <v>82</v>
      </c>
      <c r="I4170" s="516"/>
      <c r="J4170" s="517"/>
      <c r="O4170" s="21"/>
    </row>
    <row r="4171" spans="2:15" ht="11.25" outlineLevel="1">
      <c r="B4171" s="75"/>
      <c r="C4171" s="13"/>
      <c r="D4171" s="1"/>
      <c r="E4171" s="1" t="s">
        <v>672</v>
      </c>
      <c r="F4171" s="141" t="s">
        <v>1077</v>
      </c>
      <c r="G4171" s="64"/>
      <c r="H4171" s="158"/>
      <c r="I4171" s="516"/>
      <c r="J4171" s="517"/>
      <c r="O4171" s="21"/>
    </row>
    <row r="4172" spans="2:15" ht="11.25" outlineLevel="1">
      <c r="B4172" s="75"/>
      <c r="C4172" s="13"/>
      <c r="D4172" s="1"/>
      <c r="E4172" s="1" t="s">
        <v>673</v>
      </c>
      <c r="F4172" s="141" t="s">
        <v>788</v>
      </c>
      <c r="G4172" s="64"/>
      <c r="H4172" s="158"/>
      <c r="I4172" s="516"/>
      <c r="J4172" s="517"/>
      <c r="O4172" s="21"/>
    </row>
    <row r="4173" spans="2:15" ht="11.25" outlineLevel="1">
      <c r="B4173" s="75"/>
      <c r="C4173" s="13"/>
      <c r="D4173" s="1"/>
      <c r="E4173" s="1" t="s">
        <v>674</v>
      </c>
      <c r="F4173" s="141" t="s">
        <v>1078</v>
      </c>
      <c r="G4173" s="64"/>
      <c r="H4173" s="158"/>
      <c r="I4173" s="516"/>
      <c r="J4173" s="517"/>
      <c r="O4173" s="21"/>
    </row>
    <row r="4174" spans="2:15" ht="11.25" outlineLevel="1">
      <c r="B4174" s="75"/>
      <c r="C4174" s="104"/>
      <c r="D4174" s="105" t="s">
        <v>1079</v>
      </c>
      <c r="E4174" s="105"/>
      <c r="F4174" s="641"/>
      <c r="G4174" s="159" t="s">
        <v>83</v>
      </c>
      <c r="H4174" s="160" t="s">
        <v>82</v>
      </c>
      <c r="I4174" s="516"/>
      <c r="J4174" s="517"/>
      <c r="O4174" s="21"/>
    </row>
    <row r="4175" spans="2:15" ht="11.25" outlineLevel="1">
      <c r="B4175" s="75"/>
      <c r="C4175" s="13"/>
      <c r="D4175" s="1"/>
      <c r="E4175" s="1" t="s">
        <v>638</v>
      </c>
      <c r="F4175" s="141" t="s">
        <v>1081</v>
      </c>
      <c r="G4175" s="64"/>
      <c r="H4175" s="158"/>
      <c r="I4175" s="516"/>
      <c r="J4175" s="517"/>
      <c r="O4175" s="21"/>
    </row>
    <row r="4176" spans="2:15" ht="11.25" outlineLevel="1">
      <c r="B4176" s="75"/>
      <c r="C4176" s="180" t="s">
        <v>1597</v>
      </c>
      <c r="D4176" s="280" t="s">
        <v>1598</v>
      </c>
      <c r="E4176" s="280"/>
      <c r="F4176" s="649"/>
      <c r="G4176" s="299" t="s">
        <v>85</v>
      </c>
      <c r="H4176" s="300" t="s">
        <v>85</v>
      </c>
      <c r="I4176" s="516"/>
      <c r="J4176" s="517"/>
      <c r="O4176" s="21"/>
    </row>
    <row r="4177" spans="2:15" ht="11.25" outlineLevel="1">
      <c r="B4177" s="75"/>
      <c r="C4177" s="246"/>
      <c r="D4177" s="216"/>
      <c r="E4177" s="216" t="s">
        <v>1594</v>
      </c>
      <c r="F4177" s="444"/>
      <c r="G4177" s="227"/>
      <c r="H4177" s="227"/>
      <c r="I4177" s="516"/>
      <c r="J4177" s="517"/>
      <c r="O4177" s="21"/>
    </row>
    <row r="4178" spans="2:15" ht="11.25" outlineLevel="1">
      <c r="B4178" s="75"/>
      <c r="C4178" s="296"/>
      <c r="D4178" s="216"/>
      <c r="E4178" s="216" t="s">
        <v>1595</v>
      </c>
      <c r="F4178" s="444" t="s">
        <v>1596</v>
      </c>
      <c r="G4178" s="297"/>
      <c r="H4178" s="298"/>
      <c r="I4178" s="516"/>
      <c r="J4178" s="517"/>
      <c r="O4178" s="21"/>
    </row>
    <row r="4179" spans="2:15" ht="11.25" outlineLevel="1">
      <c r="B4179" s="75"/>
      <c r="C4179" s="13"/>
      <c r="D4179" s="1"/>
      <c r="E4179" s="1"/>
      <c r="F4179" s="141"/>
      <c r="G4179" s="64"/>
      <c r="H4179" s="158"/>
      <c r="I4179" s="516"/>
      <c r="J4179" s="517"/>
      <c r="O4179" s="21"/>
    </row>
    <row r="4180" spans="2:15" ht="11.25" outlineLevel="1">
      <c r="B4180" s="75"/>
      <c r="C4180" s="104" t="s">
        <v>65</v>
      </c>
      <c r="D4180" s="105" t="s">
        <v>125</v>
      </c>
      <c r="E4180" s="105"/>
      <c r="F4180" s="641"/>
      <c r="G4180" s="136" t="s">
        <v>83</v>
      </c>
      <c r="H4180" s="137" t="s">
        <v>82</v>
      </c>
      <c r="I4180" s="847"/>
      <c r="J4180" s="848"/>
      <c r="O4180" s="21"/>
    </row>
    <row r="4181" spans="2:15" ht="11.25" outlineLevel="1">
      <c r="B4181" s="75"/>
      <c r="C4181" s="11"/>
      <c r="D4181" s="1"/>
      <c r="E4181" s="1" t="s">
        <v>634</v>
      </c>
      <c r="F4181" s="141" t="s">
        <v>959</v>
      </c>
      <c r="G4181" s="32"/>
      <c r="H4181" s="32"/>
      <c r="I4181" s="845"/>
      <c r="J4181" s="846"/>
      <c r="O4181" s="21"/>
    </row>
    <row r="4182" spans="2:15" ht="11.25" outlineLevel="1">
      <c r="B4182" s="75"/>
      <c r="C4182" s="104" t="s">
        <v>66</v>
      </c>
      <c r="D4182" s="105" t="s">
        <v>1034</v>
      </c>
      <c r="E4182" s="105"/>
      <c r="F4182" s="641"/>
      <c r="G4182" s="136" t="s">
        <v>83</v>
      </c>
      <c r="H4182" s="137" t="s">
        <v>82</v>
      </c>
      <c r="I4182" s="847"/>
      <c r="J4182" s="848"/>
      <c r="O4182" s="21"/>
    </row>
    <row r="4183" spans="2:15" ht="11.25" outlineLevel="1">
      <c r="B4183" s="75"/>
      <c r="C4183" s="11"/>
      <c r="D4183" s="1"/>
      <c r="E4183" s="1" t="s">
        <v>635</v>
      </c>
      <c r="F4183" s="141" t="s">
        <v>950</v>
      </c>
      <c r="G4183" s="32"/>
      <c r="H4183" s="32"/>
      <c r="I4183" s="845"/>
      <c r="J4183" s="846"/>
      <c r="O4183" s="21"/>
    </row>
    <row r="4184" spans="2:15" ht="11.25" outlineLevel="1">
      <c r="B4184" s="75"/>
      <c r="C4184" s="11"/>
      <c r="D4184" s="1"/>
      <c r="E4184" s="1" t="s">
        <v>636</v>
      </c>
      <c r="F4184" s="141" t="s">
        <v>952</v>
      </c>
      <c r="G4184" s="32"/>
      <c r="H4184" s="32"/>
      <c r="I4184" s="845"/>
      <c r="J4184" s="846"/>
      <c r="O4184" s="21"/>
    </row>
    <row r="4185" spans="2:15" ht="11.25" outlineLevel="1">
      <c r="B4185" s="75"/>
      <c r="C4185" s="11"/>
      <c r="D4185" s="1"/>
      <c r="E4185" s="1" t="s">
        <v>638</v>
      </c>
      <c r="F4185" s="141" t="s">
        <v>1081</v>
      </c>
      <c r="G4185" s="32"/>
      <c r="H4185" s="32"/>
      <c r="I4185" s="451"/>
      <c r="J4185" s="452"/>
      <c r="O4185" s="21"/>
    </row>
    <row r="4186" spans="2:15" ht="11.25" outlineLevel="1">
      <c r="B4186" s="75"/>
      <c r="C4186" s="11"/>
      <c r="D4186" s="1"/>
      <c r="E4186" s="1" t="s">
        <v>1074</v>
      </c>
      <c r="F4186" s="141" t="s">
        <v>1082</v>
      </c>
      <c r="G4186" s="32"/>
      <c r="H4186" s="32"/>
      <c r="I4186" s="451"/>
      <c r="J4186" s="452"/>
      <c r="O4186" s="21"/>
    </row>
    <row r="4187" spans="2:15" ht="11.25" outlineLevel="1">
      <c r="B4187" s="75"/>
      <c r="C4187" s="11"/>
      <c r="D4187" s="1"/>
      <c r="E4187" s="1" t="s">
        <v>1075</v>
      </c>
      <c r="F4187" s="141" t="s">
        <v>1083</v>
      </c>
      <c r="G4187" s="32"/>
      <c r="H4187" s="32"/>
      <c r="I4187" s="845"/>
      <c r="J4187" s="846"/>
      <c r="O4187" s="21"/>
    </row>
    <row r="4188" spans="2:15" ht="11.25" outlineLevel="1">
      <c r="B4188" s="75"/>
      <c r="C4188" s="131" t="s">
        <v>67</v>
      </c>
      <c r="D4188" s="132" t="s">
        <v>68</v>
      </c>
      <c r="E4188" s="132"/>
      <c r="F4188" s="651"/>
      <c r="G4188" s="134" t="s">
        <v>83</v>
      </c>
      <c r="H4188" s="135" t="s">
        <v>82</v>
      </c>
      <c r="I4188" s="847"/>
      <c r="J4188" s="848"/>
      <c r="O4188" s="21"/>
    </row>
    <row r="4189" spans="2:15" ht="11.25" outlineLevel="1">
      <c r="B4189" s="75"/>
      <c r="C4189" s="11"/>
      <c r="D4189" s="1"/>
      <c r="E4189" s="1" t="s">
        <v>412</v>
      </c>
      <c r="F4189" s="141" t="s">
        <v>958</v>
      </c>
      <c r="G4189" s="32"/>
      <c r="H4189" s="32"/>
      <c r="I4189" s="845"/>
      <c r="J4189" s="846"/>
      <c r="O4189" s="21"/>
    </row>
    <row r="4190" spans="2:15" ht="11.25" outlineLevel="1">
      <c r="B4190" s="75"/>
      <c r="C4190" s="11"/>
      <c r="D4190" s="1"/>
      <c r="E4190" s="1" t="s">
        <v>483</v>
      </c>
      <c r="F4190" s="141" t="s">
        <v>956</v>
      </c>
      <c r="G4190" s="32"/>
      <c r="H4190" s="32"/>
      <c r="I4190" s="845"/>
      <c r="J4190" s="846"/>
      <c r="O4190" s="21"/>
    </row>
    <row r="4191" spans="2:15" ht="11.25" outlineLevel="1">
      <c r="B4191" s="75"/>
      <c r="C4191" s="131" t="s">
        <v>194</v>
      </c>
      <c r="D4191" s="132" t="s">
        <v>637</v>
      </c>
      <c r="E4191" s="132"/>
      <c r="F4191" s="651"/>
      <c r="G4191" s="134" t="s">
        <v>126</v>
      </c>
      <c r="H4191" s="134" t="s">
        <v>126</v>
      </c>
      <c r="I4191" s="847"/>
      <c r="J4191" s="848"/>
      <c r="O4191" s="21"/>
    </row>
    <row r="4192" spans="2:15" ht="11.25" outlineLevel="1">
      <c r="B4192" s="75"/>
      <c r="C4192" s="161"/>
      <c r="D4192" s="42"/>
      <c r="E4192" s="42"/>
      <c r="F4192" s="652" t="s">
        <v>1084</v>
      </c>
      <c r="G4192" s="162"/>
      <c r="H4192" s="162"/>
      <c r="I4192" s="516"/>
      <c r="J4192" s="517"/>
      <c r="O4192" s="21"/>
    </row>
    <row r="4193" spans="2:15" ht="11.25" outlineLevel="1">
      <c r="B4193" s="75"/>
      <c r="C4193" s="131" t="s">
        <v>195</v>
      </c>
      <c r="D4193" s="132" t="s">
        <v>670</v>
      </c>
      <c r="E4193" s="132"/>
      <c r="F4193" s="651"/>
      <c r="G4193" s="134" t="s">
        <v>234</v>
      </c>
      <c r="H4193" s="135" t="s">
        <v>82</v>
      </c>
      <c r="I4193" s="847"/>
      <c r="J4193" s="848"/>
      <c r="O4193" s="21"/>
    </row>
    <row r="4194" spans="2:15" ht="11.25" outlineLevel="1">
      <c r="B4194" s="75"/>
      <c r="C4194" s="13"/>
      <c r="D4194" s="1"/>
      <c r="E4194" s="1" t="s">
        <v>1086</v>
      </c>
      <c r="F4194" s="141" t="s">
        <v>1085</v>
      </c>
      <c r="G4194" s="64"/>
      <c r="H4194" s="158"/>
      <c r="I4194" s="516"/>
      <c r="J4194" s="517"/>
      <c r="O4194" s="21"/>
    </row>
    <row r="4195" spans="2:15" ht="11.25" outlineLevel="1">
      <c r="B4195" s="75"/>
      <c r="C4195" s="11"/>
      <c r="D4195" s="1"/>
      <c r="E4195" s="1" t="s">
        <v>1531</v>
      </c>
      <c r="F4195" s="141" t="s">
        <v>953</v>
      </c>
      <c r="G4195" s="32"/>
      <c r="H4195" s="32"/>
      <c r="I4195" s="845"/>
      <c r="J4195" s="846"/>
      <c r="O4195" s="21"/>
    </row>
    <row r="4196" spans="2:15" ht="11.25" outlineLevel="1">
      <c r="B4196" s="75"/>
      <c r="C4196" s="131" t="s">
        <v>196</v>
      </c>
      <c r="D4196" s="132" t="s">
        <v>671</v>
      </c>
      <c r="E4196" s="132"/>
      <c r="F4196" s="651"/>
      <c r="G4196" s="134" t="s">
        <v>234</v>
      </c>
      <c r="H4196" s="135" t="s">
        <v>82</v>
      </c>
      <c r="I4196" s="847"/>
      <c r="J4196" s="848"/>
      <c r="O4196" s="21"/>
    </row>
    <row r="4197" spans="2:15" ht="11.25" outlineLevel="1">
      <c r="B4197" s="75"/>
      <c r="C4197" s="11"/>
      <c r="D4197" s="1"/>
      <c r="E4197" s="1" t="s">
        <v>412</v>
      </c>
      <c r="F4197" s="141" t="s">
        <v>958</v>
      </c>
      <c r="G4197" s="32"/>
      <c r="H4197" s="32"/>
      <c r="I4197" s="845"/>
      <c r="J4197" s="846"/>
      <c r="O4197" s="21"/>
    </row>
    <row r="4198" spans="2:15" ht="11.25" outlineLevel="1">
      <c r="B4198" s="75"/>
      <c r="C4198" s="11"/>
      <c r="D4198" s="1"/>
      <c r="E4198" s="1" t="s">
        <v>483</v>
      </c>
      <c r="F4198" s="141" t="s">
        <v>956</v>
      </c>
      <c r="G4198" s="32"/>
      <c r="H4198" s="32"/>
      <c r="I4198" s="845"/>
      <c r="J4198" s="846"/>
      <c r="O4198" s="21"/>
    </row>
    <row r="4199" spans="2:15" ht="11.25" outlineLevel="1">
      <c r="B4199" s="75"/>
      <c r="C4199" s="131" t="s">
        <v>197</v>
      </c>
      <c r="D4199" s="132" t="s">
        <v>127</v>
      </c>
      <c r="E4199" s="132"/>
      <c r="F4199" s="651"/>
      <c r="G4199" s="134" t="s">
        <v>234</v>
      </c>
      <c r="H4199" s="135" t="s">
        <v>82</v>
      </c>
      <c r="I4199" s="847"/>
      <c r="J4199" s="848"/>
      <c r="O4199" s="21"/>
    </row>
    <row r="4200" spans="2:15" ht="11.25" outlineLevel="1">
      <c r="B4200" s="75"/>
      <c r="C4200" s="11"/>
      <c r="D4200" s="1"/>
      <c r="E4200" s="1" t="s">
        <v>672</v>
      </c>
      <c r="F4200" s="141" t="s">
        <v>949</v>
      </c>
      <c r="G4200" s="32"/>
      <c r="H4200" s="32"/>
      <c r="I4200" s="845"/>
      <c r="J4200" s="846"/>
      <c r="O4200" s="21"/>
    </row>
    <row r="4201" spans="2:15" ht="11.25" outlineLevel="1">
      <c r="B4201" s="75"/>
      <c r="C4201" s="11"/>
      <c r="D4201" s="1"/>
      <c r="E4201" s="1" t="s">
        <v>673</v>
      </c>
      <c r="F4201" s="141" t="s">
        <v>950</v>
      </c>
      <c r="G4201" s="32"/>
      <c r="H4201" s="32"/>
      <c r="I4201" s="845"/>
      <c r="J4201" s="846"/>
      <c r="O4201" s="21"/>
    </row>
    <row r="4202" spans="2:15" ht="11.25" outlineLevel="1">
      <c r="B4202" s="75"/>
      <c r="C4202" s="11"/>
      <c r="D4202" s="1"/>
      <c r="E4202" s="1" t="s">
        <v>674</v>
      </c>
      <c r="F4202" s="141" t="s">
        <v>952</v>
      </c>
      <c r="G4202" s="32"/>
      <c r="H4202" s="32"/>
      <c r="I4202" s="845"/>
      <c r="J4202" s="846"/>
      <c r="O4202" s="21"/>
    </row>
    <row r="4203" spans="2:15" ht="12.75">
      <c r="B4203" s="498"/>
      <c r="C4203" s="510"/>
      <c r="D4203" s="511" t="s">
        <v>1073</v>
      </c>
      <c r="E4203" s="512"/>
      <c r="F4203" s="653"/>
      <c r="G4203" s="514"/>
      <c r="H4203" s="656"/>
      <c r="I4203" s="849"/>
      <c r="J4203" s="849"/>
      <c r="O4203" s="21"/>
    </row>
    <row r="4204" spans="2:15" ht="11.25" outlineLevel="1">
      <c r="B4204" s="523"/>
      <c r="C4204" s="273" t="s">
        <v>2201</v>
      </c>
      <c r="D4204" s="164" t="s">
        <v>1532</v>
      </c>
      <c r="E4204" s="165"/>
      <c r="F4204" s="593"/>
      <c r="G4204" s="77" t="s">
        <v>83</v>
      </c>
      <c r="H4204" s="259" t="s">
        <v>82</v>
      </c>
      <c r="I4204" s="456"/>
      <c r="J4204" s="457"/>
      <c r="O4204" s="21"/>
    </row>
    <row r="4205" spans="2:15" ht="11.25" outlineLevel="1">
      <c r="B4205" s="75"/>
      <c r="C4205" s="152"/>
      <c r="D4205" s="74"/>
      <c r="E4205" s="1" t="s">
        <v>638</v>
      </c>
      <c r="F4205" s="141" t="s">
        <v>1533</v>
      </c>
      <c r="G4205" s="64"/>
      <c r="H4205" s="258"/>
      <c r="I4205" s="62"/>
      <c r="J4205" s="63"/>
      <c r="O4205" s="21"/>
    </row>
    <row r="4206" spans="2:15" ht="11.25" outlineLevel="1">
      <c r="B4206" s="75"/>
      <c r="C4206" s="152"/>
      <c r="D4206" s="74"/>
      <c r="E4206" s="1" t="s">
        <v>1074</v>
      </c>
      <c r="F4206" s="141" t="s">
        <v>1533</v>
      </c>
      <c r="G4206" s="64"/>
      <c r="H4206" s="258"/>
      <c r="I4206" s="62"/>
      <c r="J4206" s="63"/>
      <c r="O4206" s="21"/>
    </row>
    <row r="4207" spans="2:15" ht="11.25" outlineLevel="1">
      <c r="B4207" s="75"/>
      <c r="C4207" s="152"/>
      <c r="D4207" s="74"/>
      <c r="E4207" s="1" t="s">
        <v>1075</v>
      </c>
      <c r="F4207" s="141" t="s">
        <v>1533</v>
      </c>
      <c r="G4207" s="64"/>
      <c r="H4207" s="258"/>
      <c r="I4207" s="62"/>
      <c r="J4207" s="63"/>
      <c r="O4207" s="21"/>
    </row>
    <row r="4208" spans="2:15" ht="22.5" outlineLevel="1">
      <c r="B4208" s="75"/>
      <c r="C4208" s="152"/>
      <c r="D4208" s="74"/>
      <c r="E4208" s="1"/>
      <c r="F4208" s="654" t="s">
        <v>1534</v>
      </c>
      <c r="G4208" s="64"/>
      <c r="H4208" s="258"/>
      <c r="I4208" s="62"/>
      <c r="J4208" s="63"/>
      <c r="O4208" s="21"/>
    </row>
    <row r="4209" spans="1:15" ht="11.25" outlineLevel="1">
      <c r="B4209" s="75"/>
      <c r="C4209" s="224" t="s">
        <v>1597</v>
      </c>
      <c r="D4209" s="280" t="s">
        <v>1598</v>
      </c>
      <c r="E4209" s="280"/>
      <c r="F4209" s="649"/>
      <c r="G4209" s="521" t="s">
        <v>85</v>
      </c>
      <c r="H4209" s="522" t="s">
        <v>85</v>
      </c>
      <c r="I4209" s="62"/>
      <c r="J4209" s="63"/>
      <c r="O4209" s="21"/>
    </row>
    <row r="4210" spans="1:15" ht="11.25" outlineLevel="1">
      <c r="B4210" s="75"/>
      <c r="C4210" s="246"/>
      <c r="D4210" s="216"/>
      <c r="E4210" s="216" t="s">
        <v>1594</v>
      </c>
      <c r="F4210" s="444"/>
      <c r="G4210" s="227"/>
      <c r="H4210" s="227"/>
      <c r="I4210" s="62"/>
      <c r="J4210" s="63"/>
      <c r="O4210" s="21"/>
    </row>
    <row r="4211" spans="1:15" ht="11.25" outlineLevel="1">
      <c r="B4211" s="75"/>
      <c r="C4211" s="296"/>
      <c r="D4211" s="216"/>
      <c r="E4211" s="216" t="s">
        <v>1595</v>
      </c>
      <c r="F4211" s="444" t="s">
        <v>1596</v>
      </c>
      <c r="G4211" s="297"/>
      <c r="H4211" s="298"/>
      <c r="I4211" s="62"/>
      <c r="J4211" s="63"/>
      <c r="O4211" s="21"/>
    </row>
    <row r="4212" spans="1:15" ht="11.25" outlineLevel="1">
      <c r="B4212" s="523"/>
      <c r="C4212" s="273" t="s">
        <v>2202</v>
      </c>
      <c r="D4212" s="164" t="s">
        <v>1535</v>
      </c>
      <c r="E4212" s="165"/>
      <c r="F4212" s="593"/>
      <c r="G4212" s="77" t="s">
        <v>83</v>
      </c>
      <c r="H4212" s="259" t="s">
        <v>82</v>
      </c>
      <c r="I4212" s="456"/>
      <c r="J4212" s="457"/>
      <c r="O4212" s="21"/>
    </row>
    <row r="4213" spans="1:15" ht="11.25" outlineLevel="1">
      <c r="B4213" s="75"/>
      <c r="C4213" s="152"/>
      <c r="D4213" s="74"/>
      <c r="E4213" s="1" t="s">
        <v>638</v>
      </c>
      <c r="F4213" s="141" t="s">
        <v>1076</v>
      </c>
      <c r="G4213" s="154"/>
      <c r="H4213" s="155"/>
      <c r="I4213" s="62"/>
      <c r="J4213" s="63"/>
      <c r="O4213" s="21"/>
    </row>
    <row r="4214" spans="1:15" ht="11.25" outlineLevel="1">
      <c r="B4214" s="75"/>
      <c r="C4214" s="152"/>
      <c r="D4214" s="74"/>
      <c r="E4214" s="1" t="s">
        <v>1074</v>
      </c>
      <c r="F4214" s="141" t="s">
        <v>1076</v>
      </c>
      <c r="G4214" s="154"/>
      <c r="H4214" s="155"/>
      <c r="I4214" s="62"/>
      <c r="J4214" s="63"/>
      <c r="O4214" s="21"/>
    </row>
    <row r="4215" spans="1:15" ht="11.25" outlineLevel="1">
      <c r="B4215" s="75"/>
      <c r="C4215" s="152"/>
      <c r="D4215" s="74"/>
      <c r="E4215" s="1" t="s">
        <v>1075</v>
      </c>
      <c r="F4215" s="141" t="s">
        <v>1076</v>
      </c>
      <c r="G4215" s="154"/>
      <c r="H4215" s="155"/>
      <c r="I4215" s="62"/>
      <c r="J4215" s="63"/>
      <c r="O4215" s="21"/>
    </row>
    <row r="4216" spans="1:15" ht="11.25" outlineLevel="1">
      <c r="B4216" s="75"/>
      <c r="C4216" s="224" t="s">
        <v>1597</v>
      </c>
      <c r="D4216" s="280" t="s">
        <v>1598</v>
      </c>
      <c r="E4216" s="280"/>
      <c r="F4216" s="649"/>
      <c r="G4216" s="521" t="s">
        <v>85</v>
      </c>
      <c r="H4216" s="522" t="s">
        <v>85</v>
      </c>
      <c r="I4216" s="62"/>
      <c r="J4216" s="63"/>
      <c r="O4216" s="21"/>
    </row>
    <row r="4217" spans="1:15" ht="11.25" outlineLevel="1">
      <c r="B4217" s="75"/>
      <c r="C4217" s="246"/>
      <c r="D4217" s="216"/>
      <c r="E4217" s="216" t="s">
        <v>1594</v>
      </c>
      <c r="F4217" s="444"/>
      <c r="G4217" s="227"/>
      <c r="H4217" s="227"/>
      <c r="I4217" s="62"/>
      <c r="J4217" s="63"/>
      <c r="O4217" s="21"/>
    </row>
    <row r="4218" spans="1:15" ht="11.25" outlineLevel="1">
      <c r="B4218" s="75"/>
      <c r="C4218" s="296"/>
      <c r="D4218" s="216"/>
      <c r="E4218" s="216" t="s">
        <v>1595</v>
      </c>
      <c r="F4218" s="444" t="s">
        <v>1596</v>
      </c>
      <c r="G4218" s="297"/>
      <c r="H4218" s="298"/>
      <c r="I4218" s="62"/>
      <c r="J4218" s="63"/>
      <c r="O4218" s="21"/>
    </row>
    <row r="4219" spans="1:15" outlineLevel="1" thickBot="1">
      <c r="B4219" s="524"/>
      <c r="C4219" s="525"/>
      <c r="D4219" s="526"/>
      <c r="E4219" s="526"/>
      <c r="F4219" s="657"/>
      <c r="G4219" s="528"/>
      <c r="H4219" s="658"/>
      <c r="I4219" s="659"/>
      <c r="J4219" s="660"/>
      <c r="O4219" s="21"/>
    </row>
    <row r="4220" spans="1:15">
      <c r="A4220" s="138"/>
      <c r="B4220" s="138"/>
      <c r="O4220" s="21"/>
    </row>
  </sheetData>
  <autoFilter ref="A1:O4220" xr:uid="{D3755898-40D5-462D-824C-AB3A107FF69A}"/>
  <dataConsolidate/>
  <mergeCells count="1120">
    <mergeCell ref="G6:H6"/>
    <mergeCell ref="I7:J7"/>
    <mergeCell ref="I9:J9"/>
    <mergeCell ref="I10:J10"/>
    <mergeCell ref="D28:F28"/>
    <mergeCell ref="I70:J70"/>
    <mergeCell ref="B2:B5"/>
    <mergeCell ref="C2:C5"/>
    <mergeCell ref="D2:F4"/>
    <mergeCell ref="G2:J2"/>
    <mergeCell ref="G3:H3"/>
    <mergeCell ref="I3:J3"/>
    <mergeCell ref="D5:E5"/>
    <mergeCell ref="G5:J5"/>
    <mergeCell ref="I86:J86"/>
    <mergeCell ref="I87:J87"/>
    <mergeCell ref="I88:J88"/>
    <mergeCell ref="D23:F23"/>
    <mergeCell ref="D31:D44"/>
    <mergeCell ref="I89:J89"/>
    <mergeCell ref="I90:J90"/>
    <mergeCell ref="I91:J91"/>
    <mergeCell ref="I78:J78"/>
    <mergeCell ref="I80:J80"/>
    <mergeCell ref="I81:J81"/>
    <mergeCell ref="I82:J82"/>
    <mergeCell ref="I83:J83"/>
    <mergeCell ref="I84:J84"/>
    <mergeCell ref="I72:J72"/>
    <mergeCell ref="I73:J73"/>
    <mergeCell ref="I74:J74"/>
    <mergeCell ref="I75:J75"/>
    <mergeCell ref="I76:J76"/>
    <mergeCell ref="I77:J77"/>
    <mergeCell ref="I112:J112"/>
    <mergeCell ref="I113:J113"/>
    <mergeCell ref="I114:J114"/>
    <mergeCell ref="I115:J115"/>
    <mergeCell ref="I126:J126"/>
    <mergeCell ref="I135:J135"/>
    <mergeCell ref="I104:J104"/>
    <mergeCell ref="I105:J105"/>
    <mergeCell ref="I106:J106"/>
    <mergeCell ref="I107:J107"/>
    <mergeCell ref="I108:J108"/>
    <mergeCell ref="I109:J109"/>
    <mergeCell ref="I93:J93"/>
    <mergeCell ref="I94:J94"/>
    <mergeCell ref="I95:J95"/>
    <mergeCell ref="I96:J96"/>
    <mergeCell ref="I97:J97"/>
    <mergeCell ref="I103:J103"/>
    <mergeCell ref="I187:J187"/>
    <mergeCell ref="I188:J188"/>
    <mergeCell ref="I189:J189"/>
    <mergeCell ref="I190:J190"/>
    <mergeCell ref="I191:J191"/>
    <mergeCell ref="I192:J192"/>
    <mergeCell ref="I160:J160"/>
    <mergeCell ref="I165:J165"/>
    <mergeCell ref="G166:J166"/>
    <mergeCell ref="I167:J167"/>
    <mergeCell ref="I185:J185"/>
    <mergeCell ref="I186:J186"/>
    <mergeCell ref="I136:J136"/>
    <mergeCell ref="I137:J137"/>
    <mergeCell ref="I138:J138"/>
    <mergeCell ref="I139:J139"/>
    <mergeCell ref="I150:J150"/>
    <mergeCell ref="I151:J151"/>
    <mergeCell ref="I245:J245"/>
    <mergeCell ref="I246:J246"/>
    <mergeCell ref="I247:J247"/>
    <mergeCell ref="I268:J268"/>
    <mergeCell ref="I269:J269"/>
    <mergeCell ref="I270:J270"/>
    <mergeCell ref="I200:J200"/>
    <mergeCell ref="I201:J201"/>
    <mergeCell ref="I202:J202"/>
    <mergeCell ref="I203:J203"/>
    <mergeCell ref="I238:J238"/>
    <mergeCell ref="I239:J239"/>
    <mergeCell ref="I193:J193"/>
    <mergeCell ref="I194:J194"/>
    <mergeCell ref="I195:J195"/>
    <mergeCell ref="I196:J196"/>
    <mergeCell ref="I197:J197"/>
    <mergeCell ref="I198:J198"/>
    <mergeCell ref="I291:J291"/>
    <mergeCell ref="I292:J292"/>
    <mergeCell ref="I293:J293"/>
    <mergeCell ref="I294:J294"/>
    <mergeCell ref="I295:J295"/>
    <mergeCell ref="I297:J297"/>
    <mergeCell ref="I280:J280"/>
    <mergeCell ref="I281:J281"/>
    <mergeCell ref="I282:J282"/>
    <mergeCell ref="I285:J285"/>
    <mergeCell ref="I286:J286"/>
    <mergeCell ref="I290:J290"/>
    <mergeCell ref="I274:J274"/>
    <mergeCell ref="I275:J275"/>
    <mergeCell ref="I276:J276"/>
    <mergeCell ref="I277:J277"/>
    <mergeCell ref="I278:J278"/>
    <mergeCell ref="I279:J279"/>
    <mergeCell ref="G337:H341"/>
    <mergeCell ref="I337:J341"/>
    <mergeCell ref="G342:H342"/>
    <mergeCell ref="I342:J342"/>
    <mergeCell ref="G343:H346"/>
    <mergeCell ref="I343:J346"/>
    <mergeCell ref="I307:J307"/>
    <mergeCell ref="I309:J309"/>
    <mergeCell ref="I330:J331"/>
    <mergeCell ref="G333:H335"/>
    <mergeCell ref="I333:J335"/>
    <mergeCell ref="G336:H336"/>
    <mergeCell ref="I336:J336"/>
    <mergeCell ref="I298:J298"/>
    <mergeCell ref="I302:J302"/>
    <mergeCell ref="I303:J303"/>
    <mergeCell ref="I304:J304"/>
    <mergeCell ref="I305:J305"/>
    <mergeCell ref="I306:J306"/>
    <mergeCell ref="G384:H386"/>
    <mergeCell ref="I384:J386"/>
    <mergeCell ref="I388:J388"/>
    <mergeCell ref="I409:J410"/>
    <mergeCell ref="G412:H412"/>
    <mergeCell ref="I412:J412"/>
    <mergeCell ref="G375:H376"/>
    <mergeCell ref="I375:J376"/>
    <mergeCell ref="G377:H377"/>
    <mergeCell ref="I377:J377"/>
    <mergeCell ref="G378:H383"/>
    <mergeCell ref="I378:J383"/>
    <mergeCell ref="G347:H347"/>
    <mergeCell ref="I347:J347"/>
    <mergeCell ref="I349:J349"/>
    <mergeCell ref="I370:J370"/>
    <mergeCell ref="I371:J371"/>
    <mergeCell ref="G373:H374"/>
    <mergeCell ref="I373:J374"/>
    <mergeCell ref="I442:J442"/>
    <mergeCell ref="I443:J443"/>
    <mergeCell ref="I444:J444"/>
    <mergeCell ref="I447:J447"/>
    <mergeCell ref="I424:J424"/>
    <mergeCell ref="I425:J425"/>
    <mergeCell ref="I426:J426"/>
    <mergeCell ref="D427:F427"/>
    <mergeCell ref="G427:H427"/>
    <mergeCell ref="G436:J436"/>
    <mergeCell ref="G415:H415"/>
    <mergeCell ref="I415:J415"/>
    <mergeCell ref="G418:H418"/>
    <mergeCell ref="I418:J420"/>
    <mergeCell ref="G419:H419"/>
    <mergeCell ref="G422:H422"/>
    <mergeCell ref="I422:J422"/>
    <mergeCell ref="I497:J497"/>
    <mergeCell ref="I498:J498"/>
    <mergeCell ref="I500:J500"/>
    <mergeCell ref="I501:J501"/>
    <mergeCell ref="I503:J503"/>
    <mergeCell ref="G529:J529"/>
    <mergeCell ref="I458:J458"/>
    <mergeCell ref="I461:J461"/>
    <mergeCell ref="I465:J465"/>
    <mergeCell ref="I494:J494"/>
    <mergeCell ref="I495:J495"/>
    <mergeCell ref="I496:J496"/>
    <mergeCell ref="I450:J450"/>
    <mergeCell ref="I452:J452"/>
    <mergeCell ref="I453:J453"/>
    <mergeCell ref="I454:J454"/>
    <mergeCell ref="I455:J455"/>
    <mergeCell ref="I457:J457"/>
    <mergeCell ref="G586:H586"/>
    <mergeCell ref="I591:J591"/>
    <mergeCell ref="G607:H607"/>
    <mergeCell ref="G612:H612"/>
    <mergeCell ref="I615:J615"/>
    <mergeCell ref="I618:J618"/>
    <mergeCell ref="I543:J543"/>
    <mergeCell ref="I544:J544"/>
    <mergeCell ref="I545:J545"/>
    <mergeCell ref="I547:J547"/>
    <mergeCell ref="I551:J551"/>
    <mergeCell ref="G560:H560"/>
    <mergeCell ref="I530:J530"/>
    <mergeCell ref="I536:J536"/>
    <mergeCell ref="I537:J537"/>
    <mergeCell ref="I538:J538"/>
    <mergeCell ref="I540:J540"/>
    <mergeCell ref="I542:J542"/>
    <mergeCell ref="I702:J702"/>
    <mergeCell ref="I703:J703"/>
    <mergeCell ref="I704:J704"/>
    <mergeCell ref="I705:J705"/>
    <mergeCell ref="I706:J706"/>
    <mergeCell ref="I707:J707"/>
    <mergeCell ref="I674:J674"/>
    <mergeCell ref="I677:J677"/>
    <mergeCell ref="I698:J698"/>
    <mergeCell ref="I699:J699"/>
    <mergeCell ref="I700:J700"/>
    <mergeCell ref="I701:J701"/>
    <mergeCell ref="G637:H637"/>
    <mergeCell ref="G639:J639"/>
    <mergeCell ref="I640:J640"/>
    <mergeCell ref="I641:J641"/>
    <mergeCell ref="I649:J649"/>
    <mergeCell ref="I673:J673"/>
    <mergeCell ref="I761:J761"/>
    <mergeCell ref="I762:J762"/>
    <mergeCell ref="I764:J764"/>
    <mergeCell ref="I766:J766"/>
    <mergeCell ref="I767:J767"/>
    <mergeCell ref="I768:J768"/>
    <mergeCell ref="I754:J754"/>
    <mergeCell ref="I755:J755"/>
    <mergeCell ref="I756:J756"/>
    <mergeCell ref="I757:J757"/>
    <mergeCell ref="I758:J758"/>
    <mergeCell ref="I759:J759"/>
    <mergeCell ref="I708:J708"/>
    <mergeCell ref="G711:J711"/>
    <mergeCell ref="I712:J712"/>
    <mergeCell ref="I751:J751"/>
    <mergeCell ref="I752:J752"/>
    <mergeCell ref="I753:J753"/>
    <mergeCell ref="I922:J922"/>
    <mergeCell ref="I923:J923"/>
    <mergeCell ref="I924:J924"/>
    <mergeCell ref="I925:J925"/>
    <mergeCell ref="I926:J926"/>
    <mergeCell ref="I927:J927"/>
    <mergeCell ref="I789:J789"/>
    <mergeCell ref="I825:J825"/>
    <mergeCell ref="I828:J828"/>
    <mergeCell ref="I829:J829"/>
    <mergeCell ref="I868:J868"/>
    <mergeCell ref="I880:J880"/>
    <mergeCell ref="I769:J769"/>
    <mergeCell ref="I773:J773"/>
    <mergeCell ref="I774:J774"/>
    <mergeCell ref="I775:J775"/>
    <mergeCell ref="I776:J776"/>
    <mergeCell ref="I788:J788"/>
    <mergeCell ref="I941:J941"/>
    <mergeCell ref="I990:J990"/>
    <mergeCell ref="I992:J992"/>
    <mergeCell ref="I994:J994"/>
    <mergeCell ref="I995:J995"/>
    <mergeCell ref="I996:J996"/>
    <mergeCell ref="I934:J934"/>
    <mergeCell ref="I935:J935"/>
    <mergeCell ref="I936:J936"/>
    <mergeCell ref="I937:J937"/>
    <mergeCell ref="I938:J938"/>
    <mergeCell ref="I940:J940"/>
    <mergeCell ref="I928:J928"/>
    <mergeCell ref="I929:J929"/>
    <mergeCell ref="I930:J930"/>
    <mergeCell ref="I931:J931"/>
    <mergeCell ref="I932:J932"/>
    <mergeCell ref="I933:J933"/>
    <mergeCell ref="I1053:J1053"/>
    <mergeCell ref="I1054:J1054"/>
    <mergeCell ref="I1058:J1058"/>
    <mergeCell ref="I1059:J1059"/>
    <mergeCell ref="I1060:J1060"/>
    <mergeCell ref="I1061:J1061"/>
    <mergeCell ref="I1045:J1045"/>
    <mergeCell ref="I1046:J1046"/>
    <mergeCell ref="I1047:J1047"/>
    <mergeCell ref="I1048:J1048"/>
    <mergeCell ref="I1050:J1050"/>
    <mergeCell ref="I1052:J1052"/>
    <mergeCell ref="I1002:J1002"/>
    <mergeCell ref="I1040:J1040"/>
    <mergeCell ref="I1041:J1041"/>
    <mergeCell ref="I1042:J1042"/>
    <mergeCell ref="I1043:J1043"/>
    <mergeCell ref="I1044:J1044"/>
    <mergeCell ref="I1103:J1103"/>
    <mergeCell ref="I1104:J1104"/>
    <mergeCell ref="I1105:J1105"/>
    <mergeCell ref="I1106:J1106"/>
    <mergeCell ref="I1108:J1108"/>
    <mergeCell ref="I1120:J1120"/>
    <mergeCell ref="I1076:J1076"/>
    <mergeCell ref="I1078:J1078"/>
    <mergeCell ref="I1098:J1098"/>
    <mergeCell ref="I1099:J1099"/>
    <mergeCell ref="I1100:J1100"/>
    <mergeCell ref="I1101:J1101"/>
    <mergeCell ref="I1069:J1069"/>
    <mergeCell ref="I1070:J1070"/>
    <mergeCell ref="I1071:J1071"/>
    <mergeCell ref="I1072:J1072"/>
    <mergeCell ref="I1074:J1074"/>
    <mergeCell ref="I1075:J1075"/>
    <mergeCell ref="I1219:J1219"/>
    <mergeCell ref="I1235:J1235"/>
    <mergeCell ref="I1236:J1236"/>
    <mergeCell ref="I1237:J1237"/>
    <mergeCell ref="I1238:J1238"/>
    <mergeCell ref="G1179:H1179"/>
    <mergeCell ref="I1179:J1179"/>
    <mergeCell ref="I1187:J1187"/>
    <mergeCell ref="I1197:J1197"/>
    <mergeCell ref="G1198:J1198"/>
    <mergeCell ref="I1199:J1199"/>
    <mergeCell ref="I1130:J1130"/>
    <mergeCell ref="G1134:J1134"/>
    <mergeCell ref="I1144:J1144"/>
    <mergeCell ref="I1148:J1148"/>
    <mergeCell ref="I1176:J1176"/>
    <mergeCell ref="I1178:J1178"/>
    <mergeCell ref="G1130:H1130"/>
    <mergeCell ref="I1331:J1331"/>
    <mergeCell ref="I1335:J1335"/>
    <mergeCell ref="I1337:J1337"/>
    <mergeCell ref="I1347:J1347"/>
    <mergeCell ref="I1348:J1348"/>
    <mergeCell ref="I1349:J1349"/>
    <mergeCell ref="I1293:J1293"/>
    <mergeCell ref="I1295:J1295"/>
    <mergeCell ref="I1302:J1302"/>
    <mergeCell ref="I1318:J1318"/>
    <mergeCell ref="G1319:J1319"/>
    <mergeCell ref="I1325:J1325"/>
    <mergeCell ref="I1239:J1239"/>
    <mergeCell ref="I1240:J1240"/>
    <mergeCell ref="I1271:J1271"/>
    <mergeCell ref="I1278:J1278"/>
    <mergeCell ref="I1291:J1291"/>
    <mergeCell ref="I1292:J1292"/>
    <mergeCell ref="I1367:J1367"/>
    <mergeCell ref="I1368:J1368"/>
    <mergeCell ref="I1397:J1397"/>
    <mergeCell ref="I1398:J1398"/>
    <mergeCell ref="I1429:J1429"/>
    <mergeCell ref="I1464:J1464"/>
    <mergeCell ref="I1358:J1358"/>
    <mergeCell ref="I1359:J1359"/>
    <mergeCell ref="I1360:J1360"/>
    <mergeCell ref="I1362:J1362"/>
    <mergeCell ref="I1363:J1363"/>
    <mergeCell ref="I1365:J1365"/>
    <mergeCell ref="I1351:J1351"/>
    <mergeCell ref="I1352:J1352"/>
    <mergeCell ref="I1353:J1353"/>
    <mergeCell ref="I1354:J1354"/>
    <mergeCell ref="I1355:J1355"/>
    <mergeCell ref="I1356:J1356"/>
    <mergeCell ref="I1513:J1513"/>
    <mergeCell ref="I1514:J1514"/>
    <mergeCell ref="I1515:J1515"/>
    <mergeCell ref="I1516:J1516"/>
    <mergeCell ref="I1517:J1517"/>
    <mergeCell ref="I1518:J1518"/>
    <mergeCell ref="I1474:J1474"/>
    <mergeCell ref="I1497:J1497"/>
    <mergeCell ref="I1501:J1501"/>
    <mergeCell ref="I1510:J1510"/>
    <mergeCell ref="I1511:J1511"/>
    <mergeCell ref="I1512:J1512"/>
    <mergeCell ref="I1465:J1465"/>
    <mergeCell ref="I1466:J1466"/>
    <mergeCell ref="I1470:J1470"/>
    <mergeCell ref="I1471:J1471"/>
    <mergeCell ref="I1472:J1472"/>
    <mergeCell ref="I1473:J1473"/>
    <mergeCell ref="I1607:J1607"/>
    <mergeCell ref="I1608:J1608"/>
    <mergeCell ref="I1609:J1609"/>
    <mergeCell ref="I1610:J1610"/>
    <mergeCell ref="I1611:J1611"/>
    <mergeCell ref="I1612:J1612"/>
    <mergeCell ref="I1601:J1601"/>
    <mergeCell ref="I1602:J1602"/>
    <mergeCell ref="I1603:J1603"/>
    <mergeCell ref="I1604:J1604"/>
    <mergeCell ref="I1605:J1605"/>
    <mergeCell ref="I1606:J1606"/>
    <mergeCell ref="I1552:J1552"/>
    <mergeCell ref="I1553:J1553"/>
    <mergeCell ref="I1582:J1582"/>
    <mergeCell ref="I1598:J1598"/>
    <mergeCell ref="I1599:J1599"/>
    <mergeCell ref="I1600:J1600"/>
    <mergeCell ref="D1730:F1730"/>
    <mergeCell ref="I1687:J1687"/>
    <mergeCell ref="I1692:J1692"/>
    <mergeCell ref="I1696:J1696"/>
    <mergeCell ref="I1697:J1697"/>
    <mergeCell ref="I1698:J1698"/>
    <mergeCell ref="I1699:J1699"/>
    <mergeCell ref="I1660:J1660"/>
    <mergeCell ref="G1664:J1664"/>
    <mergeCell ref="G1671:J1671"/>
    <mergeCell ref="I1672:J1672"/>
    <mergeCell ref="I1676:J1676"/>
    <mergeCell ref="I1682:J1682"/>
    <mergeCell ref="I1614:J1614"/>
    <mergeCell ref="I1615:J1615"/>
    <mergeCell ref="I1616:J1616"/>
    <mergeCell ref="I1618:J1618"/>
    <mergeCell ref="I1619:J1619"/>
    <mergeCell ref="G1653:J1653"/>
    <mergeCell ref="I1747:J1747"/>
    <mergeCell ref="I1748:J1748"/>
    <mergeCell ref="I1749:J1749"/>
    <mergeCell ref="I1750:J1750"/>
    <mergeCell ref="I1751:J1751"/>
    <mergeCell ref="I1752:J1752"/>
    <mergeCell ref="G1741:J1741"/>
    <mergeCell ref="I1742:J1742"/>
    <mergeCell ref="I1743:J1743"/>
    <mergeCell ref="I1744:J1744"/>
    <mergeCell ref="I1745:J1745"/>
    <mergeCell ref="I1746:J1746"/>
    <mergeCell ref="I1700:J1700"/>
    <mergeCell ref="I1701:J1701"/>
    <mergeCell ref="I1707:J1707"/>
    <mergeCell ref="I1711:J1711"/>
    <mergeCell ref="G1723:H1723"/>
    <mergeCell ref="G1768:J1768"/>
    <mergeCell ref="I1769:J1769"/>
    <mergeCell ref="I1770:J1770"/>
    <mergeCell ref="I1774:J1774"/>
    <mergeCell ref="I1775:J1775"/>
    <mergeCell ref="I1776:J1776"/>
    <mergeCell ref="I1759:J1759"/>
    <mergeCell ref="I1761:J1761"/>
    <mergeCell ref="I1762:J1762"/>
    <mergeCell ref="I1763:J1763"/>
    <mergeCell ref="I1764:J1764"/>
    <mergeCell ref="I1767:J1767"/>
    <mergeCell ref="I1753:J1753"/>
    <mergeCell ref="I1754:J1754"/>
    <mergeCell ref="I1755:J1755"/>
    <mergeCell ref="I1756:J1756"/>
    <mergeCell ref="I1757:J1757"/>
    <mergeCell ref="I1758:J1758"/>
    <mergeCell ref="I1810:J1810"/>
    <mergeCell ref="I1818:J1818"/>
    <mergeCell ref="I1819:J1819"/>
    <mergeCell ref="I1820:J1820"/>
    <mergeCell ref="I1821:J1821"/>
    <mergeCell ref="I1822:J1822"/>
    <mergeCell ref="I1785:J1785"/>
    <mergeCell ref="I1798:J1798"/>
    <mergeCell ref="I1806:J1806"/>
    <mergeCell ref="I1807:J1807"/>
    <mergeCell ref="I1808:J1808"/>
    <mergeCell ref="I1809:J1809"/>
    <mergeCell ref="I1777:J1777"/>
    <mergeCell ref="I1778:J1778"/>
    <mergeCell ref="I1779:J1779"/>
    <mergeCell ref="I1782:J1782"/>
    <mergeCell ref="I1783:J1783"/>
    <mergeCell ref="I1784:J1784"/>
    <mergeCell ref="I1881:J1881"/>
    <mergeCell ref="I1882:J1882"/>
    <mergeCell ref="I1883:J1883"/>
    <mergeCell ref="I1884:J1884"/>
    <mergeCell ref="I1885:J1885"/>
    <mergeCell ref="I1886:J1886"/>
    <mergeCell ref="G1839:J1839"/>
    <mergeCell ref="G1840:J1840"/>
    <mergeCell ref="I1841:J1841"/>
    <mergeCell ref="I1859:J1859"/>
    <mergeCell ref="I1879:J1879"/>
    <mergeCell ref="I1880:J1880"/>
    <mergeCell ref="I1830:J1830"/>
    <mergeCell ref="I1831:J1831"/>
    <mergeCell ref="I1832:J1832"/>
    <mergeCell ref="I1833:J1833"/>
    <mergeCell ref="I1834:J1834"/>
    <mergeCell ref="I1838:J1838"/>
    <mergeCell ref="I1930:J1930"/>
    <mergeCell ref="I1931:J1931"/>
    <mergeCell ref="I1953:J1953"/>
    <mergeCell ref="I1954:J1954"/>
    <mergeCell ref="I1955:J1955"/>
    <mergeCell ref="I1959:J1959"/>
    <mergeCell ref="I1894:J1894"/>
    <mergeCell ref="I1895:J1895"/>
    <mergeCell ref="I1896:J1896"/>
    <mergeCell ref="I1923:J1923"/>
    <mergeCell ref="I1924:J1924"/>
    <mergeCell ref="G1929:J1929"/>
    <mergeCell ref="I1887:J1887"/>
    <mergeCell ref="I1888:J1888"/>
    <mergeCell ref="I1889:J1889"/>
    <mergeCell ref="I1890:J1890"/>
    <mergeCell ref="I1891:J1891"/>
    <mergeCell ref="I1893:J1893"/>
    <mergeCell ref="I1977:J1977"/>
    <mergeCell ref="I1978:J1978"/>
    <mergeCell ref="I1979:J1979"/>
    <mergeCell ref="I1980:J1980"/>
    <mergeCell ref="I1982:J1982"/>
    <mergeCell ref="I1983:J1983"/>
    <mergeCell ref="I1966:J1966"/>
    <mergeCell ref="I1967:J1967"/>
    <mergeCell ref="I1970:J1970"/>
    <mergeCell ref="I1971:J1971"/>
    <mergeCell ref="I1975:J1975"/>
    <mergeCell ref="I1976:J1976"/>
    <mergeCell ref="I1960:J1960"/>
    <mergeCell ref="I1961:J1961"/>
    <mergeCell ref="I1962:J1962"/>
    <mergeCell ref="I1963:J1963"/>
    <mergeCell ref="I1964:J1964"/>
    <mergeCell ref="I1965:J1965"/>
    <mergeCell ref="G2022:H2026"/>
    <mergeCell ref="I2022:J2026"/>
    <mergeCell ref="G2027:H2027"/>
    <mergeCell ref="I2027:J2027"/>
    <mergeCell ref="G2028:H2031"/>
    <mergeCell ref="I2028:J2031"/>
    <mergeCell ref="I1994:J1994"/>
    <mergeCell ref="I2015:J2016"/>
    <mergeCell ref="G2018:H2020"/>
    <mergeCell ref="I2018:J2020"/>
    <mergeCell ref="G2021:H2021"/>
    <mergeCell ref="I2021:J2021"/>
    <mergeCell ref="I1987:J1987"/>
    <mergeCell ref="I1988:J1988"/>
    <mergeCell ref="I1989:J1989"/>
    <mergeCell ref="I1990:J1990"/>
    <mergeCell ref="I1991:J1991"/>
    <mergeCell ref="I1992:J1992"/>
    <mergeCell ref="G2068:H2070"/>
    <mergeCell ref="I2068:J2070"/>
    <mergeCell ref="I2071:J2071"/>
    <mergeCell ref="I2092:J2093"/>
    <mergeCell ref="G2095:H2095"/>
    <mergeCell ref="I2095:J2095"/>
    <mergeCell ref="G2059:H2060"/>
    <mergeCell ref="I2059:J2060"/>
    <mergeCell ref="G2061:H2061"/>
    <mergeCell ref="I2061:J2061"/>
    <mergeCell ref="G2062:H2067"/>
    <mergeCell ref="I2062:J2067"/>
    <mergeCell ref="G2032:H2032"/>
    <mergeCell ref="I2032:J2032"/>
    <mergeCell ref="I2033:J2033"/>
    <mergeCell ref="I2054:J2054"/>
    <mergeCell ref="I2055:J2055"/>
    <mergeCell ref="G2057:H2058"/>
    <mergeCell ref="I2057:J2058"/>
    <mergeCell ref="G2119:J2119"/>
    <mergeCell ref="I2125:J2125"/>
    <mergeCell ref="I2126:J2126"/>
    <mergeCell ref="I2127:J2127"/>
    <mergeCell ref="I2132:J2132"/>
    <mergeCell ref="I2134:J2134"/>
    <mergeCell ref="I2106:J2106"/>
    <mergeCell ref="I2107:J2107"/>
    <mergeCell ref="I2108:J2108"/>
    <mergeCell ref="D2109:F2109"/>
    <mergeCell ref="G2109:H2109"/>
    <mergeCell ref="G2118:J2118"/>
    <mergeCell ref="G2098:H2098"/>
    <mergeCell ref="I2098:J2098"/>
    <mergeCell ref="G2101:H2101"/>
    <mergeCell ref="I2101:J2103"/>
    <mergeCell ref="G2102:H2102"/>
    <mergeCell ref="G2105:H2105"/>
    <mergeCell ref="I2105:J2105"/>
    <mergeCell ref="I2128:J2128"/>
    <mergeCell ref="I2129:J2129"/>
    <mergeCell ref="G2193:J2193"/>
    <mergeCell ref="G2194:J2194"/>
    <mergeCell ref="G2218:J2218"/>
    <mergeCell ref="G2219:J2219"/>
    <mergeCell ref="I2220:J2220"/>
    <mergeCell ref="I2223:J2223"/>
    <mergeCell ref="I2147:J2147"/>
    <mergeCell ref="I2176:J2176"/>
    <mergeCell ref="I2177:J2177"/>
    <mergeCell ref="I2178:J2178"/>
    <mergeCell ref="I2179:J2179"/>
    <mergeCell ref="I2187:J2187"/>
    <mergeCell ref="I2135:J2135"/>
    <mergeCell ref="I2136:J2136"/>
    <mergeCell ref="I2137:J2137"/>
    <mergeCell ref="I2139:J2139"/>
    <mergeCell ref="I2140:J2140"/>
    <mergeCell ref="I2143:J2143"/>
    <mergeCell ref="G2292:H2292"/>
    <mergeCell ref="G2297:H2297"/>
    <mergeCell ref="I2300:J2300"/>
    <mergeCell ref="I2303:J2303"/>
    <mergeCell ref="G2321:H2321"/>
    <mergeCell ref="I2323:J2323"/>
    <mergeCell ref="I2232:J2232"/>
    <mergeCell ref="I2234:J2234"/>
    <mergeCell ref="I2238:J2238"/>
    <mergeCell ref="G2247:H2247"/>
    <mergeCell ref="G2273:H2273"/>
    <mergeCell ref="I2278:J2278"/>
    <mergeCell ref="I2224:J2224"/>
    <mergeCell ref="I2225:J2225"/>
    <mergeCell ref="I2227:J2227"/>
    <mergeCell ref="I2229:J2229"/>
    <mergeCell ref="I2230:J2230"/>
    <mergeCell ref="I2231:J2231"/>
    <mergeCell ref="I2391:J2391"/>
    <mergeCell ref="I2422:J2422"/>
    <mergeCell ref="I2423:J2423"/>
    <mergeCell ref="I2424:J2424"/>
    <mergeCell ref="I2425:J2425"/>
    <mergeCell ref="I2426:J2426"/>
    <mergeCell ref="I2357:J2357"/>
    <mergeCell ref="I2358:J2358"/>
    <mergeCell ref="I2361:J2361"/>
    <mergeCell ref="G2375:J2375"/>
    <mergeCell ref="I2376:J2376"/>
    <mergeCell ref="I2385:J2385"/>
    <mergeCell ref="G2331:J2331"/>
    <mergeCell ref="I2333:J2333"/>
    <mergeCell ref="I2343:J2343"/>
    <mergeCell ref="I2344:J2344"/>
    <mergeCell ref="I2345:J2345"/>
    <mergeCell ref="I2347:J2347"/>
    <mergeCell ref="I2445:J2445"/>
    <mergeCell ref="I2446:J2446"/>
    <mergeCell ref="I2447:J2447"/>
    <mergeCell ref="I2448:J2448"/>
    <mergeCell ref="I2449:J2449"/>
    <mergeCell ref="I2450:J2450"/>
    <mergeCell ref="I2433:J2433"/>
    <mergeCell ref="I2436:J2436"/>
    <mergeCell ref="I2438:J2438"/>
    <mergeCell ref="I2440:J2440"/>
    <mergeCell ref="I2442:J2442"/>
    <mergeCell ref="I2444:J2444"/>
    <mergeCell ref="I2427:J2427"/>
    <mergeCell ref="I2428:J2428"/>
    <mergeCell ref="I2429:J2429"/>
    <mergeCell ref="I2430:J2430"/>
    <mergeCell ref="I2431:J2431"/>
    <mergeCell ref="I2432:J2432"/>
    <mergeCell ref="I2601:J2601"/>
    <mergeCell ref="I2602:J2602"/>
    <mergeCell ref="I2603:J2603"/>
    <mergeCell ref="I2604:J2604"/>
    <mergeCell ref="I2605:J2605"/>
    <mergeCell ref="I2606:J2606"/>
    <mergeCell ref="I2545:J2545"/>
    <mergeCell ref="I2555:J2555"/>
    <mergeCell ref="I2595:J2595"/>
    <mergeCell ref="I2596:J2596"/>
    <mergeCell ref="I2597:J2597"/>
    <mergeCell ref="I2598:J2598"/>
    <mergeCell ref="I2451:J2451"/>
    <mergeCell ref="I2452:J2452"/>
    <mergeCell ref="I2478:J2478"/>
    <mergeCell ref="I2509:J2509"/>
    <mergeCell ref="I2510:J2510"/>
    <mergeCell ref="I2513:J2513"/>
    <mergeCell ref="I2682:J2682"/>
    <mergeCell ref="I2684:J2684"/>
    <mergeCell ref="G2810:J2810"/>
    <mergeCell ref="I2811:J2811"/>
    <mergeCell ref="I2823:J2823"/>
    <mergeCell ref="I2824:J2824"/>
    <mergeCell ref="I2654:J2654"/>
    <mergeCell ref="I2655:J2655"/>
    <mergeCell ref="I2656:J2656"/>
    <mergeCell ref="I2657:J2657"/>
    <mergeCell ref="I2658:J2658"/>
    <mergeCell ref="I2659:J2659"/>
    <mergeCell ref="I2607:J2607"/>
    <mergeCell ref="I2608:J2608"/>
    <mergeCell ref="I2610:J2610"/>
    <mergeCell ref="I2649:J2649"/>
    <mergeCell ref="I2652:J2652"/>
    <mergeCell ref="I2653:J2653"/>
    <mergeCell ref="I2872:J2872"/>
    <mergeCell ref="I2873:J2873"/>
    <mergeCell ref="I2874:J2874"/>
    <mergeCell ref="I2879:J2879"/>
    <mergeCell ref="I2900:J2900"/>
    <mergeCell ref="I2906:J2906"/>
    <mergeCell ref="I2853:J2853"/>
    <mergeCell ref="I2854:J2854"/>
    <mergeCell ref="I2855:J2855"/>
    <mergeCell ref="I2869:J2869"/>
    <mergeCell ref="I2870:J2870"/>
    <mergeCell ref="I2871:J2871"/>
    <mergeCell ref="I2836:J2836"/>
    <mergeCell ref="I2837:J2837"/>
    <mergeCell ref="I2838:J2838"/>
    <mergeCell ref="I2850:J2850"/>
    <mergeCell ref="I2851:J2851"/>
    <mergeCell ref="I2852:J2852"/>
    <mergeCell ref="I2948:J2948"/>
    <mergeCell ref="I2949:J2949"/>
    <mergeCell ref="I2951:J2951"/>
    <mergeCell ref="I2952:J2952"/>
    <mergeCell ref="G2954:J2954"/>
    <mergeCell ref="I2978:J2978"/>
    <mergeCell ref="I2933:J2933"/>
    <mergeCell ref="I2935:J2935"/>
    <mergeCell ref="I2936:J2936"/>
    <mergeCell ref="G2938:J2938"/>
    <mergeCell ref="I2945:J2945"/>
    <mergeCell ref="I2946:J2946"/>
    <mergeCell ref="I2916:J2916"/>
    <mergeCell ref="I2925:J2925"/>
    <mergeCell ref="I2926:J2926"/>
    <mergeCell ref="I2928:J2928"/>
    <mergeCell ref="I2930:J2930"/>
    <mergeCell ref="I2931:J2931"/>
    <mergeCell ref="I3000:J3000"/>
    <mergeCell ref="I3007:J3007"/>
    <mergeCell ref="I3008:J3008"/>
    <mergeCell ref="I3019:J3019"/>
    <mergeCell ref="I3020:J3020"/>
    <mergeCell ref="I3021:J3021"/>
    <mergeCell ref="I2992:J2992"/>
    <mergeCell ref="I2995:J2995"/>
    <mergeCell ref="I2996:J2996"/>
    <mergeCell ref="I2997:J2997"/>
    <mergeCell ref="I2998:J2998"/>
    <mergeCell ref="I2999:J2999"/>
    <mergeCell ref="I2980:J2980"/>
    <mergeCell ref="G2981:H2981"/>
    <mergeCell ref="I2981:J2981"/>
    <mergeCell ref="I2983:J2983"/>
    <mergeCell ref="I2990:J2990"/>
    <mergeCell ref="I2991:J2991"/>
    <mergeCell ref="I3060:J3060"/>
    <mergeCell ref="I3064:J3064"/>
    <mergeCell ref="I3066:J3066"/>
    <mergeCell ref="I3075:J3075"/>
    <mergeCell ref="I3076:J3076"/>
    <mergeCell ref="I3077:J3077"/>
    <mergeCell ref="I3032:J3032"/>
    <mergeCell ref="I3039:J3039"/>
    <mergeCell ref="G3040:J3040"/>
    <mergeCell ref="I3042:J3042"/>
    <mergeCell ref="I3055:J3055"/>
    <mergeCell ref="I3059:J3059"/>
    <mergeCell ref="I3027:J3027"/>
    <mergeCell ref="G3028:H3028"/>
    <mergeCell ref="I3028:J3028"/>
    <mergeCell ref="I3029:J3029"/>
    <mergeCell ref="I3030:J3030"/>
    <mergeCell ref="I3031:J3031"/>
    <mergeCell ref="I3201:J3201"/>
    <mergeCell ref="I3202:J3202"/>
    <mergeCell ref="I3209:J3209"/>
    <mergeCell ref="I3211:J3211"/>
    <mergeCell ref="I3212:J3212"/>
    <mergeCell ref="I3213:J3213"/>
    <mergeCell ref="I3132:J3132"/>
    <mergeCell ref="I3153:J3153"/>
    <mergeCell ref="I3154:J3154"/>
    <mergeCell ref="I3157:J3157"/>
    <mergeCell ref="I3197:J3197"/>
    <mergeCell ref="I3078:J3078"/>
    <mergeCell ref="I3085:J3085"/>
    <mergeCell ref="I3086:J3086"/>
    <mergeCell ref="I3106:J3106"/>
    <mergeCell ref="I3107:J3107"/>
    <mergeCell ref="I3128:J3128"/>
    <mergeCell ref="I3341:J3341"/>
    <mergeCell ref="I3342:J3342"/>
    <mergeCell ref="I3343:J3343"/>
    <mergeCell ref="I3344:J3344"/>
    <mergeCell ref="I3345:J3345"/>
    <mergeCell ref="I3346:J3346"/>
    <mergeCell ref="I3335:J3335"/>
    <mergeCell ref="I3336:J3336"/>
    <mergeCell ref="I3337:J3337"/>
    <mergeCell ref="I3338:J3338"/>
    <mergeCell ref="I3339:J3339"/>
    <mergeCell ref="I3340:J3340"/>
    <mergeCell ref="I3214:J3214"/>
    <mergeCell ref="I3215:J3215"/>
    <mergeCell ref="I3218:J3218"/>
    <mergeCell ref="I3234:J3234"/>
    <mergeCell ref="I3294:J3294"/>
    <mergeCell ref="I3334:J3334"/>
    <mergeCell ref="I3360:J3360"/>
    <mergeCell ref="I3362:J3362"/>
    <mergeCell ref="I3363:J3363"/>
    <mergeCell ref="I3364:J3364"/>
    <mergeCell ref="I3404:J3404"/>
    <mergeCell ref="I3405:J3405"/>
    <mergeCell ref="I3353:J3353"/>
    <mergeCell ref="I3354:J3354"/>
    <mergeCell ref="I3355:J3355"/>
    <mergeCell ref="I3356:J3356"/>
    <mergeCell ref="I3358:J3358"/>
    <mergeCell ref="I3359:J3359"/>
    <mergeCell ref="I3347:J3347"/>
    <mergeCell ref="I3348:J3348"/>
    <mergeCell ref="I3349:J3349"/>
    <mergeCell ref="I3350:J3350"/>
    <mergeCell ref="I3351:J3351"/>
    <mergeCell ref="I3352:J3352"/>
    <mergeCell ref="G3496:H3496"/>
    <mergeCell ref="I3496:J3496"/>
    <mergeCell ref="I3503:J3503"/>
    <mergeCell ref="I3504:J3504"/>
    <mergeCell ref="I3505:J3505"/>
    <mergeCell ref="I3506:J3506"/>
    <mergeCell ref="I3461:J3461"/>
    <mergeCell ref="I3465:J3465"/>
    <mergeCell ref="I3468:J3468"/>
    <mergeCell ref="G3478:H3478"/>
    <mergeCell ref="I3478:J3478"/>
    <mergeCell ref="G3485:H3485"/>
    <mergeCell ref="I3485:J3485"/>
    <mergeCell ref="I3409:J3409"/>
    <mergeCell ref="I3415:J3415"/>
    <mergeCell ref="I3420:J3420"/>
    <mergeCell ref="I3425:J3425"/>
    <mergeCell ref="I3429:J3429"/>
    <mergeCell ref="G3455:H3455"/>
    <mergeCell ref="I3519:J3519"/>
    <mergeCell ref="I3520:J3520"/>
    <mergeCell ref="I3521:J3521"/>
    <mergeCell ref="I3522:J3522"/>
    <mergeCell ref="I3523:J3523"/>
    <mergeCell ref="I3524:J3524"/>
    <mergeCell ref="I3513:J3513"/>
    <mergeCell ref="I3514:J3514"/>
    <mergeCell ref="I3515:J3515"/>
    <mergeCell ref="I3516:J3516"/>
    <mergeCell ref="I3517:J3517"/>
    <mergeCell ref="I3518:J3518"/>
    <mergeCell ref="I3507:J3507"/>
    <mergeCell ref="I3508:J3508"/>
    <mergeCell ref="I3509:J3509"/>
    <mergeCell ref="I3510:J3510"/>
    <mergeCell ref="I3511:J3511"/>
    <mergeCell ref="I3512:J3512"/>
    <mergeCell ref="I3537:J3537"/>
    <mergeCell ref="I3538:J3538"/>
    <mergeCell ref="I3539:J3539"/>
    <mergeCell ref="I3540:J3540"/>
    <mergeCell ref="I3541:J3541"/>
    <mergeCell ref="I3542:J3542"/>
    <mergeCell ref="I3531:J3531"/>
    <mergeCell ref="I3532:J3532"/>
    <mergeCell ref="I3533:J3533"/>
    <mergeCell ref="I3534:J3534"/>
    <mergeCell ref="I3535:J3535"/>
    <mergeCell ref="I3536:J3536"/>
    <mergeCell ref="I3525:J3525"/>
    <mergeCell ref="I3526:J3526"/>
    <mergeCell ref="I3527:J3527"/>
    <mergeCell ref="I3528:J3528"/>
    <mergeCell ref="I3529:J3529"/>
    <mergeCell ref="I3530:J3530"/>
    <mergeCell ref="I3557:J3557"/>
    <mergeCell ref="I3558:J3558"/>
    <mergeCell ref="I3559:J3559"/>
    <mergeCell ref="I3560:J3560"/>
    <mergeCell ref="I3561:J3561"/>
    <mergeCell ref="I3562:J3562"/>
    <mergeCell ref="G3549:H3549"/>
    <mergeCell ref="G3550:J3550"/>
    <mergeCell ref="I3553:J3553"/>
    <mergeCell ref="I3554:J3554"/>
    <mergeCell ref="I3555:J3555"/>
    <mergeCell ref="I3556:J3556"/>
    <mergeCell ref="I3543:J3543"/>
    <mergeCell ref="I3544:J3544"/>
    <mergeCell ref="I3545:J3545"/>
    <mergeCell ref="I3546:J3546"/>
    <mergeCell ref="I3547:J3547"/>
    <mergeCell ref="I3548:J3548"/>
    <mergeCell ref="I3575:J3575"/>
    <mergeCell ref="I3576:J3576"/>
    <mergeCell ref="I3577:J3577"/>
    <mergeCell ref="I3578:J3578"/>
    <mergeCell ref="I3579:J3579"/>
    <mergeCell ref="I3580:J3580"/>
    <mergeCell ref="I3569:J3569"/>
    <mergeCell ref="I3570:J3570"/>
    <mergeCell ref="I3571:J3571"/>
    <mergeCell ref="I3572:J3572"/>
    <mergeCell ref="I3573:J3573"/>
    <mergeCell ref="I3574:J3574"/>
    <mergeCell ref="I3563:J3563"/>
    <mergeCell ref="I3564:J3564"/>
    <mergeCell ref="I3565:J3565"/>
    <mergeCell ref="I3566:J3566"/>
    <mergeCell ref="I3567:J3567"/>
    <mergeCell ref="I3568:J3568"/>
    <mergeCell ref="I3596:J3596"/>
    <mergeCell ref="I3597:J3597"/>
    <mergeCell ref="I3598:J3598"/>
    <mergeCell ref="I3599:J3599"/>
    <mergeCell ref="I3602:J3602"/>
    <mergeCell ref="I3604:J3604"/>
    <mergeCell ref="I3587:J3587"/>
    <mergeCell ref="G3590:H3590"/>
    <mergeCell ref="I3590:J3590"/>
    <mergeCell ref="I3592:J3592"/>
    <mergeCell ref="I3593:J3593"/>
    <mergeCell ref="I3595:J3595"/>
    <mergeCell ref="I3581:J3581"/>
    <mergeCell ref="I3582:J3582"/>
    <mergeCell ref="I3583:J3583"/>
    <mergeCell ref="I3584:J3584"/>
    <mergeCell ref="G3585:J3585"/>
    <mergeCell ref="I3586:J3586"/>
    <mergeCell ref="I3650:J3650"/>
    <mergeCell ref="I3651:J3651"/>
    <mergeCell ref="G3652:H3652"/>
    <mergeCell ref="I3652:J3652"/>
    <mergeCell ref="I3672:J3672"/>
    <mergeCell ref="I3673:J3673"/>
    <mergeCell ref="I3622:J3622"/>
    <mergeCell ref="G3636:H3636"/>
    <mergeCell ref="I3636:J3636"/>
    <mergeCell ref="I3645:J3645"/>
    <mergeCell ref="I3648:J3648"/>
    <mergeCell ref="I3649:J3649"/>
    <mergeCell ref="I3609:J3609"/>
    <mergeCell ref="I3610:J3610"/>
    <mergeCell ref="I3618:J3618"/>
    <mergeCell ref="I3619:J3619"/>
    <mergeCell ref="I3620:J3620"/>
    <mergeCell ref="I3621:J3621"/>
    <mergeCell ref="I3693:J3693"/>
    <mergeCell ref="I3698:J3698"/>
    <mergeCell ref="I3700:J3700"/>
    <mergeCell ref="I3701:J3701"/>
    <mergeCell ref="I3702:J3702"/>
    <mergeCell ref="I3704:J3704"/>
    <mergeCell ref="I3680:J3680"/>
    <mergeCell ref="I3681:J3681"/>
    <mergeCell ref="I3682:J3682"/>
    <mergeCell ref="I3683:J3683"/>
    <mergeCell ref="I3685:J3685"/>
    <mergeCell ref="I3691:J3691"/>
    <mergeCell ref="I3674:J3674"/>
    <mergeCell ref="I3675:J3675"/>
    <mergeCell ref="I3676:J3676"/>
    <mergeCell ref="I3677:J3677"/>
    <mergeCell ref="I3678:J3678"/>
    <mergeCell ref="I3679:J3679"/>
    <mergeCell ref="I3741:J3741"/>
    <mergeCell ref="I3742:J3742"/>
    <mergeCell ref="I3743:J3743"/>
    <mergeCell ref="I3744:J3744"/>
    <mergeCell ref="I3745:J3745"/>
    <mergeCell ref="I3746:J3746"/>
    <mergeCell ref="I3721:J3721"/>
    <mergeCell ref="I3727:J3727"/>
    <mergeCell ref="I3730:J3730"/>
    <mergeCell ref="I3738:J3738"/>
    <mergeCell ref="I3739:J3739"/>
    <mergeCell ref="I3740:J3740"/>
    <mergeCell ref="I3709:J3709"/>
    <mergeCell ref="I3711:J3711"/>
    <mergeCell ref="I3716:J3716"/>
    <mergeCell ref="I3717:J3717"/>
    <mergeCell ref="I3718:J3718"/>
    <mergeCell ref="I3719:J3719"/>
    <mergeCell ref="I3776:J3776"/>
    <mergeCell ref="I3778:J3778"/>
    <mergeCell ref="I3796:J3796"/>
    <mergeCell ref="I3798:J3798"/>
    <mergeCell ref="I3805:J3805"/>
    <mergeCell ref="I3812:J3812"/>
    <mergeCell ref="I3762:J3762"/>
    <mergeCell ref="I3763:J3763"/>
    <mergeCell ref="I3764:J3764"/>
    <mergeCell ref="I3766:J3766"/>
    <mergeCell ref="I3774:J3774"/>
    <mergeCell ref="I3775:J3775"/>
    <mergeCell ref="I3748:J3748"/>
    <mergeCell ref="I3756:J3756"/>
    <mergeCell ref="I3758:J3758"/>
    <mergeCell ref="I3759:J3759"/>
    <mergeCell ref="I3760:J3760"/>
    <mergeCell ref="I3761:J3761"/>
    <mergeCell ref="I3897:J3897"/>
    <mergeCell ref="I3898:J3898"/>
    <mergeCell ref="G3901:H3901"/>
    <mergeCell ref="I3901:J3901"/>
    <mergeCell ref="I3903:J3903"/>
    <mergeCell ref="I3904:J3904"/>
    <mergeCell ref="I3859:J3859"/>
    <mergeCell ref="I3862:J3862"/>
    <mergeCell ref="I3866:J3866"/>
    <mergeCell ref="I3879:J3879"/>
    <mergeCell ref="I3887:J3887"/>
    <mergeCell ref="G3893:H3893"/>
    <mergeCell ref="I3893:J3893"/>
    <mergeCell ref="I3814:J3814"/>
    <mergeCell ref="I3819:J3819"/>
    <mergeCell ref="I3820:J3820"/>
    <mergeCell ref="I3821:J3821"/>
    <mergeCell ref="I3822:J3822"/>
    <mergeCell ref="I3824:J3824"/>
    <mergeCell ref="I3931:J3931"/>
    <mergeCell ref="G3932:H3932"/>
    <mergeCell ref="I3932:J3932"/>
    <mergeCell ref="I3939:J3939"/>
    <mergeCell ref="I3952:J3952"/>
    <mergeCell ref="I3953:J3953"/>
    <mergeCell ref="I3920:J3920"/>
    <mergeCell ref="I3921:J3921"/>
    <mergeCell ref="I3922:J3922"/>
    <mergeCell ref="I3928:J3928"/>
    <mergeCell ref="I3929:J3929"/>
    <mergeCell ref="I3930:J3930"/>
    <mergeCell ref="I3907:J3907"/>
    <mergeCell ref="I3908:J3908"/>
    <mergeCell ref="I3909:J3909"/>
    <mergeCell ref="I3917:J3917"/>
    <mergeCell ref="I3918:J3918"/>
    <mergeCell ref="I3919:J3919"/>
    <mergeCell ref="I3974:J3974"/>
    <mergeCell ref="I3979:J3979"/>
    <mergeCell ref="I3981:J3981"/>
    <mergeCell ref="I3982:J3982"/>
    <mergeCell ref="I3983:J3983"/>
    <mergeCell ref="I3985:J3985"/>
    <mergeCell ref="I3960:J3960"/>
    <mergeCell ref="I3961:J3961"/>
    <mergeCell ref="I3963:J3963"/>
    <mergeCell ref="I3965:J3965"/>
    <mergeCell ref="I3971:J3971"/>
    <mergeCell ref="I3972:J3972"/>
    <mergeCell ref="I3954:J3954"/>
    <mergeCell ref="I3955:J3955"/>
    <mergeCell ref="I3956:J3956"/>
    <mergeCell ref="I3957:J3957"/>
    <mergeCell ref="I3958:J3958"/>
    <mergeCell ref="I3959:J3959"/>
    <mergeCell ref="I4021:J4021"/>
    <mergeCell ref="I4022:J4022"/>
    <mergeCell ref="I4023:J4023"/>
    <mergeCell ref="I4024:J4024"/>
    <mergeCell ref="I4025:J4025"/>
    <mergeCell ref="I4026:J4026"/>
    <mergeCell ref="I4002:J4002"/>
    <mergeCell ref="I4008:J4008"/>
    <mergeCell ref="I4010:J4010"/>
    <mergeCell ref="I4011:J4011"/>
    <mergeCell ref="I4019:J4019"/>
    <mergeCell ref="I4020:J4020"/>
    <mergeCell ref="I3990:J3990"/>
    <mergeCell ref="I3992:J3992"/>
    <mergeCell ref="I3997:J3997"/>
    <mergeCell ref="I3998:J3998"/>
    <mergeCell ref="I3999:J3999"/>
    <mergeCell ref="I4000:J4000"/>
    <mergeCell ref="I4047:J4047"/>
    <mergeCell ref="I4049:J4049"/>
    <mergeCell ref="I4057:J4057"/>
    <mergeCell ref="I4058:J4058"/>
    <mergeCell ref="I4059:J4059"/>
    <mergeCell ref="I4060:J4060"/>
    <mergeCell ref="I4041:J4041"/>
    <mergeCell ref="I4042:J4042"/>
    <mergeCell ref="I4043:J4043"/>
    <mergeCell ref="I4044:J4044"/>
    <mergeCell ref="I4045:J4045"/>
    <mergeCell ref="I4046:J4046"/>
    <mergeCell ref="I4027:J4027"/>
    <mergeCell ref="I4028:J4028"/>
    <mergeCell ref="I4029:J4029"/>
    <mergeCell ref="I4031:J4031"/>
    <mergeCell ref="I4039:J4039"/>
    <mergeCell ref="I4040:J4040"/>
    <mergeCell ref="G4164:H4164"/>
    <mergeCell ref="I4164:J4164"/>
    <mergeCell ref="I4168:J4168"/>
    <mergeCell ref="I4169:J4169"/>
    <mergeCell ref="I4180:J4180"/>
    <mergeCell ref="I4181:J4181"/>
    <mergeCell ref="I4124:J4124"/>
    <mergeCell ref="I4127:J4127"/>
    <mergeCell ref="I4131:J4131"/>
    <mergeCell ref="I4144:J4144"/>
    <mergeCell ref="I4152:J4152"/>
    <mergeCell ref="I4158:J4158"/>
    <mergeCell ref="I4061:J4061"/>
    <mergeCell ref="I4063:J4063"/>
    <mergeCell ref="I4081:J4081"/>
    <mergeCell ref="I4083:J4083"/>
    <mergeCell ref="I4090:J4090"/>
    <mergeCell ref="I4092:J4092"/>
    <mergeCell ref="I4198:J4198"/>
    <mergeCell ref="I4199:J4199"/>
    <mergeCell ref="I4200:J4200"/>
    <mergeCell ref="I4201:J4201"/>
    <mergeCell ref="I4202:J4202"/>
    <mergeCell ref="I4203:J4203"/>
    <mergeCell ref="I4190:J4190"/>
    <mergeCell ref="I4191:J4191"/>
    <mergeCell ref="I4193:J4193"/>
    <mergeCell ref="I4195:J4195"/>
    <mergeCell ref="I4196:J4196"/>
    <mergeCell ref="I4197:J4197"/>
    <mergeCell ref="I4182:J4182"/>
    <mergeCell ref="I4183:J4183"/>
    <mergeCell ref="I4184:J4184"/>
    <mergeCell ref="I4187:J4187"/>
    <mergeCell ref="I4188:J4188"/>
    <mergeCell ref="I4189:J4189"/>
  </mergeCells>
  <phoneticPr fontId="2" type="noConversion"/>
  <printOptions horizontalCentered="1" gridLines="1"/>
  <pageMargins left="0.25" right="0.25" top="0.25" bottom="0.55000000000000004" header="0.21" footer="0.25"/>
  <pageSetup fitToHeight="35" orientation="portrait" copies="3" r:id="rId1"/>
  <headerFooter alignWithMargins="0">
    <oddFooter>&amp;R&amp;7New=New Installation  †=No Inspection Req'd   (*)=w/Exemptions  &amp;"Wingdings,Regular"«&amp;"Arial,Regular"=TSSA Designated Alteration or Requirement   mrr=maint/repair/replace no submission req'd&amp;8
&amp;F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3A73-4B60-4956-8FDB-FD2654B1361E}">
  <sheetPr>
    <tabColor rgb="FFFFFF00"/>
  </sheetPr>
  <dimension ref="A1:R1739"/>
  <sheetViews>
    <sheetView tabSelected="1" topLeftCell="A1198" zoomScale="130" zoomScaleNormal="130" zoomScaleSheetLayoutView="120" workbookViewId="0">
      <selection activeCell="F1271" sqref="F1271"/>
    </sheetView>
  </sheetViews>
  <sheetFormatPr defaultColWidth="9" defaultRowHeight="12" outlineLevelRow="3"/>
  <cols>
    <col min="1" max="1" width="1.28515625" style="194" customWidth="1"/>
    <col min="2" max="2" width="4.5703125" style="163" customWidth="1"/>
    <col min="3" max="3" width="11.42578125" style="138" customWidth="1"/>
    <col min="4" max="4" width="4.85546875" style="21" customWidth="1"/>
    <col min="5" max="5" width="11.28515625" style="21" customWidth="1"/>
    <col min="6" max="6" width="47" style="655" customWidth="1"/>
    <col min="7" max="7" width="7.85546875" style="140" bestFit="1" customWidth="1"/>
    <col min="8" max="8" width="8.5703125" style="140" bestFit="1" customWidth="1"/>
    <col min="9" max="9" width="7" style="140" customWidth="1"/>
    <col min="10" max="10" width="7.42578125" style="140" customWidth="1"/>
    <col min="11" max="11" width="9" style="736"/>
    <col min="12" max="14" width="9" style="729"/>
    <col min="15" max="15" width="9" style="16"/>
    <col min="16" max="16384" width="9" style="21"/>
  </cols>
  <sheetData>
    <row r="1" spans="1:15" s="187" customFormat="1" ht="9" thickBot="1">
      <c r="A1" s="193"/>
      <c r="B1" s="192">
        <v>0</v>
      </c>
      <c r="C1" s="17">
        <v>1</v>
      </c>
      <c r="D1" s="186" t="s">
        <v>835</v>
      </c>
      <c r="E1" s="15" t="s">
        <v>836</v>
      </c>
      <c r="F1" s="578" t="s">
        <v>762</v>
      </c>
      <c r="G1" s="15">
        <v>3</v>
      </c>
      <c r="H1" s="19">
        <v>4</v>
      </c>
      <c r="I1" s="20">
        <v>5</v>
      </c>
      <c r="J1" s="18">
        <v>6</v>
      </c>
      <c r="K1" s="734" t="s">
        <v>3812</v>
      </c>
      <c r="L1" s="187" t="s">
        <v>3741</v>
      </c>
      <c r="M1" s="187" t="s">
        <v>3743</v>
      </c>
      <c r="N1" s="187" t="s">
        <v>3774</v>
      </c>
      <c r="O1" s="187" t="s">
        <v>3799</v>
      </c>
    </row>
    <row r="2" spans="1:15" s="16" customFormat="1" ht="8.25">
      <c r="A2" s="194"/>
      <c r="B2" s="975" t="s">
        <v>128</v>
      </c>
      <c r="C2" s="978" t="s">
        <v>2017</v>
      </c>
      <c r="D2" s="981" t="s">
        <v>3828</v>
      </c>
      <c r="E2" s="982"/>
      <c r="F2" s="983"/>
      <c r="G2" s="987" t="s">
        <v>1521</v>
      </c>
      <c r="H2" s="988"/>
      <c r="I2" s="988"/>
      <c r="J2" s="989"/>
      <c r="K2" s="735" t="s">
        <v>3752</v>
      </c>
      <c r="L2" s="733" t="s">
        <v>3752</v>
      </c>
      <c r="M2" s="733" t="s">
        <v>3752</v>
      </c>
      <c r="N2" s="733" t="s">
        <v>3752</v>
      </c>
      <c r="O2" s="733" t="s">
        <v>3752</v>
      </c>
    </row>
    <row r="3" spans="1:15" s="16" customFormat="1" ht="8.25">
      <c r="A3" s="194"/>
      <c r="B3" s="976"/>
      <c r="C3" s="979"/>
      <c r="D3" s="984"/>
      <c r="E3" s="985"/>
      <c r="F3" s="986"/>
      <c r="G3" s="990" t="s">
        <v>834</v>
      </c>
      <c r="H3" s="991"/>
      <c r="I3" s="990" t="s">
        <v>832</v>
      </c>
      <c r="J3" s="992"/>
      <c r="K3" s="735" t="s">
        <v>3752</v>
      </c>
      <c r="L3" s="733" t="s">
        <v>3752</v>
      </c>
      <c r="M3" s="733" t="s">
        <v>3752</v>
      </c>
      <c r="N3" s="733" t="s">
        <v>3752</v>
      </c>
      <c r="O3" s="733" t="s">
        <v>3752</v>
      </c>
    </row>
    <row r="4" spans="1:15" s="16" customFormat="1" ht="25.5" thickBot="1">
      <c r="A4" s="194"/>
      <c r="B4" s="976"/>
      <c r="C4" s="979"/>
      <c r="D4" s="984"/>
      <c r="E4" s="985"/>
      <c r="F4" s="986"/>
      <c r="G4" s="202" t="s">
        <v>824</v>
      </c>
      <c r="H4" s="203" t="s">
        <v>825</v>
      </c>
      <c r="I4" s="204" t="s">
        <v>337</v>
      </c>
      <c r="J4" s="205" t="s">
        <v>216</v>
      </c>
      <c r="K4" s="735" t="s">
        <v>3752</v>
      </c>
      <c r="L4" s="733" t="s">
        <v>3752</v>
      </c>
      <c r="M4" s="733" t="s">
        <v>3752</v>
      </c>
      <c r="N4" s="733" t="s">
        <v>3752</v>
      </c>
      <c r="O4" s="733" t="s">
        <v>3752</v>
      </c>
    </row>
    <row r="5" spans="1:15" s="16" customFormat="1" thickBot="1">
      <c r="A5" s="194"/>
      <c r="B5" s="977"/>
      <c r="C5" s="980"/>
      <c r="D5" s="993" t="s">
        <v>1230</v>
      </c>
      <c r="E5" s="994"/>
      <c r="F5" s="579"/>
      <c r="G5" s="995" t="s">
        <v>212</v>
      </c>
      <c r="H5" s="996"/>
      <c r="I5" s="995"/>
      <c r="J5" s="997"/>
      <c r="K5" s="735" t="s">
        <v>3752</v>
      </c>
      <c r="L5" s="733" t="s">
        <v>3752</v>
      </c>
      <c r="M5" s="733" t="s">
        <v>3752</v>
      </c>
      <c r="N5" s="733" t="s">
        <v>3752</v>
      </c>
      <c r="O5" s="733" t="s">
        <v>3752</v>
      </c>
    </row>
    <row r="6" spans="1:15" s="16" customFormat="1" ht="11.25" outlineLevel="1">
      <c r="A6" s="194"/>
      <c r="B6" s="75"/>
      <c r="C6" s="230" t="s">
        <v>1361</v>
      </c>
      <c r="D6" s="231" t="s">
        <v>1362</v>
      </c>
      <c r="E6" s="232"/>
      <c r="F6" s="580"/>
      <c r="G6" s="970" t="s">
        <v>2113</v>
      </c>
      <c r="H6" s="971"/>
      <c r="I6" s="206"/>
      <c r="J6" s="489"/>
      <c r="K6" s="736"/>
      <c r="L6" s="729"/>
      <c r="M6" s="729"/>
      <c r="N6" s="729"/>
    </row>
    <row r="7" spans="1:15" s="16" customFormat="1" ht="11.25" outlineLevel="1">
      <c r="A7" s="194"/>
      <c r="B7" s="75"/>
      <c r="C7" s="234"/>
      <c r="D7" s="235"/>
      <c r="E7" s="236">
        <v>1.2</v>
      </c>
      <c r="F7" s="581" t="s">
        <v>1363</v>
      </c>
      <c r="G7" s="207"/>
      <c r="H7" s="208"/>
      <c r="I7" s="845"/>
      <c r="J7" s="846"/>
      <c r="K7" s="736"/>
      <c r="L7" s="729"/>
      <c r="M7" s="729"/>
      <c r="N7" s="729"/>
    </row>
    <row r="8" spans="1:15" s="16" customFormat="1" ht="11.25" outlineLevel="1">
      <c r="A8" s="194"/>
      <c r="B8" s="75"/>
      <c r="C8" s="238" t="s">
        <v>574</v>
      </c>
      <c r="D8" s="239" t="s">
        <v>843</v>
      </c>
      <c r="E8" s="240"/>
      <c r="F8" s="582"/>
      <c r="G8" s="214"/>
      <c r="H8" s="215"/>
      <c r="I8" s="451"/>
      <c r="J8" s="452"/>
      <c r="K8" s="736"/>
      <c r="L8" s="729"/>
      <c r="M8" s="729"/>
      <c r="N8" s="729"/>
    </row>
    <row r="9" spans="1:15" s="16" customFormat="1" ht="11.25" outlineLevel="1">
      <c r="A9" s="194"/>
      <c r="B9" s="75"/>
      <c r="C9" s="234"/>
      <c r="D9" s="235"/>
      <c r="E9" s="236">
        <v>8.8000000000000007</v>
      </c>
      <c r="F9" s="581" t="s">
        <v>843</v>
      </c>
      <c r="G9" s="207"/>
      <c r="H9" s="208"/>
      <c r="I9" s="845"/>
      <c r="J9" s="846"/>
      <c r="K9" s="736"/>
      <c r="L9" s="729"/>
      <c r="M9" s="729"/>
      <c r="N9" s="729"/>
    </row>
    <row r="10" spans="1:15" s="16" customFormat="1" ht="11.25" outlineLevel="1">
      <c r="A10" s="194"/>
      <c r="B10" s="75"/>
      <c r="C10" s="234"/>
      <c r="D10" s="235"/>
      <c r="E10" s="236" t="s">
        <v>1359</v>
      </c>
      <c r="F10" s="581" t="s">
        <v>1360</v>
      </c>
      <c r="G10" s="207"/>
      <c r="H10" s="208"/>
      <c r="I10" s="845"/>
      <c r="J10" s="846"/>
      <c r="K10" s="736"/>
      <c r="L10" s="729"/>
      <c r="M10" s="729"/>
      <c r="N10" s="729"/>
    </row>
    <row r="11" spans="1:15" s="16" customFormat="1" ht="11.25" outlineLevel="1">
      <c r="A11" s="194"/>
      <c r="B11" s="75"/>
      <c r="C11" s="238" t="s">
        <v>1385</v>
      </c>
      <c r="D11" s="239" t="s">
        <v>1386</v>
      </c>
      <c r="E11" s="240"/>
      <c r="F11" s="582"/>
      <c r="G11" s="214"/>
      <c r="H11" s="215"/>
      <c r="I11" s="451"/>
      <c r="J11" s="452"/>
      <c r="K11" s="736"/>
      <c r="L11" s="729"/>
      <c r="M11" s="729"/>
      <c r="N11" s="729"/>
    </row>
    <row r="12" spans="1:15" s="16" customFormat="1" ht="11.25" outlineLevel="1">
      <c r="A12" s="194"/>
      <c r="B12" s="75"/>
      <c r="C12" s="234"/>
      <c r="D12" s="235"/>
      <c r="E12" s="236" t="s">
        <v>1387</v>
      </c>
      <c r="F12" s="581" t="s">
        <v>1388</v>
      </c>
      <c r="G12" s="207"/>
      <c r="H12" s="208"/>
      <c r="I12" s="451"/>
      <c r="J12" s="452"/>
      <c r="K12" s="736"/>
      <c r="L12" s="729"/>
      <c r="M12" s="729"/>
      <c r="N12" s="729"/>
    </row>
    <row r="13" spans="1:15" s="16" customFormat="1" ht="11.25" outlineLevel="1">
      <c r="A13" s="194"/>
      <c r="B13" s="75"/>
      <c r="C13" s="234"/>
      <c r="D13" s="235"/>
      <c r="E13" s="236" t="s">
        <v>1389</v>
      </c>
      <c r="F13" s="581" t="s">
        <v>1390</v>
      </c>
      <c r="G13" s="207"/>
      <c r="H13" s="208"/>
      <c r="I13" s="451"/>
      <c r="J13" s="452"/>
      <c r="K13" s="736"/>
      <c r="L13" s="729"/>
      <c r="M13" s="729"/>
      <c r="N13" s="729"/>
    </row>
    <row r="14" spans="1:15" s="16" customFormat="1" ht="11.25">
      <c r="A14" s="194"/>
      <c r="B14" s="75"/>
      <c r="C14" s="234"/>
      <c r="D14" s="235"/>
      <c r="E14" s="236"/>
      <c r="F14" s="581"/>
      <c r="G14" s="207"/>
      <c r="H14" s="208"/>
      <c r="I14" s="451"/>
      <c r="J14" s="452"/>
      <c r="K14" s="736"/>
      <c r="L14" s="729"/>
      <c r="M14" s="729"/>
      <c r="N14" s="729"/>
    </row>
    <row r="15" spans="1:15" s="16" customFormat="1" ht="11.25">
      <c r="A15" s="194"/>
      <c r="B15" s="75"/>
      <c r="C15" s="305" t="s">
        <v>1632</v>
      </c>
      <c r="D15" s="303" t="s">
        <v>1628</v>
      </c>
      <c r="E15" s="240"/>
      <c r="F15" s="582"/>
      <c r="G15" s="214"/>
      <c r="H15" s="215"/>
      <c r="I15" s="451"/>
      <c r="J15" s="452"/>
      <c r="K15" s="736"/>
      <c r="L15" s="729"/>
      <c r="M15" s="729"/>
      <c r="N15" s="729"/>
    </row>
    <row r="16" spans="1:15" s="16" customFormat="1" ht="11.25">
      <c r="A16" s="194"/>
      <c r="B16" s="75"/>
      <c r="C16" s="234"/>
      <c r="D16" s="235"/>
      <c r="E16" s="304" t="s">
        <v>1629</v>
      </c>
      <c r="F16" s="583" t="s">
        <v>1630</v>
      </c>
      <c r="G16" s="207"/>
      <c r="H16" s="208"/>
      <c r="I16" s="451"/>
      <c r="J16" s="452"/>
      <c r="K16" s="736"/>
      <c r="L16" s="729"/>
      <c r="M16" s="729"/>
      <c r="N16" s="729"/>
    </row>
    <row r="17" spans="1:14" s="16" customFormat="1" ht="11.25">
      <c r="A17" s="194"/>
      <c r="B17" s="75"/>
      <c r="C17" s="234"/>
      <c r="D17" s="235"/>
      <c r="E17" s="236"/>
      <c r="F17" s="583" t="s">
        <v>1631</v>
      </c>
      <c r="G17" s="207"/>
      <c r="H17" s="208"/>
      <c r="I17" s="451"/>
      <c r="J17" s="452"/>
      <c r="K17" s="736"/>
      <c r="L17" s="729"/>
      <c r="M17" s="729"/>
      <c r="N17" s="729"/>
    </row>
    <row r="18" spans="1:14" s="16" customFormat="1" ht="11.25">
      <c r="A18" s="194"/>
      <c r="B18" s="75"/>
      <c r="C18" s="234"/>
      <c r="D18" s="235"/>
      <c r="E18" s="236"/>
      <c r="F18" s="583" t="s">
        <v>2117</v>
      </c>
      <c r="G18" s="207"/>
      <c r="H18" s="208"/>
      <c r="I18" s="451"/>
      <c r="J18" s="452"/>
      <c r="K18" s="736"/>
      <c r="L18" s="729"/>
      <c r="M18" s="729"/>
      <c r="N18" s="729"/>
    </row>
    <row r="19" spans="1:14" s="16" customFormat="1" ht="11.25">
      <c r="A19" s="194"/>
      <c r="B19" s="75"/>
      <c r="C19" s="234"/>
      <c r="D19" s="235"/>
      <c r="E19" s="304">
        <v>8.6999999999999993</v>
      </c>
      <c r="F19" s="583" t="s">
        <v>1633</v>
      </c>
      <c r="G19" s="207"/>
      <c r="H19" s="208"/>
      <c r="I19" s="451"/>
      <c r="J19" s="452"/>
      <c r="K19" s="736"/>
      <c r="L19" s="729"/>
      <c r="M19" s="729"/>
      <c r="N19" s="729"/>
    </row>
    <row r="20" spans="1:14" s="16" customFormat="1" ht="11.25" outlineLevel="1">
      <c r="A20" s="194"/>
      <c r="B20" s="75"/>
      <c r="C20" s="305" t="s">
        <v>1634</v>
      </c>
      <c r="D20" s="303" t="s">
        <v>1635</v>
      </c>
      <c r="E20" s="240"/>
      <c r="F20" s="582"/>
      <c r="G20" s="310" t="s">
        <v>85</v>
      </c>
      <c r="H20" s="306" t="s">
        <v>85</v>
      </c>
      <c r="I20" s="451"/>
      <c r="J20" s="452"/>
      <c r="K20" s="736"/>
      <c r="L20" s="729"/>
      <c r="M20" s="729"/>
      <c r="N20" s="729"/>
    </row>
    <row r="21" spans="1:14" s="16" customFormat="1" ht="11.25" outlineLevel="1">
      <c r="A21" s="194"/>
      <c r="B21" s="75"/>
      <c r="C21" s="234"/>
      <c r="D21" s="235"/>
      <c r="E21" s="304"/>
      <c r="F21" s="583" t="s">
        <v>1636</v>
      </c>
      <c r="G21" s="207"/>
      <c r="H21" s="208"/>
      <c r="I21" s="451"/>
      <c r="J21" s="452"/>
      <c r="K21" s="736"/>
      <c r="L21" s="729"/>
      <c r="M21" s="729"/>
      <c r="N21" s="729"/>
    </row>
    <row r="22" spans="1:14" s="16" customFormat="1" ht="11.25" outlineLevel="1">
      <c r="A22" s="194"/>
      <c r="B22" s="75"/>
      <c r="C22" s="234"/>
      <c r="D22" s="235"/>
      <c r="E22" s="304"/>
      <c r="F22" s="583"/>
      <c r="G22" s="207"/>
      <c r="H22" s="208"/>
      <c r="I22" s="451"/>
      <c r="J22" s="452"/>
      <c r="K22" s="736"/>
      <c r="L22" s="729"/>
      <c r="M22" s="729"/>
      <c r="N22" s="729"/>
    </row>
    <row r="23" spans="1:14" s="16" customFormat="1" ht="11.25" outlineLevel="1">
      <c r="A23" s="194"/>
      <c r="B23" s="748"/>
      <c r="C23" s="305" t="s">
        <v>3800</v>
      </c>
      <c r="D23" s="972" t="s">
        <v>3801</v>
      </c>
      <c r="E23" s="973"/>
      <c r="F23" s="974"/>
      <c r="G23" s="214"/>
      <c r="H23" s="215"/>
      <c r="I23" s="214"/>
      <c r="J23" s="744"/>
      <c r="K23" s="736" t="s">
        <v>3756</v>
      </c>
      <c r="L23" s="729"/>
      <c r="M23" s="729"/>
      <c r="N23" s="729"/>
    </row>
    <row r="24" spans="1:14" s="16" customFormat="1" ht="11.25" outlineLevel="1">
      <c r="A24" s="194"/>
      <c r="B24" s="748"/>
      <c r="C24" s="305"/>
      <c r="D24" s="742"/>
      <c r="E24" s="742"/>
      <c r="F24" s="742" t="s">
        <v>3805</v>
      </c>
      <c r="G24" s="214"/>
      <c r="H24" s="215"/>
      <c r="I24" s="214"/>
      <c r="J24" s="744"/>
      <c r="K24" s="736" t="s">
        <v>3756</v>
      </c>
      <c r="L24" s="729"/>
      <c r="M24" s="729"/>
      <c r="N24" s="729"/>
    </row>
    <row r="25" spans="1:14" s="16" customFormat="1" ht="11.25" outlineLevel="1">
      <c r="A25" s="194"/>
      <c r="B25" s="748"/>
      <c r="C25" s="308"/>
      <c r="D25" s="240"/>
      <c r="E25" s="303"/>
      <c r="F25" s="584" t="s">
        <v>3810</v>
      </c>
      <c r="G25" s="214"/>
      <c r="H25" s="215"/>
      <c r="I25" s="310" t="s">
        <v>1229</v>
      </c>
      <c r="J25" s="747" t="s">
        <v>1229</v>
      </c>
      <c r="K25" s="736" t="s">
        <v>3756</v>
      </c>
      <c r="L25" s="729"/>
      <c r="M25" s="729"/>
      <c r="N25" s="729"/>
    </row>
    <row r="26" spans="1:14" s="16" customFormat="1" ht="11.25" outlineLevel="1">
      <c r="A26" s="194"/>
      <c r="B26" s="748"/>
      <c r="C26" s="234"/>
      <c r="D26" s="235"/>
      <c r="E26" s="304"/>
      <c r="F26" s="583" t="s">
        <v>3804</v>
      </c>
      <c r="G26" s="207"/>
      <c r="H26" s="208"/>
      <c r="I26" s="207"/>
      <c r="J26" s="745"/>
      <c r="K26" s="736" t="s">
        <v>3756</v>
      </c>
      <c r="L26" s="729"/>
      <c r="M26" s="729"/>
      <c r="N26" s="729"/>
    </row>
    <row r="27" spans="1:14" s="16" customFormat="1" ht="11.25" outlineLevel="1">
      <c r="A27" s="194"/>
      <c r="B27" s="75"/>
      <c r="C27" s="234"/>
      <c r="D27" s="235"/>
      <c r="E27" s="304"/>
      <c r="F27" s="583"/>
      <c r="G27" s="207"/>
      <c r="H27" s="208"/>
      <c r="I27" s="207"/>
      <c r="J27" s="745"/>
      <c r="K27" s="736" t="s">
        <v>3756</v>
      </c>
      <c r="L27" s="729"/>
      <c r="M27" s="729"/>
      <c r="N27" s="729"/>
    </row>
    <row r="28" spans="1:14" s="16" customFormat="1" ht="11.25" outlineLevel="1">
      <c r="A28" s="194"/>
      <c r="B28" s="75"/>
      <c r="C28" s="305" t="s">
        <v>1637</v>
      </c>
      <c r="D28" s="972" t="s">
        <v>1638</v>
      </c>
      <c r="E28" s="973"/>
      <c r="F28" s="974"/>
      <c r="G28" s="214"/>
      <c r="H28" s="215"/>
      <c r="I28" s="451"/>
      <c r="J28" s="452"/>
      <c r="K28" s="736" t="s">
        <v>3756</v>
      </c>
      <c r="L28" s="729"/>
      <c r="M28" s="729"/>
      <c r="N28" s="740">
        <v>2.2599999999999998</v>
      </c>
    </row>
    <row r="29" spans="1:14" s="16" customFormat="1" ht="11.25" outlineLevel="1">
      <c r="A29" s="194"/>
      <c r="B29" s="75"/>
      <c r="C29" s="305"/>
      <c r="D29" s="742"/>
      <c r="E29" s="742"/>
      <c r="F29" s="742" t="s">
        <v>3802</v>
      </c>
      <c r="G29" s="214"/>
      <c r="H29" s="215"/>
      <c r="I29" s="451"/>
      <c r="J29" s="452"/>
      <c r="K29" s="736" t="s">
        <v>3756</v>
      </c>
      <c r="L29" s="729"/>
      <c r="M29" s="729"/>
      <c r="N29" s="740"/>
    </row>
    <row r="30" spans="1:14" s="16" customFormat="1" ht="12.75" customHeight="1" outlineLevel="1">
      <c r="A30" s="194"/>
      <c r="B30" s="75"/>
      <c r="C30" s="308"/>
      <c r="D30" s="240"/>
      <c r="E30" s="303"/>
      <c r="F30" s="584" t="s">
        <v>3803</v>
      </c>
      <c r="G30" s="310" t="s">
        <v>85</v>
      </c>
      <c r="H30" s="306" t="s">
        <v>85</v>
      </c>
      <c r="I30" s="451"/>
      <c r="J30" s="452"/>
      <c r="K30" s="736" t="s">
        <v>3756</v>
      </c>
      <c r="L30" s="729"/>
      <c r="M30" s="729"/>
      <c r="N30" s="740">
        <v>2.2599999999999998</v>
      </c>
    </row>
    <row r="31" spans="1:14" s="16" customFormat="1" ht="12" customHeight="1" outlineLevel="1">
      <c r="A31" s="194"/>
      <c r="B31" s="75"/>
      <c r="C31" s="234"/>
      <c r="D31" s="998" t="s">
        <v>3806</v>
      </c>
      <c r="E31" s="304"/>
      <c r="F31" s="583" t="s">
        <v>3775</v>
      </c>
      <c r="G31" s="207"/>
      <c r="H31" s="208"/>
      <c r="I31" s="451"/>
      <c r="J31" s="452"/>
      <c r="K31" s="736" t="s">
        <v>3756</v>
      </c>
      <c r="L31" s="729"/>
      <c r="M31" s="729"/>
      <c r="N31" s="740">
        <v>2.2599999999999998</v>
      </c>
    </row>
    <row r="32" spans="1:14" s="16" customFormat="1" ht="11.25" outlineLevel="1">
      <c r="A32" s="194"/>
      <c r="B32" s="75"/>
      <c r="C32" s="234"/>
      <c r="D32" s="998"/>
      <c r="E32" s="304"/>
      <c r="F32" s="583" t="s">
        <v>3776</v>
      </c>
      <c r="G32" s="207"/>
      <c r="H32" s="208"/>
      <c r="I32" s="451"/>
      <c r="J32" s="452"/>
      <c r="K32" s="736" t="s">
        <v>3756</v>
      </c>
      <c r="L32" s="729"/>
      <c r="M32" s="729"/>
      <c r="N32" s="740">
        <v>2.2599999999999998</v>
      </c>
    </row>
    <row r="33" spans="1:14" s="16" customFormat="1" ht="11.25" outlineLevel="1">
      <c r="A33" s="194"/>
      <c r="B33" s="75"/>
      <c r="C33" s="234"/>
      <c r="D33" s="998"/>
      <c r="E33" s="304"/>
      <c r="F33" s="583" t="s">
        <v>3777</v>
      </c>
      <c r="G33" s="207"/>
      <c r="H33" s="208"/>
      <c r="I33" s="451"/>
      <c r="J33" s="452"/>
      <c r="K33" s="736" t="s">
        <v>3756</v>
      </c>
      <c r="L33" s="729"/>
      <c r="M33" s="729"/>
      <c r="N33" s="740">
        <v>2.2599999999999998</v>
      </c>
    </row>
    <row r="34" spans="1:14" s="16" customFormat="1" ht="11.25" outlineLevel="1">
      <c r="A34" s="194"/>
      <c r="B34" s="75"/>
      <c r="C34" s="234"/>
      <c r="D34" s="998"/>
      <c r="E34" s="304"/>
      <c r="F34" s="583" t="s">
        <v>3778</v>
      </c>
      <c r="G34" s="207"/>
      <c r="H34" s="208"/>
      <c r="I34" s="451"/>
      <c r="J34" s="452"/>
      <c r="K34" s="736" t="s">
        <v>3756</v>
      </c>
      <c r="L34" s="729"/>
      <c r="M34" s="729"/>
      <c r="N34" s="740">
        <v>2.2599999999999998</v>
      </c>
    </row>
    <row r="35" spans="1:14" s="16" customFormat="1" ht="11.25" outlineLevel="1">
      <c r="A35" s="194"/>
      <c r="B35" s="75"/>
      <c r="C35" s="234"/>
      <c r="D35" s="998"/>
      <c r="E35" s="304"/>
      <c r="F35" s="583" t="s">
        <v>3779</v>
      </c>
      <c r="G35" s="207"/>
      <c r="H35" s="208"/>
      <c r="I35" s="451"/>
      <c r="J35" s="452"/>
      <c r="K35" s="736" t="s">
        <v>3756</v>
      </c>
      <c r="L35" s="729"/>
      <c r="M35" s="729"/>
      <c r="N35" s="740">
        <v>2.2599999999999998</v>
      </c>
    </row>
    <row r="36" spans="1:14" s="16" customFormat="1" ht="11.25" outlineLevel="1">
      <c r="A36" s="194"/>
      <c r="B36" s="75"/>
      <c r="C36" s="234"/>
      <c r="D36" s="998"/>
      <c r="E36" s="304"/>
      <c r="F36" s="583" t="s">
        <v>3780</v>
      </c>
      <c r="G36" s="207"/>
      <c r="H36" s="208"/>
      <c r="I36" s="451"/>
      <c r="J36" s="452"/>
      <c r="K36" s="736" t="s">
        <v>3756</v>
      </c>
      <c r="L36" s="729"/>
      <c r="M36" s="729"/>
      <c r="N36" s="740">
        <v>2.2599999999999998</v>
      </c>
    </row>
    <row r="37" spans="1:14" s="16" customFormat="1" ht="11.25" outlineLevel="1">
      <c r="A37" s="194"/>
      <c r="B37" s="75"/>
      <c r="C37" s="234"/>
      <c r="D37" s="998"/>
      <c r="E37" s="304"/>
      <c r="F37" s="583" t="s">
        <v>3787</v>
      </c>
      <c r="G37" s="207"/>
      <c r="H37" s="208"/>
      <c r="I37" s="451"/>
      <c r="J37" s="452"/>
      <c r="K37" s="736" t="s">
        <v>3756</v>
      </c>
      <c r="L37" s="729"/>
      <c r="M37" s="729"/>
      <c r="N37" s="740">
        <v>2.2599999999999998</v>
      </c>
    </row>
    <row r="38" spans="1:14" s="16" customFormat="1" ht="11.25" outlineLevel="1">
      <c r="A38" s="194"/>
      <c r="B38" s="75"/>
      <c r="C38" s="234"/>
      <c r="D38" s="998"/>
      <c r="E38" s="304"/>
      <c r="F38" s="583" t="s">
        <v>3781</v>
      </c>
      <c r="G38" s="207"/>
      <c r="H38" s="208"/>
      <c r="I38" s="451"/>
      <c r="J38" s="452"/>
      <c r="K38" s="736" t="s">
        <v>3756</v>
      </c>
      <c r="L38" s="729"/>
      <c r="M38" s="729"/>
      <c r="N38" s="740">
        <v>2.2599999999999998</v>
      </c>
    </row>
    <row r="39" spans="1:14" s="16" customFormat="1" ht="11.25" outlineLevel="1">
      <c r="A39" s="194"/>
      <c r="B39" s="75"/>
      <c r="C39" s="234"/>
      <c r="D39" s="998"/>
      <c r="E39" s="304"/>
      <c r="F39" s="583" t="s">
        <v>3807</v>
      </c>
      <c r="G39" s="207"/>
      <c r="H39" s="208"/>
      <c r="I39" s="451"/>
      <c r="J39" s="452"/>
      <c r="K39" s="736" t="s">
        <v>3756</v>
      </c>
      <c r="L39" s="729"/>
      <c r="M39" s="729"/>
      <c r="N39" s="740">
        <v>2.2599999999999998</v>
      </c>
    </row>
    <row r="40" spans="1:14" s="16" customFormat="1" ht="11.25" outlineLevel="1">
      <c r="A40" s="194"/>
      <c r="B40" s="75"/>
      <c r="C40" s="234"/>
      <c r="D40" s="998"/>
      <c r="E40" s="304"/>
      <c r="F40" s="583" t="s">
        <v>3783</v>
      </c>
      <c r="G40" s="207"/>
      <c r="H40" s="208"/>
      <c r="I40" s="451"/>
      <c r="J40" s="452"/>
      <c r="K40" s="736" t="s">
        <v>3756</v>
      </c>
      <c r="L40" s="729"/>
      <c r="M40" s="729"/>
      <c r="N40" s="740">
        <v>2.2599999999999998</v>
      </c>
    </row>
    <row r="41" spans="1:14" s="16" customFormat="1" ht="11.25" outlineLevel="1">
      <c r="A41" s="194"/>
      <c r="B41" s="75"/>
      <c r="C41" s="234"/>
      <c r="D41" s="998"/>
      <c r="E41" s="304"/>
      <c r="F41" s="583" t="s">
        <v>3784</v>
      </c>
      <c r="G41" s="207"/>
      <c r="H41" s="208"/>
      <c r="I41" s="451"/>
      <c r="J41" s="452"/>
      <c r="K41" s="736" t="s">
        <v>3756</v>
      </c>
      <c r="L41" s="729"/>
      <c r="M41" s="729"/>
      <c r="N41" s="740">
        <v>2.2599999999999998</v>
      </c>
    </row>
    <row r="42" spans="1:14" s="16" customFormat="1" ht="11.25" outlineLevel="1">
      <c r="A42" s="194"/>
      <c r="B42" s="75"/>
      <c r="C42" s="234"/>
      <c r="D42" s="998"/>
      <c r="E42" s="304"/>
      <c r="F42" s="583" t="s">
        <v>1649</v>
      </c>
      <c r="G42" s="207"/>
      <c r="H42" s="208"/>
      <c r="I42" s="451"/>
      <c r="J42" s="452"/>
      <c r="K42" s="736" t="s">
        <v>3756</v>
      </c>
      <c r="L42" s="729"/>
      <c r="M42" s="729"/>
      <c r="N42" s="740">
        <v>2.2599999999999998</v>
      </c>
    </row>
    <row r="43" spans="1:14" s="16" customFormat="1" ht="11.25" outlineLevel="1">
      <c r="A43" s="194"/>
      <c r="B43" s="75"/>
      <c r="C43" s="234"/>
      <c r="D43" s="998"/>
      <c r="E43" s="304"/>
      <c r="F43" s="583" t="s">
        <v>3785</v>
      </c>
      <c r="G43" s="207"/>
      <c r="H43" s="208"/>
      <c r="I43" s="451"/>
      <c r="J43" s="452"/>
      <c r="K43" s="736" t="s">
        <v>3756</v>
      </c>
      <c r="L43" s="729"/>
      <c r="M43" s="729"/>
      <c r="N43" s="740">
        <v>2.2599999999999998</v>
      </c>
    </row>
    <row r="44" spans="1:14" s="16" customFormat="1" ht="11.25" outlineLevel="1">
      <c r="A44" s="194"/>
      <c r="B44" s="75"/>
      <c r="C44" s="234"/>
      <c r="D44" s="998"/>
      <c r="E44" s="304"/>
      <c r="F44" s="583" t="s">
        <v>3786</v>
      </c>
      <c r="G44" s="207"/>
      <c r="H44" s="208"/>
      <c r="I44" s="451"/>
      <c r="J44" s="452"/>
      <c r="K44" s="736" t="s">
        <v>3756</v>
      </c>
      <c r="L44" s="729"/>
      <c r="M44" s="729"/>
      <c r="N44" s="740">
        <v>2.2599999999999998</v>
      </c>
    </row>
    <row r="45" spans="1:14" s="16" customFormat="1" ht="11.25" outlineLevel="1">
      <c r="A45" s="194"/>
      <c r="B45" s="75"/>
      <c r="C45" s="234"/>
      <c r="D45" s="235"/>
      <c r="E45" s="304"/>
      <c r="F45" s="583"/>
      <c r="G45" s="207"/>
      <c r="H45" s="208"/>
      <c r="I45" s="451"/>
      <c r="J45" s="452"/>
      <c r="K45" s="736"/>
      <c r="L45" s="729"/>
      <c r="M45" s="729"/>
      <c r="N45" s="187"/>
    </row>
    <row r="46" spans="1:14" s="16" customFormat="1" ht="11.25" outlineLevel="1">
      <c r="A46" s="194"/>
      <c r="B46" s="75"/>
      <c r="C46" s="234"/>
      <c r="D46" s="235"/>
      <c r="E46" s="304"/>
      <c r="F46" s="741" t="s">
        <v>3798</v>
      </c>
      <c r="G46" s="207"/>
      <c r="H46" s="208"/>
      <c r="I46" s="451"/>
      <c r="J46" s="452"/>
      <c r="K46" s="736" t="s">
        <v>3756</v>
      </c>
      <c r="L46" s="729"/>
      <c r="M46" s="729"/>
      <c r="N46" s="740">
        <v>2.2599999999999998</v>
      </c>
    </row>
    <row r="47" spans="1:14" s="16" customFormat="1" ht="11.25" outlineLevel="1">
      <c r="A47" s="194"/>
      <c r="B47" s="75"/>
      <c r="C47" s="234"/>
      <c r="D47" s="235"/>
      <c r="E47" s="304"/>
      <c r="F47" s="583" t="s">
        <v>3808</v>
      </c>
      <c r="G47" s="207"/>
      <c r="H47" s="208"/>
      <c r="I47" s="451"/>
      <c r="J47" s="452"/>
      <c r="K47" s="736" t="s">
        <v>3756</v>
      </c>
      <c r="L47" s="729"/>
      <c r="M47" s="729"/>
      <c r="N47" s="740"/>
    </row>
    <row r="48" spans="1:14" s="16" customFormat="1" ht="11.25" outlineLevel="1">
      <c r="A48" s="194"/>
      <c r="B48" s="75"/>
      <c r="C48" s="234"/>
      <c r="D48" s="235"/>
      <c r="E48" s="304"/>
      <c r="F48" s="746" t="s">
        <v>3776</v>
      </c>
      <c r="G48" s="207"/>
      <c r="H48" s="208"/>
      <c r="I48" s="451"/>
      <c r="J48" s="452"/>
      <c r="K48" s="736" t="s">
        <v>3756</v>
      </c>
      <c r="L48" s="729"/>
      <c r="M48" s="729"/>
      <c r="N48" s="740"/>
    </row>
    <row r="49" spans="1:14" s="16" customFormat="1" ht="11.25" outlineLevel="1">
      <c r="A49" s="194"/>
      <c r="B49" s="75"/>
      <c r="C49" s="234"/>
      <c r="D49" s="235"/>
      <c r="E49" s="304"/>
      <c r="F49" s="746" t="s">
        <v>3777</v>
      </c>
      <c r="G49" s="207"/>
      <c r="H49" s="208"/>
      <c r="I49" s="451"/>
      <c r="J49" s="452"/>
      <c r="K49" s="736" t="s">
        <v>3756</v>
      </c>
      <c r="L49" s="729"/>
      <c r="M49" s="729"/>
      <c r="N49" s="740"/>
    </row>
    <row r="50" spans="1:14" s="16" customFormat="1" ht="11.25" outlineLevel="1">
      <c r="A50" s="194"/>
      <c r="B50" s="75"/>
      <c r="C50" s="234"/>
      <c r="D50" s="235"/>
      <c r="E50" s="304"/>
      <c r="F50" s="746" t="s">
        <v>3779</v>
      </c>
      <c r="G50" s="207"/>
      <c r="H50" s="208"/>
      <c r="I50" s="451"/>
      <c r="J50" s="452"/>
      <c r="K50" s="736" t="s">
        <v>3756</v>
      </c>
      <c r="L50" s="729"/>
      <c r="M50" s="729"/>
      <c r="N50" s="740"/>
    </row>
    <row r="51" spans="1:14" s="16" customFormat="1" ht="11.25" outlineLevel="1">
      <c r="A51" s="194"/>
      <c r="B51" s="75"/>
      <c r="C51" s="234"/>
      <c r="D51" s="235"/>
      <c r="E51" s="304"/>
      <c r="F51" s="746" t="s">
        <v>3782</v>
      </c>
      <c r="G51" s="207"/>
      <c r="H51" s="208"/>
      <c r="I51" s="451"/>
      <c r="J51" s="452"/>
      <c r="K51" s="736" t="s">
        <v>3756</v>
      </c>
      <c r="L51" s="729"/>
      <c r="M51" s="729"/>
      <c r="N51" s="740"/>
    </row>
    <row r="52" spans="1:14" s="16" customFormat="1" ht="11.25" outlineLevel="1">
      <c r="A52" s="194"/>
      <c r="B52" s="75"/>
      <c r="C52" s="234"/>
      <c r="D52" s="235"/>
      <c r="E52" s="304"/>
      <c r="F52" s="746" t="s">
        <v>3783</v>
      </c>
      <c r="G52" s="207"/>
      <c r="H52" s="208"/>
      <c r="I52" s="451"/>
      <c r="J52" s="452"/>
      <c r="K52" s="736" t="s">
        <v>3756</v>
      </c>
      <c r="L52" s="729"/>
      <c r="M52" s="729"/>
      <c r="N52" s="740"/>
    </row>
    <row r="53" spans="1:14" s="16" customFormat="1" ht="11.25" outlineLevel="1">
      <c r="A53" s="194"/>
      <c r="B53" s="75"/>
      <c r="C53" s="234"/>
      <c r="D53" s="235"/>
      <c r="E53" s="304"/>
      <c r="F53" s="746" t="s">
        <v>3784</v>
      </c>
      <c r="G53" s="207"/>
      <c r="H53" s="208"/>
      <c r="I53" s="451"/>
      <c r="J53" s="452"/>
      <c r="K53" s="736" t="s">
        <v>3756</v>
      </c>
      <c r="L53" s="729"/>
      <c r="M53" s="729"/>
      <c r="N53" s="740"/>
    </row>
    <row r="54" spans="1:14" s="16" customFormat="1" ht="11.25" outlineLevel="1">
      <c r="A54" s="194"/>
      <c r="B54" s="75"/>
      <c r="C54" s="234"/>
      <c r="D54" s="235"/>
      <c r="E54" s="304"/>
      <c r="F54" s="746" t="s">
        <v>1649</v>
      </c>
      <c r="G54" s="207"/>
      <c r="H54" s="208"/>
      <c r="I54" s="451"/>
      <c r="J54" s="452"/>
      <c r="K54" s="736" t="s">
        <v>3756</v>
      </c>
      <c r="L54" s="729"/>
      <c r="M54" s="729"/>
      <c r="N54" s="740"/>
    </row>
    <row r="55" spans="1:14" s="16" customFormat="1" ht="11.25" outlineLevel="1">
      <c r="A55" s="194"/>
      <c r="B55" s="75"/>
      <c r="C55" s="234"/>
      <c r="D55" s="235"/>
      <c r="E55" s="304"/>
      <c r="F55" s="746" t="s">
        <v>3785</v>
      </c>
      <c r="G55" s="207"/>
      <c r="H55" s="208"/>
      <c r="I55" s="451"/>
      <c r="J55" s="452"/>
      <c r="K55" s="736" t="s">
        <v>3756</v>
      </c>
      <c r="L55" s="729"/>
      <c r="M55" s="729"/>
      <c r="N55" s="740"/>
    </row>
    <row r="56" spans="1:14" s="16" customFormat="1" ht="11.25" outlineLevel="1">
      <c r="A56" s="194"/>
      <c r="B56" s="75"/>
      <c r="C56" s="234"/>
      <c r="D56" s="235"/>
      <c r="E56" s="304"/>
      <c r="F56" s="746" t="s">
        <v>3786</v>
      </c>
      <c r="G56" s="207"/>
      <c r="H56" s="208"/>
      <c r="I56" s="451"/>
      <c r="J56" s="452"/>
      <c r="K56" s="736" t="s">
        <v>3756</v>
      </c>
      <c r="L56" s="729"/>
      <c r="M56" s="729"/>
      <c r="N56" s="740"/>
    </row>
    <row r="57" spans="1:14" s="16" customFormat="1" ht="11.25" outlineLevel="1">
      <c r="A57" s="194"/>
      <c r="B57" s="75"/>
      <c r="C57" s="234"/>
      <c r="D57" s="235"/>
      <c r="E57" s="304"/>
      <c r="F57" s="583" t="s">
        <v>3788</v>
      </c>
      <c r="G57" s="207"/>
      <c r="H57" s="208"/>
      <c r="I57" s="451"/>
      <c r="J57" s="452"/>
      <c r="K57" s="736" t="s">
        <v>3756</v>
      </c>
      <c r="L57" s="729"/>
      <c r="M57" s="729"/>
      <c r="N57" s="740">
        <v>2.2599999999999998</v>
      </c>
    </row>
    <row r="58" spans="1:14" s="16" customFormat="1" ht="11.25" outlineLevel="1">
      <c r="A58" s="194"/>
      <c r="B58" s="75"/>
      <c r="C58" s="234"/>
      <c r="D58" s="235"/>
      <c r="E58" s="304"/>
      <c r="F58" s="583" t="s">
        <v>3809</v>
      </c>
      <c r="G58" s="207"/>
      <c r="H58" s="208"/>
      <c r="I58" s="451"/>
      <c r="J58" s="452"/>
      <c r="K58" s="736" t="s">
        <v>3756</v>
      </c>
      <c r="L58" s="729"/>
      <c r="M58" s="729"/>
      <c r="N58" s="740">
        <v>2.2599999999999998</v>
      </c>
    </row>
    <row r="59" spans="1:14" s="16" customFormat="1" ht="11.25" outlineLevel="1">
      <c r="A59" s="194"/>
      <c r="B59" s="75"/>
      <c r="C59" s="234"/>
      <c r="D59" s="235"/>
      <c r="E59" s="304"/>
      <c r="F59" s="583" t="s">
        <v>3789</v>
      </c>
      <c r="G59" s="207"/>
      <c r="H59" s="208"/>
      <c r="I59" s="451"/>
      <c r="J59" s="452"/>
      <c r="K59" s="736" t="s">
        <v>3756</v>
      </c>
      <c r="L59" s="729"/>
      <c r="M59" s="729"/>
      <c r="N59" s="740">
        <v>2.2599999999999998</v>
      </c>
    </row>
    <row r="60" spans="1:14" s="16" customFormat="1" ht="11.25" outlineLevel="1">
      <c r="A60" s="194"/>
      <c r="B60" s="75"/>
      <c r="C60" s="234"/>
      <c r="D60" s="235"/>
      <c r="E60" s="304"/>
      <c r="F60" s="583" t="s">
        <v>3790</v>
      </c>
      <c r="G60" s="207"/>
      <c r="H60" s="208"/>
      <c r="I60" s="451"/>
      <c r="J60" s="452"/>
      <c r="K60" s="736" t="s">
        <v>3756</v>
      </c>
      <c r="L60" s="729"/>
      <c r="M60" s="729"/>
      <c r="N60" s="740">
        <v>2.2599999999999998</v>
      </c>
    </row>
    <row r="61" spans="1:14" s="16" customFormat="1" ht="11.25" outlineLevel="1">
      <c r="A61" s="194"/>
      <c r="B61" s="75"/>
      <c r="C61" s="234"/>
      <c r="D61" s="235"/>
      <c r="E61" s="304"/>
      <c r="F61" s="583" t="s">
        <v>3791</v>
      </c>
      <c r="G61" s="207"/>
      <c r="H61" s="208"/>
      <c r="I61" s="451"/>
      <c r="J61" s="452"/>
      <c r="K61" s="736" t="s">
        <v>3756</v>
      </c>
      <c r="L61" s="729"/>
      <c r="M61" s="729"/>
      <c r="N61" s="740">
        <v>2.2599999999999998</v>
      </c>
    </row>
    <row r="62" spans="1:14" s="16" customFormat="1" ht="11.25" outlineLevel="1">
      <c r="A62" s="194"/>
      <c r="B62" s="75"/>
      <c r="C62" s="234"/>
      <c r="D62" s="235"/>
      <c r="E62" s="304"/>
      <c r="F62" s="583" t="s">
        <v>3792</v>
      </c>
      <c r="G62" s="207"/>
      <c r="H62" s="208"/>
      <c r="I62" s="451"/>
      <c r="J62" s="452"/>
      <c r="K62" s="736" t="s">
        <v>3756</v>
      </c>
      <c r="L62" s="729"/>
      <c r="M62" s="729"/>
      <c r="N62" s="740">
        <v>2.2599999999999998</v>
      </c>
    </row>
    <row r="63" spans="1:14" s="16" customFormat="1" ht="11.25" outlineLevel="1">
      <c r="A63" s="194"/>
      <c r="B63" s="75"/>
      <c r="C63" s="234"/>
      <c r="D63" s="235"/>
      <c r="E63" s="304"/>
      <c r="F63" s="583" t="s">
        <v>3793</v>
      </c>
      <c r="G63" s="207"/>
      <c r="H63" s="208"/>
      <c r="I63" s="451"/>
      <c r="J63" s="452"/>
      <c r="K63" s="736" t="s">
        <v>3756</v>
      </c>
      <c r="L63" s="729"/>
      <c r="M63" s="729"/>
      <c r="N63" s="740">
        <v>2.2599999999999998</v>
      </c>
    </row>
    <row r="64" spans="1:14" s="16" customFormat="1" ht="11.25" outlineLevel="1">
      <c r="A64" s="194"/>
      <c r="B64" s="75"/>
      <c r="C64" s="234"/>
      <c r="D64" s="235"/>
      <c r="E64" s="304"/>
      <c r="F64" s="583" t="s">
        <v>3794</v>
      </c>
      <c r="G64" s="207"/>
      <c r="H64" s="208"/>
      <c r="I64" s="451"/>
      <c r="J64" s="452"/>
      <c r="K64" s="736" t="s">
        <v>3756</v>
      </c>
      <c r="L64" s="729"/>
      <c r="M64" s="729"/>
      <c r="N64" s="740">
        <v>2.2599999999999998</v>
      </c>
    </row>
    <row r="65" spans="1:15" s="16" customFormat="1" ht="11.25" outlineLevel="1">
      <c r="A65" s="194"/>
      <c r="B65" s="75"/>
      <c r="C65" s="234"/>
      <c r="D65" s="235"/>
      <c r="E65" s="304"/>
      <c r="F65" s="583" t="s">
        <v>3795</v>
      </c>
      <c r="G65" s="207"/>
      <c r="H65" s="208"/>
      <c r="I65" s="451"/>
      <c r="J65" s="452"/>
      <c r="K65" s="736" t="s">
        <v>3756</v>
      </c>
      <c r="L65" s="729"/>
      <c r="M65" s="729"/>
      <c r="N65" s="740">
        <v>2.2599999999999998</v>
      </c>
    </row>
    <row r="66" spans="1:15" s="16" customFormat="1" ht="11.25" outlineLevel="1">
      <c r="A66" s="194"/>
      <c r="B66" s="75"/>
      <c r="C66" s="234"/>
      <c r="D66" s="235"/>
      <c r="E66" s="304"/>
      <c r="F66" s="583" t="s">
        <v>3796</v>
      </c>
      <c r="G66" s="207"/>
      <c r="H66" s="208"/>
      <c r="I66" s="451"/>
      <c r="J66" s="452"/>
      <c r="K66" s="736" t="s">
        <v>3756</v>
      </c>
      <c r="L66" s="729"/>
      <c r="M66" s="729"/>
      <c r="N66" s="740">
        <v>2.2599999999999998</v>
      </c>
    </row>
    <row r="67" spans="1:15" s="16" customFormat="1" ht="11.25" outlineLevel="1">
      <c r="A67" s="194"/>
      <c r="B67" s="75"/>
      <c r="C67" s="234"/>
      <c r="D67" s="235"/>
      <c r="E67" s="304"/>
      <c r="F67" s="583" t="s">
        <v>3797</v>
      </c>
      <c r="G67" s="207"/>
      <c r="H67" s="208"/>
      <c r="I67" s="451"/>
      <c r="J67" s="452"/>
      <c r="K67" s="736" t="s">
        <v>3756</v>
      </c>
      <c r="L67" s="729"/>
      <c r="M67" s="729"/>
      <c r="N67" s="740">
        <v>2.2599999999999998</v>
      </c>
    </row>
    <row r="68" spans="1:15" s="16" customFormat="1" ht="11.25" outlineLevel="1">
      <c r="A68" s="194"/>
      <c r="B68" s="75"/>
      <c r="C68" s="234"/>
      <c r="D68" s="235"/>
      <c r="E68" s="304"/>
      <c r="F68" s="583"/>
      <c r="G68" s="207"/>
      <c r="H68" s="208"/>
      <c r="I68" s="451"/>
      <c r="J68" s="452"/>
      <c r="K68" s="736" t="s">
        <v>3756</v>
      </c>
      <c r="L68" s="729"/>
      <c r="M68" s="729"/>
      <c r="N68" s="187"/>
    </row>
    <row r="69" spans="1:15" s="16" customFormat="1" ht="11.25" outlineLevel="1">
      <c r="A69" s="194"/>
      <c r="B69" s="75"/>
      <c r="C69" s="234"/>
      <c r="D69" s="235"/>
      <c r="E69" s="304"/>
      <c r="F69" s="583" t="s">
        <v>2001</v>
      </c>
      <c r="G69" s="207"/>
      <c r="H69" s="208"/>
      <c r="I69" s="451"/>
      <c r="J69" s="452"/>
      <c r="K69" s="736" t="s">
        <v>3756</v>
      </c>
      <c r="L69" s="729"/>
      <c r="M69" s="729"/>
      <c r="N69" s="740">
        <v>2.2599999999999998</v>
      </c>
    </row>
    <row r="70" spans="1:15" s="16" customFormat="1" outlineLevel="1" thickBot="1">
      <c r="A70" s="194"/>
      <c r="B70" s="75"/>
      <c r="C70" s="209"/>
      <c r="D70" s="210"/>
      <c r="E70" s="210"/>
      <c r="F70" s="585"/>
      <c r="G70" s="212"/>
      <c r="H70" s="213"/>
      <c r="I70" s="845"/>
      <c r="J70" s="846"/>
      <c r="K70" s="736"/>
      <c r="L70" s="729"/>
      <c r="M70" s="729"/>
      <c r="N70" s="729"/>
    </row>
    <row r="71" spans="1:15" ht="12.75">
      <c r="B71" s="75"/>
      <c r="C71" s="22" t="s">
        <v>960</v>
      </c>
      <c r="D71" s="23" t="s">
        <v>961</v>
      </c>
      <c r="E71" s="24"/>
      <c r="F71" s="586"/>
      <c r="G71" s="26"/>
      <c r="H71" s="26"/>
      <c r="I71" s="454"/>
      <c r="J71" s="455"/>
      <c r="O71" s="21"/>
    </row>
    <row r="72" spans="1:15" ht="11.25">
      <c r="B72" s="75"/>
      <c r="C72" s="27" t="s">
        <v>962</v>
      </c>
      <c r="D72" s="28" t="s">
        <v>963</v>
      </c>
      <c r="E72" s="28"/>
      <c r="F72" s="587"/>
      <c r="G72" s="30" t="s">
        <v>83</v>
      </c>
      <c r="H72" s="31" t="s">
        <v>83</v>
      </c>
      <c r="I72" s="845"/>
      <c r="J72" s="846"/>
      <c r="O72" s="21"/>
    </row>
    <row r="73" spans="1:15" ht="11.25" outlineLevel="1">
      <c r="B73" s="75"/>
      <c r="C73" s="14" t="s">
        <v>964</v>
      </c>
      <c r="D73" s="9" t="s">
        <v>965</v>
      </c>
      <c r="E73" s="9"/>
      <c r="F73" s="588"/>
      <c r="G73" s="350" t="s">
        <v>83</v>
      </c>
      <c r="H73" s="350" t="s">
        <v>83</v>
      </c>
      <c r="I73" s="845"/>
      <c r="J73" s="846"/>
      <c r="O73" s="21"/>
    </row>
    <row r="74" spans="1:15" ht="11.25" outlineLevel="1">
      <c r="B74" s="75"/>
      <c r="C74" s="11"/>
      <c r="D74" s="1"/>
      <c r="E74" s="1" t="s">
        <v>235</v>
      </c>
      <c r="F74" s="141" t="s">
        <v>963</v>
      </c>
      <c r="G74" s="32"/>
      <c r="H74" s="32"/>
      <c r="I74" s="845"/>
      <c r="J74" s="846"/>
      <c r="O74" s="21"/>
    </row>
    <row r="75" spans="1:15" ht="11.25" outlineLevel="1">
      <c r="B75" s="75"/>
      <c r="C75" s="11"/>
      <c r="D75" s="1"/>
      <c r="E75" s="1" t="s">
        <v>236</v>
      </c>
      <c r="F75" s="141" t="s">
        <v>993</v>
      </c>
      <c r="G75" s="32"/>
      <c r="H75" s="32"/>
      <c r="I75" s="845"/>
      <c r="J75" s="846"/>
      <c r="O75" s="21"/>
    </row>
    <row r="76" spans="1:15" ht="11.25" outlineLevel="1">
      <c r="B76" s="75"/>
      <c r="C76" s="11"/>
      <c r="D76" s="1"/>
      <c r="E76" s="1" t="s">
        <v>237</v>
      </c>
      <c r="F76" s="141" t="s">
        <v>288</v>
      </c>
      <c r="G76" s="32"/>
      <c r="H76" s="32"/>
      <c r="I76" s="845"/>
      <c r="J76" s="846"/>
      <c r="O76" s="21"/>
    </row>
    <row r="77" spans="1:15" ht="11.25" outlineLevel="1">
      <c r="B77" s="75"/>
      <c r="C77" s="11"/>
      <c r="D77" s="1"/>
      <c r="E77" s="1" t="s">
        <v>238</v>
      </c>
      <c r="F77" s="141" t="s">
        <v>980</v>
      </c>
      <c r="G77" s="32"/>
      <c r="H77" s="32"/>
      <c r="I77" s="845"/>
      <c r="J77" s="846"/>
      <c r="O77" s="21"/>
    </row>
    <row r="78" spans="1:15" ht="11.25" outlineLevel="1">
      <c r="B78" s="75"/>
      <c r="C78" s="11"/>
      <c r="D78" s="1"/>
      <c r="E78" s="1" t="s">
        <v>1364</v>
      </c>
      <c r="F78" s="141" t="s">
        <v>989</v>
      </c>
      <c r="G78" s="32"/>
      <c r="H78" s="32"/>
      <c r="I78" s="845"/>
      <c r="J78" s="846"/>
      <c r="O78" s="21"/>
    </row>
    <row r="79" spans="1:15" ht="11.25" outlineLevel="1">
      <c r="B79" s="75"/>
      <c r="C79" s="11"/>
      <c r="D79" s="74" t="s">
        <v>1218</v>
      </c>
      <c r="E79" s="1" t="s">
        <v>1365</v>
      </c>
      <c r="F79" s="141" t="s">
        <v>989</v>
      </c>
      <c r="G79" s="32"/>
      <c r="H79" s="32"/>
      <c r="I79" s="451"/>
      <c r="J79" s="452"/>
      <c r="O79" s="21"/>
    </row>
    <row r="80" spans="1:15" ht="11.25" outlineLevel="1">
      <c r="B80" s="75"/>
      <c r="C80" s="11"/>
      <c r="D80" s="1"/>
      <c r="E80" s="1" t="s">
        <v>240</v>
      </c>
      <c r="F80" s="141" t="s">
        <v>1999</v>
      </c>
      <c r="G80" s="32"/>
      <c r="H80" s="32"/>
      <c r="I80" s="845"/>
      <c r="J80" s="846"/>
      <c r="O80" s="21"/>
    </row>
    <row r="81" spans="2:15" ht="11.25" outlineLevel="1">
      <c r="B81" s="75"/>
      <c r="C81" s="11"/>
      <c r="D81" s="1"/>
      <c r="E81" s="142" t="s">
        <v>241</v>
      </c>
      <c r="F81" s="141" t="s">
        <v>1367</v>
      </c>
      <c r="G81" s="32"/>
      <c r="H81" s="32"/>
      <c r="I81" s="845"/>
      <c r="J81" s="846"/>
      <c r="O81" s="21"/>
    </row>
    <row r="82" spans="2:15" ht="11.25" outlineLevel="1">
      <c r="B82" s="75"/>
      <c r="C82" s="11"/>
      <c r="D82" s="1"/>
      <c r="E82" s="1" t="s">
        <v>242</v>
      </c>
      <c r="F82" s="141" t="s">
        <v>1368</v>
      </c>
      <c r="G82" s="32"/>
      <c r="H82" s="32"/>
      <c r="I82" s="845"/>
      <c r="J82" s="846"/>
      <c r="O82" s="21"/>
    </row>
    <row r="83" spans="2:15" ht="11.25" outlineLevel="1">
      <c r="B83" s="75"/>
      <c r="C83" s="14" t="s">
        <v>966</v>
      </c>
      <c r="D83" s="9" t="s">
        <v>967</v>
      </c>
      <c r="E83" s="9"/>
      <c r="F83" s="588"/>
      <c r="G83" s="350" t="s">
        <v>82</v>
      </c>
      <c r="H83" s="350" t="s">
        <v>234</v>
      </c>
      <c r="I83" s="845"/>
      <c r="J83" s="846"/>
      <c r="O83" s="21"/>
    </row>
    <row r="84" spans="2:15" ht="11.25" outlineLevel="1">
      <c r="B84" s="75"/>
      <c r="C84" s="11"/>
      <c r="D84" s="1"/>
      <c r="E84" s="216" t="s">
        <v>1651</v>
      </c>
      <c r="F84" s="141" t="s">
        <v>1366</v>
      </c>
      <c r="G84" s="32"/>
      <c r="H84" s="32"/>
      <c r="I84" s="845"/>
      <c r="J84" s="846"/>
      <c r="O84" s="21"/>
    </row>
    <row r="85" spans="2:15" ht="11.25" outlineLevel="1">
      <c r="B85" s="75"/>
      <c r="C85" s="11"/>
      <c r="D85" s="1"/>
      <c r="E85" s="1" t="s">
        <v>238</v>
      </c>
      <c r="F85" s="141" t="s">
        <v>980</v>
      </c>
      <c r="G85" s="32"/>
      <c r="H85" s="32"/>
      <c r="I85" s="451"/>
      <c r="J85" s="452"/>
      <c r="O85" s="21"/>
    </row>
    <row r="86" spans="2:15" ht="11.25" outlineLevel="1">
      <c r="B86" s="75"/>
      <c r="C86" s="14" t="s">
        <v>968</v>
      </c>
      <c r="D86" s="9" t="s">
        <v>969</v>
      </c>
      <c r="E86" s="9"/>
      <c r="F86" s="588"/>
      <c r="G86" s="350" t="s">
        <v>83</v>
      </c>
      <c r="H86" s="350" t="s">
        <v>83</v>
      </c>
      <c r="I86" s="845"/>
      <c r="J86" s="846"/>
      <c r="O86" s="21"/>
    </row>
    <row r="87" spans="2:15" ht="11.25" outlineLevel="1">
      <c r="B87" s="75"/>
      <c r="C87" s="11"/>
      <c r="D87" s="1"/>
      <c r="E87" s="1" t="s">
        <v>243</v>
      </c>
      <c r="F87" s="141" t="s">
        <v>252</v>
      </c>
      <c r="G87" s="32"/>
      <c r="H87" s="32"/>
      <c r="I87" s="845"/>
      <c r="J87" s="846"/>
      <c r="O87" s="21"/>
    </row>
    <row r="88" spans="2:15" ht="11.25" outlineLevel="1">
      <c r="B88" s="75"/>
      <c r="C88" s="11"/>
      <c r="D88" s="1"/>
      <c r="E88" s="1" t="s">
        <v>245</v>
      </c>
      <c r="F88" s="141" t="s">
        <v>665</v>
      </c>
      <c r="G88" s="32"/>
      <c r="H88" s="32"/>
      <c r="I88" s="845"/>
      <c r="J88" s="846"/>
      <c r="O88" s="21"/>
    </row>
    <row r="89" spans="2:15" ht="11.25" outlineLevel="1">
      <c r="B89" s="75"/>
      <c r="C89" s="11"/>
      <c r="D89" s="1"/>
      <c r="E89" s="142" t="s">
        <v>246</v>
      </c>
      <c r="F89" s="141" t="s">
        <v>675</v>
      </c>
      <c r="G89" s="32"/>
      <c r="H89" s="32"/>
      <c r="I89" s="845"/>
      <c r="J89" s="846"/>
      <c r="O89" s="21"/>
    </row>
    <row r="90" spans="2:15" ht="11.25" outlineLevel="1">
      <c r="B90" s="75"/>
      <c r="C90" s="14" t="s">
        <v>970</v>
      </c>
      <c r="D90" s="9" t="s">
        <v>971</v>
      </c>
      <c r="E90" s="9"/>
      <c r="F90" s="588"/>
      <c r="G90" s="350" t="s">
        <v>83</v>
      </c>
      <c r="H90" s="350" t="s">
        <v>83</v>
      </c>
      <c r="I90" s="845"/>
      <c r="J90" s="846"/>
      <c r="O90" s="21"/>
    </row>
    <row r="91" spans="2:15" ht="11.25" outlineLevel="1">
      <c r="B91" s="75"/>
      <c r="C91" s="11"/>
      <c r="D91" s="1"/>
      <c r="E91" s="1" t="s">
        <v>244</v>
      </c>
      <c r="F91" s="141" t="s">
        <v>253</v>
      </c>
      <c r="G91" s="32"/>
      <c r="H91" s="32"/>
      <c r="I91" s="845"/>
      <c r="J91" s="846"/>
      <c r="O91" s="21"/>
    </row>
    <row r="92" spans="2:15" ht="11.25" outlineLevel="1">
      <c r="B92" s="75"/>
      <c r="C92" s="11"/>
      <c r="D92" s="1"/>
      <c r="E92" s="1" t="s">
        <v>247</v>
      </c>
      <c r="F92" s="141" t="s">
        <v>250</v>
      </c>
      <c r="G92" s="32"/>
      <c r="H92" s="32"/>
      <c r="I92" s="451"/>
      <c r="J92" s="452"/>
      <c r="O92" s="21"/>
    </row>
    <row r="93" spans="2:15" ht="11.25" outlineLevel="1">
      <c r="B93" s="75"/>
      <c r="C93" s="11"/>
      <c r="D93" s="1"/>
      <c r="E93" s="1" t="s">
        <v>248</v>
      </c>
      <c r="F93" s="141" t="s">
        <v>975</v>
      </c>
      <c r="G93" s="32"/>
      <c r="H93" s="32"/>
      <c r="I93" s="845"/>
      <c r="J93" s="846"/>
      <c r="O93" s="21"/>
    </row>
    <row r="94" spans="2:15" ht="11.25" outlineLevel="1">
      <c r="B94" s="75"/>
      <c r="C94" s="11"/>
      <c r="D94" s="1"/>
      <c r="E94" s="142" t="s">
        <v>246</v>
      </c>
      <c r="F94" s="141" t="s">
        <v>675</v>
      </c>
      <c r="G94" s="32"/>
      <c r="H94" s="32"/>
      <c r="I94" s="845"/>
      <c r="J94" s="846"/>
      <c r="O94" s="21"/>
    </row>
    <row r="95" spans="2:15" ht="11.25" outlineLevel="1">
      <c r="B95" s="75"/>
      <c r="C95" s="14" t="s">
        <v>972</v>
      </c>
      <c r="D95" s="9" t="s">
        <v>973</v>
      </c>
      <c r="E95" s="9"/>
      <c r="F95" s="588"/>
      <c r="G95" s="350" t="s">
        <v>83</v>
      </c>
      <c r="H95" s="350" t="s">
        <v>83</v>
      </c>
      <c r="I95" s="845"/>
      <c r="J95" s="846"/>
      <c r="O95" s="21"/>
    </row>
    <row r="96" spans="2:15" ht="11.25" outlineLevel="1">
      <c r="B96" s="75"/>
      <c r="C96" s="11"/>
      <c r="D96" s="1"/>
      <c r="E96" s="1" t="s">
        <v>249</v>
      </c>
      <c r="F96" s="141" t="s">
        <v>973</v>
      </c>
      <c r="G96" s="32"/>
      <c r="H96" s="32"/>
      <c r="I96" s="845"/>
      <c r="J96" s="846"/>
      <c r="O96" s="21"/>
    </row>
    <row r="97" spans="2:15" ht="11.25">
      <c r="B97" s="75"/>
      <c r="C97" s="27" t="s">
        <v>974</v>
      </c>
      <c r="D97" s="2" t="s">
        <v>975</v>
      </c>
      <c r="E97" s="2" t="s">
        <v>660</v>
      </c>
      <c r="F97" s="587"/>
      <c r="G97" s="31" t="s">
        <v>83</v>
      </c>
      <c r="H97" s="31" t="s">
        <v>82</v>
      </c>
      <c r="I97" s="845"/>
      <c r="J97" s="846"/>
      <c r="O97" s="21"/>
    </row>
    <row r="98" spans="2:15" ht="11.25" outlineLevel="1">
      <c r="B98" s="706"/>
      <c r="C98" s="320"/>
      <c r="D98" s="540"/>
      <c r="E98" s="312" t="s">
        <v>1652</v>
      </c>
      <c r="F98" s="589"/>
      <c r="G98" s="319"/>
      <c r="H98" s="319"/>
      <c r="I98" s="451"/>
      <c r="J98" s="452"/>
      <c r="O98" s="21"/>
    </row>
    <row r="99" spans="2:15" ht="11.25" hidden="1" outlineLevel="2">
      <c r="B99" s="706"/>
      <c r="C99" s="320"/>
      <c r="D99" s="311"/>
      <c r="E99" s="533" t="str">
        <f>TRIM(RIGHT(SUBSTITUTE(E98," ",REPT(" ",100)),100))</f>
        <v>8.10.2.3.2(x)</v>
      </c>
      <c r="F99" s="590">
        <f>+VLOOKUP(E99,clause_count,2,FALSE)</f>
        <v>2</v>
      </c>
      <c r="G99" s="319"/>
      <c r="H99" s="319"/>
      <c r="I99" s="451"/>
      <c r="J99" s="452"/>
      <c r="O99" s="21"/>
    </row>
    <row r="100" spans="2:15" ht="140.25" hidden="1" outlineLevel="2">
      <c r="B100" s="706"/>
      <c r="C100" s="320"/>
      <c r="D100" s="539">
        <v>1</v>
      </c>
      <c r="E100" s="538" t="s">
        <v>2680</v>
      </c>
      <c r="F100" s="577" t="str">
        <f>+VLOOKUP(E100,AlterationTestLU[],2,)</f>
        <v>(a) General (Item 5.1)
(a)(1) pit floor (2.2.2.2)
(a)(2) drains, sumps, and pumps (2.2.2.3 through 2.2.2.5)
(a)(3) guards between pits (2.3.2 and 2.2.3)
(a)(4) counterweight guards (2.3.2)
(a)(5) access to pit (2.2.4)
(a)(6) access to underside of car (2.2.8)
(a)(7) illumination (2.2.5)
(a)(8) stop switch (2.2.6 and 2.26.2.7)
(a)(9) pit depth (2.2.7)
(a)(10) wiring, pipes, and ducts (Section 2.8)</v>
      </c>
      <c r="G100" s="319"/>
      <c r="H100" s="319"/>
      <c r="I100" s="451"/>
      <c r="J100" s="452"/>
      <c r="O100" s="21"/>
    </row>
    <row r="101" spans="2:15" ht="76.5" hidden="1" outlineLevel="2">
      <c r="B101" s="706"/>
      <c r="C101" s="320"/>
      <c r="D101" s="539">
        <v>2</v>
      </c>
      <c r="E101" s="538" t="s">
        <v>2691</v>
      </c>
      <c r="F101" s="577" t="str">
        <f>+VLOOKUP(E101,AlterationTestLU[],2,)</f>
        <v>(b) Bottom Clearance and Runby (Item 5.2)
(b)(1) car bottom clearances (2.4.1)
(b)(2) refuge space and marking (2.4.1.3, 2.4.1.4, and 2.4.1.6)
(b)(3) car and counterweight runbys (2.4.2 and 2.4.4)
(b)(4) warning signs [2.4.4(b)]
(b)(5) horizontal pit clearances (2.5.1.2 and 2.5.1.6)</v>
      </c>
      <c r="G101" s="319"/>
      <c r="H101" s="319"/>
      <c r="I101" s="451"/>
      <c r="J101" s="452"/>
      <c r="O101" s="21"/>
    </row>
    <row r="102" spans="2:15" ht="11.25" outlineLevel="1" collapsed="1">
      <c r="B102" s="75"/>
      <c r="C102" s="33" t="s">
        <v>3740</v>
      </c>
      <c r="D102" s="9" t="s">
        <v>1654</v>
      </c>
      <c r="E102" s="9"/>
      <c r="F102" s="588"/>
      <c r="G102" s="319"/>
      <c r="H102" s="319"/>
      <c r="I102" s="451"/>
      <c r="J102" s="452"/>
      <c r="O102" s="21"/>
    </row>
    <row r="103" spans="2:15" ht="11.25" outlineLevel="1">
      <c r="B103" s="75"/>
      <c r="C103" s="11"/>
      <c r="D103" s="1"/>
      <c r="E103" s="1" t="s">
        <v>248</v>
      </c>
      <c r="F103" s="141" t="s">
        <v>975</v>
      </c>
      <c r="G103" s="32"/>
      <c r="H103" s="32"/>
      <c r="I103" s="845"/>
      <c r="J103" s="846"/>
      <c r="O103" s="21"/>
    </row>
    <row r="104" spans="2:15" ht="11.25" outlineLevel="1">
      <c r="B104" s="75"/>
      <c r="C104" s="11"/>
      <c r="D104" s="1"/>
      <c r="E104" s="1" t="s">
        <v>247</v>
      </c>
      <c r="F104" s="141" t="s">
        <v>250</v>
      </c>
      <c r="G104" s="32"/>
      <c r="H104" s="32"/>
      <c r="I104" s="845"/>
      <c r="J104" s="846"/>
      <c r="O104" s="21"/>
    </row>
    <row r="105" spans="2:15" ht="11.25" outlineLevel="1">
      <c r="B105" s="75"/>
      <c r="C105" s="11"/>
      <c r="D105" s="1"/>
      <c r="E105" s="142" t="s">
        <v>246</v>
      </c>
      <c r="F105" s="141" t="s">
        <v>675</v>
      </c>
      <c r="G105" s="32"/>
      <c r="H105" s="32"/>
      <c r="I105" s="845"/>
      <c r="J105" s="846"/>
      <c r="O105" s="21"/>
    </row>
    <row r="106" spans="2:15" ht="11.25" outlineLevel="1">
      <c r="B106" s="75"/>
      <c r="C106" s="33" t="s">
        <v>3740</v>
      </c>
      <c r="D106" s="9" t="s">
        <v>552</v>
      </c>
      <c r="E106" s="9"/>
      <c r="F106" s="588"/>
      <c r="G106" s="350" t="s">
        <v>84</v>
      </c>
      <c r="H106" s="350" t="s">
        <v>84</v>
      </c>
      <c r="I106" s="845"/>
      <c r="J106" s="846"/>
      <c r="O106" s="21"/>
    </row>
    <row r="107" spans="2:15" ht="11.25" outlineLevel="1">
      <c r="B107" s="75"/>
      <c r="C107" s="11"/>
      <c r="D107" s="1"/>
      <c r="E107" s="1" t="s">
        <v>283</v>
      </c>
      <c r="F107" s="141" t="s">
        <v>282</v>
      </c>
      <c r="G107" s="32"/>
      <c r="H107" s="32"/>
      <c r="I107" s="845"/>
      <c r="J107" s="846"/>
      <c r="O107" s="21"/>
    </row>
    <row r="108" spans="2:15" ht="11.25" outlineLevel="1">
      <c r="B108" s="75"/>
      <c r="C108" s="33" t="s">
        <v>3740</v>
      </c>
      <c r="D108" s="9" t="s">
        <v>553</v>
      </c>
      <c r="E108" s="9"/>
      <c r="F108" s="588"/>
      <c r="G108" s="350" t="s">
        <v>84</v>
      </c>
      <c r="H108" s="350" t="s">
        <v>85</v>
      </c>
      <c r="I108" s="845"/>
      <c r="J108" s="846"/>
      <c r="O108" s="21"/>
    </row>
    <row r="109" spans="2:15" ht="11.25" outlineLevel="1">
      <c r="B109" s="75"/>
      <c r="C109" s="11"/>
      <c r="D109" s="1"/>
      <c r="E109" s="1" t="s">
        <v>255</v>
      </c>
      <c r="F109" s="141" t="s">
        <v>256</v>
      </c>
      <c r="G109" s="32"/>
      <c r="H109" s="32"/>
      <c r="I109" s="845"/>
      <c r="J109" s="846"/>
      <c r="O109" s="21"/>
    </row>
    <row r="110" spans="2:15" ht="11.25" outlineLevel="1">
      <c r="B110" s="75"/>
      <c r="C110" s="33" t="s">
        <v>3740</v>
      </c>
      <c r="D110" s="9" t="s">
        <v>858</v>
      </c>
      <c r="E110" s="9"/>
      <c r="F110" s="588"/>
      <c r="G110" s="350" t="s">
        <v>84</v>
      </c>
      <c r="H110" s="350" t="s">
        <v>85</v>
      </c>
      <c r="I110" s="451"/>
      <c r="J110" s="452"/>
      <c r="O110" s="21"/>
    </row>
    <row r="111" spans="2:15" ht="11.25" outlineLevel="1">
      <c r="B111" s="75"/>
      <c r="C111" s="11"/>
      <c r="D111" s="1"/>
      <c r="E111" s="1" t="s">
        <v>375</v>
      </c>
      <c r="F111" s="141" t="s">
        <v>858</v>
      </c>
      <c r="G111" s="32"/>
      <c r="H111" s="32"/>
      <c r="I111" s="451"/>
      <c r="J111" s="452"/>
      <c r="O111" s="21"/>
    </row>
    <row r="112" spans="2:15" ht="11.25" outlineLevel="1">
      <c r="B112" s="75"/>
      <c r="C112" s="33" t="s">
        <v>3740</v>
      </c>
      <c r="D112" s="9" t="s">
        <v>554</v>
      </c>
      <c r="E112" s="9"/>
      <c r="F112" s="588"/>
      <c r="G112" s="350" t="s">
        <v>84</v>
      </c>
      <c r="H112" s="350" t="s">
        <v>84</v>
      </c>
      <c r="I112" s="845"/>
      <c r="J112" s="846"/>
      <c r="O112" s="21"/>
    </row>
    <row r="113" spans="2:15" ht="11.25" outlineLevel="1">
      <c r="B113" s="75"/>
      <c r="C113" s="11"/>
      <c r="D113" s="1"/>
      <c r="E113" s="1" t="s">
        <v>254</v>
      </c>
      <c r="F113" s="141" t="s">
        <v>257</v>
      </c>
      <c r="G113" s="32"/>
      <c r="H113" s="32"/>
      <c r="I113" s="845"/>
      <c r="J113" s="846"/>
      <c r="O113" s="21"/>
    </row>
    <row r="114" spans="2:15" ht="11.25" outlineLevel="1">
      <c r="B114" s="75"/>
      <c r="C114" s="33" t="s">
        <v>3740</v>
      </c>
      <c r="D114" s="9" t="s">
        <v>555</v>
      </c>
      <c r="E114" s="9"/>
      <c r="F114" s="588"/>
      <c r="G114" s="350" t="s">
        <v>84</v>
      </c>
      <c r="H114" s="350" t="s">
        <v>85</v>
      </c>
      <c r="I114" s="845"/>
      <c r="J114" s="846"/>
      <c r="O114" s="21"/>
    </row>
    <row r="115" spans="2:15" ht="11.25" outlineLevel="1">
      <c r="B115" s="75"/>
      <c r="C115" s="11"/>
      <c r="D115" s="1"/>
      <c r="E115" s="1" t="s">
        <v>259</v>
      </c>
      <c r="F115" s="141" t="s">
        <v>258</v>
      </c>
      <c r="G115" s="32"/>
      <c r="H115" s="32"/>
      <c r="I115" s="845"/>
      <c r="J115" s="846"/>
      <c r="O115" s="21"/>
    </row>
    <row r="116" spans="2:15" ht="11.25" outlineLevel="1">
      <c r="B116" s="75"/>
      <c r="C116" s="33" t="s">
        <v>3740</v>
      </c>
      <c r="D116" s="9" t="s">
        <v>863</v>
      </c>
      <c r="E116" s="9"/>
      <c r="F116" s="588"/>
      <c r="G116" s="350" t="s">
        <v>84</v>
      </c>
      <c r="H116" s="350" t="s">
        <v>85</v>
      </c>
      <c r="I116" s="451"/>
      <c r="J116" s="452"/>
      <c r="O116" s="21"/>
    </row>
    <row r="117" spans="2:15" ht="11.25" outlineLevel="1">
      <c r="B117" s="75"/>
      <c r="C117" s="11"/>
      <c r="D117" s="1"/>
      <c r="E117" s="1" t="s">
        <v>859</v>
      </c>
      <c r="F117" s="141" t="s">
        <v>861</v>
      </c>
      <c r="G117" s="32"/>
      <c r="H117" s="32"/>
      <c r="I117" s="451"/>
      <c r="J117" s="452"/>
      <c r="O117" s="21"/>
    </row>
    <row r="118" spans="2:15" ht="11.25" outlineLevel="1">
      <c r="B118" s="75"/>
      <c r="C118" s="33" t="s">
        <v>3740</v>
      </c>
      <c r="D118" s="9" t="s">
        <v>862</v>
      </c>
      <c r="E118" s="9"/>
      <c r="F118" s="588"/>
      <c r="G118" s="350" t="s">
        <v>84</v>
      </c>
      <c r="H118" s="350" t="s">
        <v>85</v>
      </c>
      <c r="I118" s="451"/>
      <c r="J118" s="452"/>
      <c r="O118" s="21"/>
    </row>
    <row r="119" spans="2:15" ht="11.25" outlineLevel="1">
      <c r="B119" s="75"/>
      <c r="C119" s="11"/>
      <c r="D119" s="1"/>
      <c r="E119" s="1" t="s">
        <v>860</v>
      </c>
      <c r="F119" s="141" t="s">
        <v>862</v>
      </c>
      <c r="G119" s="32"/>
      <c r="H119" s="32"/>
      <c r="I119" s="451"/>
      <c r="J119" s="452"/>
      <c r="O119" s="21"/>
    </row>
    <row r="120" spans="2:15" ht="11.25" outlineLevel="1">
      <c r="B120" s="75"/>
      <c r="C120" s="313" t="s">
        <v>1655</v>
      </c>
      <c r="D120" s="314" t="s">
        <v>1656</v>
      </c>
      <c r="E120" s="314"/>
      <c r="F120" s="591"/>
      <c r="G120" s="295" t="s">
        <v>82</v>
      </c>
      <c r="H120" s="294" t="s">
        <v>84</v>
      </c>
      <c r="I120" s="451"/>
      <c r="J120" s="452"/>
      <c r="O120" s="21"/>
    </row>
    <row r="121" spans="2:15" ht="11.25" outlineLevel="1">
      <c r="B121" s="75"/>
      <c r="C121" s="228"/>
      <c r="D121" s="216"/>
      <c r="E121" s="216" t="s">
        <v>1657</v>
      </c>
      <c r="F121" s="444" t="s">
        <v>1658</v>
      </c>
      <c r="G121" s="227"/>
      <c r="H121" s="227"/>
      <c r="I121" s="451"/>
      <c r="J121" s="452"/>
      <c r="O121" s="21"/>
    </row>
    <row r="122" spans="2:15" ht="11.25" outlineLevel="1">
      <c r="B122" s="75"/>
      <c r="C122" s="228"/>
      <c r="D122" s="216"/>
      <c r="E122" s="216"/>
      <c r="F122" s="444" t="s">
        <v>1659</v>
      </c>
      <c r="G122" s="227"/>
      <c r="H122" s="227"/>
      <c r="I122" s="451"/>
      <c r="J122" s="452"/>
      <c r="O122" s="21"/>
    </row>
    <row r="123" spans="2:15" ht="11.25" outlineLevel="1">
      <c r="B123" s="75"/>
      <c r="C123" s="228"/>
      <c r="D123" s="216"/>
      <c r="E123" s="216" t="s">
        <v>1660</v>
      </c>
      <c r="F123" s="444" t="s">
        <v>2120</v>
      </c>
      <c r="G123" s="227"/>
      <c r="H123" s="227"/>
      <c r="I123" s="451"/>
      <c r="J123" s="452"/>
      <c r="O123" s="21"/>
    </row>
    <row r="124" spans="2:15" ht="11.25" outlineLevel="1">
      <c r="B124" s="75"/>
      <c r="C124" s="228"/>
      <c r="D124" s="216"/>
      <c r="E124" s="216" t="s">
        <v>1661</v>
      </c>
      <c r="F124" s="444" t="s">
        <v>2063</v>
      </c>
      <c r="G124" s="227"/>
      <c r="H124" s="227"/>
      <c r="I124" s="451"/>
      <c r="J124" s="452"/>
      <c r="O124" s="21"/>
    </row>
    <row r="125" spans="2:15" ht="11.25" outlineLevel="1">
      <c r="B125" s="75"/>
      <c r="C125" s="228"/>
      <c r="D125" s="216"/>
      <c r="E125" s="216"/>
      <c r="F125" s="444"/>
      <c r="G125" s="227"/>
      <c r="H125" s="227"/>
      <c r="I125" s="451"/>
      <c r="J125" s="452"/>
      <c r="O125" s="21"/>
    </row>
    <row r="126" spans="2:15" ht="11.25">
      <c r="B126" s="75"/>
      <c r="C126" s="27" t="s">
        <v>976</v>
      </c>
      <c r="D126" s="2" t="s">
        <v>977</v>
      </c>
      <c r="E126" s="2"/>
      <c r="F126" s="587"/>
      <c r="G126" s="31" t="s">
        <v>83</v>
      </c>
      <c r="H126" s="31" t="s">
        <v>83</v>
      </c>
      <c r="I126" s="845"/>
      <c r="J126" s="846"/>
      <c r="O126" s="727" t="s">
        <v>2438</v>
      </c>
    </row>
    <row r="127" spans="2:15" ht="11.25" outlineLevel="1">
      <c r="B127" s="706"/>
      <c r="C127" s="321"/>
      <c r="D127" s="315"/>
      <c r="E127" s="316" t="s">
        <v>1783</v>
      </c>
      <c r="F127" s="592"/>
      <c r="G127" s="322"/>
      <c r="H127" s="323"/>
      <c r="I127" s="451"/>
      <c r="J127" s="452"/>
      <c r="O127" s="727" t="s">
        <v>2438</v>
      </c>
    </row>
    <row r="128" spans="2:15" ht="11.25" hidden="1" outlineLevel="2">
      <c r="B128" s="706"/>
      <c r="C128" s="320"/>
      <c r="D128" s="311"/>
      <c r="E128" s="533" t="str">
        <f>TRIM(RIGHT(SUBSTITUTE(E127," ",REPT(" ",100)),100))</f>
        <v>8.10.2.3.2(b)</v>
      </c>
      <c r="F128" s="590">
        <f>+VLOOKUP(E128,clause_count,2,FALSE)</f>
        <v>6</v>
      </c>
      <c r="G128" s="319"/>
      <c r="H128" s="555"/>
      <c r="I128" s="451"/>
      <c r="J128" s="452"/>
      <c r="O128" s="21"/>
    </row>
    <row r="129" spans="2:15" ht="12.75" hidden="1" outlineLevel="2">
      <c r="B129" s="706"/>
      <c r="C129" s="320"/>
      <c r="D129" s="539">
        <v>1</v>
      </c>
      <c r="E129" s="538" t="s">
        <v>2775</v>
      </c>
      <c r="F129" s="577" t="str">
        <f>+VLOOKUP(E129,AlterationTestLU[],2,)</f>
        <v>Car Ride (Section 2.23, 2.23.6, and 2.15.2) (Item 1.19)</v>
      </c>
      <c r="G129" s="319"/>
      <c r="H129" s="555"/>
      <c r="I129" s="451"/>
      <c r="J129" s="452"/>
      <c r="O129" s="21"/>
    </row>
    <row r="130" spans="2:15" ht="382.5" hidden="1" outlineLevel="2">
      <c r="B130" s="706"/>
      <c r="C130" s="320"/>
      <c r="D130" s="539">
        <v>2</v>
      </c>
      <c r="E130" s="538" t="s">
        <v>2438</v>
      </c>
      <c r="F130" s="577" t="str">
        <f>+VLOOKUP(E130,AlterationTestLU[],2,)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30" s="319"/>
      <c r="H130" s="555"/>
      <c r="I130" s="451"/>
      <c r="J130" s="452"/>
      <c r="O130" s="727" t="s">
        <v>2438</v>
      </c>
    </row>
    <row r="131" spans="2:15" ht="63.75" hidden="1" outlineLevel="2">
      <c r="B131" s="706"/>
      <c r="C131" s="320"/>
      <c r="D131" s="539">
        <v>3</v>
      </c>
      <c r="E131" s="538" t="s">
        <v>2457</v>
      </c>
      <c r="F131" s="577" t="str">
        <f>+VLOOKUP(E131,AlterationTestLU[],2,)</f>
        <v>(jj) Ascending Car Overspeed, and Unintended Car Motion Protection
(jj)(1) Ascending Car Overspeed Protection. Means inspected/tested,  no load conformance with 2.19.1.2.
(jj)(2) Unintended Car Motion. means inspected / tested to verify conformance with 2.19.2.2.</v>
      </c>
      <c r="G131" s="319"/>
      <c r="H131" s="555"/>
      <c r="I131" s="451"/>
      <c r="J131" s="452"/>
      <c r="O131" s="21"/>
    </row>
    <row r="132" spans="2:15" ht="12.75" hidden="1" outlineLevel="2">
      <c r="B132" s="706"/>
      <c r="C132" s="320"/>
      <c r="D132" s="539">
        <v>4</v>
      </c>
      <c r="E132" s="538" t="s">
        <v>2555</v>
      </c>
      <c r="F132" s="577" t="str">
        <f>+VLOOKUP(E132,AlterationTestLU[],2,)</f>
        <v>Hoistway Clearances (Sections 2.4 and 2.5) (Item 3.14)</v>
      </c>
      <c r="G132" s="319"/>
      <c r="H132" s="555"/>
      <c r="I132" s="451"/>
      <c r="J132" s="452"/>
      <c r="O132" s="21"/>
    </row>
    <row r="133" spans="2:15" ht="12.75" hidden="1" outlineLevel="2">
      <c r="B133" s="706"/>
      <c r="C133" s="320"/>
      <c r="D133" s="539">
        <v>5</v>
      </c>
      <c r="E133" s="538" t="s">
        <v>2566</v>
      </c>
      <c r="F133" s="577" t="str">
        <f>+VLOOKUP(E133,AlterationTestLU[],2,)</f>
        <v>Car Frame, Counterweight Guides, and Stiles (Section 2.15) (Item 3.18)</v>
      </c>
      <c r="G133" s="319"/>
      <c r="H133" s="555"/>
      <c r="I133" s="451"/>
      <c r="J133" s="452"/>
      <c r="O133" s="21"/>
    </row>
    <row r="134" spans="2:15" ht="89.25" hidden="1" outlineLevel="2">
      <c r="B134" s="706"/>
      <c r="C134" s="320"/>
      <c r="D134" s="539">
        <v>6</v>
      </c>
      <c r="E134" s="538" t="s">
        <v>2567</v>
      </c>
      <c r="F134" s="577" t="str">
        <f>+VLOOKUP(E134,AlterationTestLU[],2,)</f>
        <v>(y) Guide Rails and Equipment (Section 2.23) (Item 3.19)
(y)(1) rail section (2.23.3)
(y)(2) bracket spacing (2.23.4)
(y)(3) surfaces and lubrication (2.23.6 and 2.17.16)
(y)(4) joints and fish plates (2.23.7)
(y)(5) bracket supports (2.23.9)
(y)(6) fastenings (2.23.10)</v>
      </c>
      <c r="G134" s="319"/>
      <c r="H134" s="555"/>
      <c r="I134" s="451"/>
      <c r="J134" s="452"/>
      <c r="O134" s="21"/>
    </row>
    <row r="135" spans="2:15" ht="11.25" outlineLevel="1" collapsed="1">
      <c r="B135" s="75"/>
      <c r="C135" s="11"/>
      <c r="D135" s="1"/>
      <c r="E135" s="1" t="s">
        <v>262</v>
      </c>
      <c r="F135" s="141" t="s">
        <v>977</v>
      </c>
      <c r="G135" s="32"/>
      <c r="H135" s="450"/>
      <c r="I135" s="845"/>
      <c r="J135" s="846"/>
      <c r="O135" s="727" t="s">
        <v>2438</v>
      </c>
    </row>
    <row r="136" spans="2:15" ht="11.25" outlineLevel="1">
      <c r="B136" s="75"/>
      <c r="C136" s="11"/>
      <c r="D136" s="1"/>
      <c r="E136" s="1" t="s">
        <v>263</v>
      </c>
      <c r="F136" s="141" t="s">
        <v>676</v>
      </c>
      <c r="G136" s="32"/>
      <c r="H136" s="32"/>
      <c r="I136" s="845"/>
      <c r="J136" s="846"/>
      <c r="O136" s="727" t="s">
        <v>2438</v>
      </c>
    </row>
    <row r="137" spans="2:15" ht="11.25" outlineLevel="1">
      <c r="B137" s="75"/>
      <c r="C137" s="11"/>
      <c r="D137" s="1"/>
      <c r="E137" s="1" t="s">
        <v>264</v>
      </c>
      <c r="F137" s="141" t="s">
        <v>677</v>
      </c>
      <c r="G137" s="32"/>
      <c r="H137" s="450"/>
      <c r="I137" s="845"/>
      <c r="J137" s="846"/>
      <c r="O137" s="727" t="s">
        <v>2438</v>
      </c>
    </row>
    <row r="138" spans="2:15" ht="11.25">
      <c r="B138" s="75"/>
      <c r="C138" s="27" t="s">
        <v>978</v>
      </c>
      <c r="D138" s="2" t="s">
        <v>1404</v>
      </c>
      <c r="E138" s="2"/>
      <c r="F138" s="587"/>
      <c r="G138" s="31" t="s">
        <v>83</v>
      </c>
      <c r="H138" s="31" t="s">
        <v>82</v>
      </c>
      <c r="I138" s="845"/>
      <c r="J138" s="846"/>
      <c r="O138" s="21"/>
    </row>
    <row r="139" spans="2:15" ht="11.25" outlineLevel="1">
      <c r="B139" s="706"/>
      <c r="C139" s="321"/>
      <c r="D139" s="315"/>
      <c r="E139" s="316" t="s">
        <v>1869</v>
      </c>
      <c r="F139" s="592"/>
      <c r="G139" s="322"/>
      <c r="H139" s="323"/>
      <c r="I139" s="845"/>
      <c r="J139" s="846"/>
      <c r="O139" s="21"/>
    </row>
    <row r="140" spans="2:15" ht="11.25" hidden="1" outlineLevel="2">
      <c r="B140" s="706"/>
      <c r="C140" s="320"/>
      <c r="D140" s="311"/>
      <c r="E140" s="533" t="str">
        <f>TRIM(RIGHT(SUBSTITUTE(E139," ",REPT(" ",100)),100))</f>
        <v>8.10.2.3.2(y)</v>
      </c>
      <c r="F140" s="590">
        <f>+VLOOKUP(E140,clause_count,2,FALSE)</f>
        <v>5</v>
      </c>
      <c r="G140" s="319"/>
      <c r="H140" s="555"/>
      <c r="I140" s="451"/>
      <c r="J140" s="452"/>
      <c r="O140" s="21"/>
    </row>
    <row r="141" spans="2:15" ht="51" hidden="1" outlineLevel="2">
      <c r="B141" s="706"/>
      <c r="C141" s="320"/>
      <c r="D141" s="539">
        <v>1</v>
      </c>
      <c r="E141" s="538" t="s">
        <v>2536</v>
      </c>
      <c r="F141" s="577" t="str">
        <f>+VLOOKUP(E141,AlterationTestLU[],2,)</f>
        <v>(d) Top-of-Car Clearance (Item 3.4)
(d)(1) top-of-car clearance (2.4.6 through 2.4.8)
(d)(2) low-clearance signage and marking of car top equipment (2.4.7.2)
(d)(3) guardrails (2.14.1.7.1)</v>
      </c>
      <c r="G141" s="319"/>
      <c r="H141" s="555"/>
      <c r="I141" s="451"/>
      <c r="J141" s="452"/>
      <c r="O141" s="21"/>
    </row>
    <row r="142" spans="2:15" ht="12.75" hidden="1" outlineLevel="2">
      <c r="B142" s="706"/>
      <c r="C142" s="320"/>
      <c r="D142" s="539">
        <v>2</v>
      </c>
      <c r="E142" s="538" t="s">
        <v>2540</v>
      </c>
      <c r="F142" s="577" t="str">
        <f>+VLOOKUP(E142,AlterationTestLU[],2,)</f>
        <v>Top Counterweight Clearance (2.4.9) (Item 3.24)</v>
      </c>
      <c r="G142" s="319"/>
      <c r="H142" s="555"/>
      <c r="I142" s="451"/>
      <c r="J142" s="452"/>
      <c r="O142" s="21"/>
    </row>
    <row r="143" spans="2:15" ht="12.75" hidden="1" outlineLevel="2">
      <c r="B143" s="706"/>
      <c r="C143" s="320"/>
      <c r="D143" s="539">
        <v>3</v>
      </c>
      <c r="E143" s="538" t="s">
        <v>2541</v>
      </c>
      <c r="F143" s="577" t="str">
        <f>+VLOOKUP(E143,AlterationTestLU[],2,)</f>
        <v>Car, Overhead, and Deflector Sheaves (2.24.2) (Item 3.25)</v>
      </c>
      <c r="G143" s="319"/>
      <c r="H143" s="555"/>
      <c r="I143" s="451"/>
      <c r="J143" s="452"/>
      <c r="O143" s="21"/>
    </row>
    <row r="144" spans="2:15" ht="12.75" hidden="1" outlineLevel="2">
      <c r="B144" s="706"/>
      <c r="C144" s="320"/>
      <c r="D144" s="539">
        <v>4</v>
      </c>
      <c r="E144" s="538" t="s">
        <v>2555</v>
      </c>
      <c r="F144" s="577" t="str">
        <f>+VLOOKUP(E144,AlterationTestLU[],2,)</f>
        <v>Hoistway Clearances (Sections 2.4 and 2.5) (Item 3.14)</v>
      </c>
      <c r="G144" s="319"/>
      <c r="H144" s="555"/>
      <c r="I144" s="451"/>
      <c r="J144" s="452"/>
      <c r="O144" s="21"/>
    </row>
    <row r="145" spans="2:15" ht="76.5" hidden="1" outlineLevel="2">
      <c r="B145" s="706"/>
      <c r="C145" s="320"/>
      <c r="D145" s="539">
        <v>5</v>
      </c>
      <c r="E145" s="538" t="s">
        <v>2691</v>
      </c>
      <c r="F145" s="577" t="str">
        <f>+VLOOKUP(E145,AlterationTestLU[],2,)</f>
        <v>(b) Bottom Clearance and Runby (Item 5.2)
(b)(1) car bottom clearances (2.4.1)
(b)(2) refuge space and marking (2.4.1.3, 2.4.1.4, and 2.4.1.6)
(b)(3) car and counterweight runbys (2.4.2 and 2.4.4)
(b)(4) warning signs [2.4.4(b)]
(b)(5) horizontal pit clearances (2.5.1.2 and 2.5.1.6)</v>
      </c>
      <c r="G145" s="319"/>
      <c r="H145" s="555"/>
      <c r="I145" s="451"/>
      <c r="J145" s="452"/>
      <c r="O145" s="21"/>
    </row>
    <row r="146" spans="2:15" ht="11.25" outlineLevel="1" collapsed="1">
      <c r="B146" s="75"/>
      <c r="C146" s="11"/>
      <c r="D146" s="1"/>
      <c r="E146" s="1" t="s">
        <v>265</v>
      </c>
      <c r="F146" s="141" t="s">
        <v>678</v>
      </c>
      <c r="G146" s="32"/>
      <c r="H146" s="450"/>
      <c r="I146" s="451"/>
      <c r="J146" s="452"/>
      <c r="O146" s="21"/>
    </row>
    <row r="147" spans="2:15" ht="11.25" outlineLevel="1">
      <c r="B147" s="75"/>
      <c r="C147" s="11"/>
      <c r="D147" s="1"/>
      <c r="E147" s="142" t="s">
        <v>791</v>
      </c>
      <c r="F147" s="141" t="s">
        <v>864</v>
      </c>
      <c r="G147" s="32"/>
      <c r="H147" s="450"/>
      <c r="I147" s="451"/>
      <c r="J147" s="452"/>
      <c r="O147" s="21"/>
    </row>
    <row r="148" spans="2:15" ht="11.25" outlineLevel="1">
      <c r="B148" s="75"/>
      <c r="C148" s="11"/>
      <c r="D148" s="1"/>
      <c r="E148" s="142" t="s">
        <v>792</v>
      </c>
      <c r="F148" s="141" t="s">
        <v>1038</v>
      </c>
      <c r="G148" s="32"/>
      <c r="H148" s="450"/>
      <c r="I148" s="451"/>
      <c r="J148" s="452"/>
      <c r="O148" s="21"/>
    </row>
    <row r="149" spans="2:15" ht="11.25" outlineLevel="1">
      <c r="B149" s="75"/>
      <c r="C149" s="11"/>
      <c r="D149" s="1"/>
      <c r="E149" s="142" t="s">
        <v>655</v>
      </c>
      <c r="F149" s="141" t="s">
        <v>865</v>
      </c>
      <c r="G149" s="32"/>
      <c r="H149" s="450"/>
      <c r="I149" s="451"/>
      <c r="J149" s="452"/>
      <c r="O149" s="21"/>
    </row>
    <row r="150" spans="2:15" ht="11.25">
      <c r="B150" s="75"/>
      <c r="C150" s="27" t="s">
        <v>979</v>
      </c>
      <c r="D150" s="2" t="s">
        <v>1405</v>
      </c>
      <c r="E150" s="2"/>
      <c r="F150" s="587"/>
      <c r="G150" s="31" t="s">
        <v>83</v>
      </c>
      <c r="H150" s="31" t="s">
        <v>82</v>
      </c>
      <c r="I150" s="845"/>
      <c r="J150" s="846"/>
      <c r="O150" s="21"/>
    </row>
    <row r="151" spans="2:15" ht="11.25" outlineLevel="1">
      <c r="B151" s="706"/>
      <c r="C151" s="321"/>
      <c r="D151" s="315"/>
      <c r="E151" s="316" t="s">
        <v>1873</v>
      </c>
      <c r="F151" s="592"/>
      <c r="G151" s="322"/>
      <c r="H151" s="323"/>
      <c r="I151" s="845"/>
      <c r="J151" s="846"/>
      <c r="O151" s="21"/>
    </row>
    <row r="152" spans="2:15" ht="11.25" hidden="1" outlineLevel="2">
      <c r="B152" s="706"/>
      <c r="C152" s="320"/>
      <c r="D152" s="311"/>
      <c r="E152" s="533" t="str">
        <f>TRIM(RIGHT(SUBSTITUTE(E151," ",REPT(" ",100)),100))</f>
        <v>8.10.2.3.2(z)</v>
      </c>
      <c r="F152" s="590">
        <f>+VLOOKUP(E152,clause_count,2,FALSE)</f>
        <v>5</v>
      </c>
      <c r="G152" s="319"/>
      <c r="H152" s="555"/>
      <c r="I152" s="451"/>
      <c r="J152" s="452"/>
      <c r="O152" s="21"/>
    </row>
    <row r="153" spans="2:15" ht="51" hidden="1" outlineLevel="2">
      <c r="B153" s="706"/>
      <c r="C153" s="320"/>
      <c r="D153" s="539">
        <v>1</v>
      </c>
      <c r="E153" s="538" t="s">
        <v>2536</v>
      </c>
      <c r="F153" s="577" t="str">
        <f>+VLOOKUP(E153,AlterationTestLU[],2,)</f>
        <v>(d) Top-of-Car Clearance (Item 3.4)
(d)(1) top-of-car clearance (2.4.6 through 2.4.8)
(d)(2) low-clearance signage and marking of car top equipment (2.4.7.2)
(d)(3) guardrails (2.14.1.7.1)</v>
      </c>
      <c r="G153" s="319"/>
      <c r="H153" s="555"/>
      <c r="I153" s="451"/>
      <c r="J153" s="452"/>
      <c r="O153" s="21"/>
    </row>
    <row r="154" spans="2:15" ht="12.75" hidden="1" outlineLevel="2">
      <c r="B154" s="706"/>
      <c r="C154" s="320"/>
      <c r="D154" s="539">
        <v>2</v>
      </c>
      <c r="E154" s="538" t="s">
        <v>2540</v>
      </c>
      <c r="F154" s="577" t="str">
        <f>+VLOOKUP(E154,AlterationTestLU[],2,)</f>
        <v>Top Counterweight Clearance (2.4.9) (Item 3.24)</v>
      </c>
      <c r="G154" s="319"/>
      <c r="H154" s="555"/>
      <c r="I154" s="451"/>
      <c r="J154" s="452"/>
      <c r="O154" s="21"/>
    </row>
    <row r="155" spans="2:15" ht="12.75" hidden="1" outlineLevel="2">
      <c r="B155" s="706"/>
      <c r="C155" s="320"/>
      <c r="D155" s="539">
        <v>3</v>
      </c>
      <c r="E155" s="538" t="s">
        <v>2541</v>
      </c>
      <c r="F155" s="577" t="str">
        <f>+VLOOKUP(E155,AlterationTestLU[],2,)</f>
        <v>Car, Overhead, and Deflector Sheaves (2.24.2) (Item 3.25)</v>
      </c>
      <c r="G155" s="319"/>
      <c r="H155" s="555"/>
      <c r="I155" s="451"/>
      <c r="J155" s="452"/>
      <c r="O155" s="21"/>
    </row>
    <row r="156" spans="2:15" ht="12.75" hidden="1" outlineLevel="2">
      <c r="B156" s="706"/>
      <c r="C156" s="320"/>
      <c r="D156" s="539">
        <v>4</v>
      </c>
      <c r="E156" s="538" t="s">
        <v>2555</v>
      </c>
      <c r="F156" s="577" t="str">
        <f>+VLOOKUP(E156,AlterationTestLU[],2,)</f>
        <v>Hoistway Clearances (Sections 2.4 and 2.5) (Item 3.14)</v>
      </c>
      <c r="G156" s="319"/>
      <c r="H156" s="555"/>
      <c r="I156" s="451"/>
      <c r="J156" s="452"/>
      <c r="O156" s="21"/>
    </row>
    <row r="157" spans="2:15" ht="76.5" hidden="1" outlineLevel="2">
      <c r="B157" s="706"/>
      <c r="C157" s="320"/>
      <c r="D157" s="539">
        <v>5</v>
      </c>
      <c r="E157" s="538" t="s">
        <v>2691</v>
      </c>
      <c r="F157" s="577" t="str">
        <f>+VLOOKUP(E157,AlterationTestLU[],2,)</f>
        <v>(b) Bottom Clearance and Runby (Item 5.2)
(b)(1) car bottom clearances (2.4.1)
(b)(2) refuge space and marking (2.4.1.3, 2.4.1.4, and 2.4.1.6)
(b)(3) car and counterweight runbys (2.4.2 and 2.4.4)
(b)(4) warning signs [2.4.4(b)]
(b)(5) horizontal pit clearances (2.5.1.2 and 2.5.1.6)</v>
      </c>
      <c r="G157" s="319"/>
      <c r="H157" s="555"/>
      <c r="I157" s="451"/>
      <c r="J157" s="452"/>
      <c r="O157" s="21"/>
    </row>
    <row r="158" spans="2:15" ht="11.25" outlineLevel="1" collapsed="1">
      <c r="B158" s="75"/>
      <c r="C158" s="11"/>
      <c r="D158" s="1"/>
      <c r="E158" s="1" t="s">
        <v>238</v>
      </c>
      <c r="F158" s="141" t="s">
        <v>980</v>
      </c>
      <c r="G158" s="32"/>
      <c r="H158" s="450"/>
      <c r="I158" s="451"/>
      <c r="J158" s="452"/>
      <c r="O158" s="21"/>
    </row>
    <row r="159" spans="2:15" ht="11.25" outlineLevel="1">
      <c r="B159" s="75"/>
      <c r="C159" s="11"/>
      <c r="D159" s="1"/>
      <c r="E159" s="142" t="s">
        <v>792</v>
      </c>
      <c r="F159" s="141" t="s">
        <v>1038</v>
      </c>
      <c r="G159" s="32"/>
      <c r="H159" s="450"/>
      <c r="I159" s="451"/>
      <c r="J159" s="452"/>
      <c r="O159" s="21"/>
    </row>
    <row r="160" spans="2:15" ht="11.25">
      <c r="B160" s="75"/>
      <c r="C160" s="27" t="s">
        <v>981</v>
      </c>
      <c r="D160" s="2" t="s">
        <v>982</v>
      </c>
      <c r="E160" s="2"/>
      <c r="F160" s="587"/>
      <c r="G160" s="31" t="s">
        <v>84</v>
      </c>
      <c r="H160" s="31" t="s">
        <v>83</v>
      </c>
      <c r="I160" s="845"/>
      <c r="J160" s="846"/>
      <c r="O160" s="21"/>
    </row>
    <row r="161" spans="2:15" ht="11.25" outlineLevel="1">
      <c r="B161" s="706"/>
      <c r="C161" s="321"/>
      <c r="D161" s="315"/>
      <c r="E161" s="316" t="s">
        <v>1875</v>
      </c>
      <c r="F161" s="592"/>
      <c r="G161" s="322"/>
      <c r="H161" s="323"/>
      <c r="I161" s="451"/>
      <c r="J161" s="452"/>
      <c r="O161" s="21"/>
    </row>
    <row r="162" spans="2:15" ht="11.25" hidden="1" outlineLevel="2">
      <c r="B162" s="706"/>
      <c r="C162" s="320"/>
      <c r="D162" s="311"/>
      <c r="E162" s="533" t="str">
        <f>TRIM(RIGHT(SUBSTITUTE(E161," ",REPT(" ",100)),100))</f>
        <v>8.10.2.3.2(aa)</v>
      </c>
      <c r="F162" s="590">
        <f>+VLOOKUP(E162,clause_count,2,FALSE)</f>
        <v>2</v>
      </c>
      <c r="G162" s="319"/>
      <c r="H162" s="555"/>
      <c r="I162" s="451"/>
      <c r="J162" s="452"/>
      <c r="O162" s="21"/>
    </row>
    <row r="163" spans="2:15" ht="38.25" hidden="1" outlineLevel="2">
      <c r="B163" s="706"/>
      <c r="C163" s="320"/>
      <c r="D163" s="539">
        <v>1</v>
      </c>
      <c r="E163" s="538" t="s">
        <v>2620</v>
      </c>
      <c r="F163" s="577" t="str">
        <f>+VLOOKUP(E163,AlterationTestLU[],2,)</f>
        <v>(e) Access to Hoistway (Item 4.5)
(e)(1) access for maintenance (2.12.6 and 2.12.7)
(e)(2) access for emergency (2.12.6)</v>
      </c>
      <c r="G163" s="319"/>
      <c r="H163" s="319"/>
      <c r="I163" s="451"/>
      <c r="J163" s="452"/>
      <c r="O163" s="21"/>
    </row>
    <row r="164" spans="2:15" ht="12.75" hidden="1" outlineLevel="2">
      <c r="B164" s="706"/>
      <c r="C164" s="320"/>
      <c r="D164" s="539">
        <v>2</v>
      </c>
      <c r="E164" s="538" t="s">
        <v>2625</v>
      </c>
      <c r="F164" s="577" t="str">
        <f>+VLOOKUP(E164,AlterationTestLU[],2,)</f>
        <v>Hoistway Enclosure (2.1.1) (Item 4.8)</v>
      </c>
      <c r="G164" s="319"/>
      <c r="H164" s="319"/>
      <c r="I164" s="451"/>
      <c r="J164" s="452"/>
      <c r="O164" s="21"/>
    </row>
    <row r="165" spans="2:15" ht="11.25" outlineLevel="1" collapsed="1">
      <c r="B165" s="75"/>
      <c r="C165" s="11"/>
      <c r="D165" s="1"/>
      <c r="E165" s="1" t="s">
        <v>264</v>
      </c>
      <c r="F165" s="141" t="s">
        <v>677</v>
      </c>
      <c r="G165" s="32"/>
      <c r="H165" s="32"/>
      <c r="I165" s="845"/>
      <c r="J165" s="846"/>
      <c r="O165" s="21"/>
    </row>
    <row r="166" spans="2:15" ht="11.25">
      <c r="B166" s="75"/>
      <c r="C166" s="27" t="s">
        <v>983</v>
      </c>
      <c r="D166" s="2" t="s">
        <v>1369</v>
      </c>
      <c r="E166" s="2"/>
      <c r="F166" s="587"/>
      <c r="G166" s="924" t="s">
        <v>150</v>
      </c>
      <c r="H166" s="925"/>
      <c r="I166" s="925"/>
      <c r="J166" s="926"/>
      <c r="O166" s="21"/>
    </row>
    <row r="167" spans="2:15" ht="11.25" outlineLevel="1">
      <c r="B167" s="706"/>
      <c r="C167" s="321"/>
      <c r="D167" s="315"/>
      <c r="E167" s="316" t="s">
        <v>1874</v>
      </c>
      <c r="F167" s="592"/>
      <c r="G167" s="322"/>
      <c r="H167" s="323"/>
      <c r="I167" s="845"/>
      <c r="J167" s="846"/>
      <c r="O167" s="21"/>
    </row>
    <row r="168" spans="2:15" ht="11.25" hidden="1" outlineLevel="2">
      <c r="B168" s="706"/>
      <c r="C168" s="320"/>
      <c r="D168" s="311"/>
      <c r="E168" s="533" t="str">
        <f>TRIM(RIGHT(SUBSTITUTE(E167," ",REPT(" ",100)),100))</f>
        <v>8.10.2.3.2(bb)</v>
      </c>
      <c r="F168" s="590">
        <f>+VLOOKUP(E168,clause_count,2,FALSE)</f>
        <v>16</v>
      </c>
      <c r="G168" s="319"/>
      <c r="H168" s="319"/>
      <c r="I168" s="451"/>
      <c r="J168" s="452"/>
      <c r="O168" s="21"/>
    </row>
    <row r="169" spans="2:15" ht="12.75" hidden="1" outlineLevel="2">
      <c r="B169" s="706"/>
      <c r="C169" s="320"/>
      <c r="D169" s="539">
        <v>1</v>
      </c>
      <c r="E169" s="538" t="s">
        <v>2358</v>
      </c>
      <c r="F169" s="577" t="str">
        <f>+VLOOKUP(E169,AlterationTestLU[],2,)</f>
        <v>Location of Rooms/Spaces (2.7.6.1 and 2.7.6.2)</v>
      </c>
      <c r="G169" s="319"/>
      <c r="H169" s="319"/>
      <c r="I169" s="451"/>
      <c r="J169" s="452"/>
      <c r="O169" s="21"/>
    </row>
    <row r="170" spans="2:15" ht="12.75" hidden="1" outlineLevel="2">
      <c r="B170" s="706"/>
      <c r="C170" s="320"/>
      <c r="D170" s="539">
        <v>2</v>
      </c>
      <c r="E170" s="538" t="s">
        <v>2359</v>
      </c>
      <c r="F170" s="577" t="str">
        <f>+VLOOKUP(E170,AlterationTestLU[],2,)</f>
        <v>Location of Equipment (2.7.6.3)</v>
      </c>
      <c r="G170" s="319"/>
      <c r="H170" s="319"/>
      <c r="I170" s="451"/>
      <c r="J170" s="452"/>
      <c r="O170" s="21"/>
    </row>
    <row r="171" spans="2:15" ht="12.75" hidden="1" outlineLevel="2">
      <c r="B171" s="706"/>
      <c r="C171" s="320"/>
      <c r="D171" s="539">
        <v>3</v>
      </c>
      <c r="E171" s="538" t="s">
        <v>2360</v>
      </c>
      <c r="F171" s="577" t="str">
        <f>+VLOOKUP(E171,AlterationTestLU[],2,)</f>
        <v>Equipment Exposure to Weather (2.7.6.6)</v>
      </c>
      <c r="G171" s="319"/>
      <c r="H171" s="319"/>
      <c r="I171" s="451"/>
      <c r="J171" s="452"/>
      <c r="O171" s="21"/>
    </row>
    <row r="172" spans="2:15" ht="38.25" hidden="1" outlineLevel="2">
      <c r="B172" s="706"/>
      <c r="C172" s="320"/>
      <c r="D172" s="539">
        <v>4</v>
      </c>
      <c r="E172" s="538" t="s">
        <v>2361</v>
      </c>
      <c r="F172" s="577" t="str">
        <f>+VLOOKUP(E172,AlterationTestLU[],2,)</f>
        <v>(d) Means of Access (Item 2.1)
(d)(1) access (2.7.3.1 through 2.7.3.4)
(d)(2) door fire-protection rating (2.7.1.1)</v>
      </c>
      <c r="G172" s="319"/>
      <c r="H172" s="319"/>
      <c r="I172" s="451"/>
      <c r="J172" s="452"/>
      <c r="O172" s="21"/>
    </row>
    <row r="173" spans="2:15" ht="12.75" hidden="1" outlineLevel="2">
      <c r="B173" s="706"/>
      <c r="C173" s="320"/>
      <c r="D173" s="539">
        <v>5</v>
      </c>
      <c r="E173" s="538" t="s">
        <v>2364</v>
      </c>
      <c r="F173" s="577" t="str">
        <f>+VLOOKUP(E173,AlterationTestLU[],2,)</f>
        <v>Headroom (2.7.4) (Item 2.2)</v>
      </c>
      <c r="G173" s="319"/>
      <c r="H173" s="319"/>
      <c r="I173" s="451"/>
      <c r="J173" s="452"/>
      <c r="O173" s="21"/>
    </row>
    <row r="174" spans="2:15" ht="12.75" hidden="1" outlineLevel="2">
      <c r="B174" s="706"/>
      <c r="C174" s="320"/>
      <c r="D174" s="539">
        <v>6</v>
      </c>
      <c r="E174" s="538" t="s">
        <v>2365</v>
      </c>
      <c r="F174" s="577" t="str">
        <f>+VLOOKUP(E174,AlterationTestLU[],2,)</f>
        <v>Means Necessary for Tests (2.7.6.4)</v>
      </c>
      <c r="G174" s="319"/>
      <c r="H174" s="319"/>
      <c r="I174" s="451"/>
      <c r="J174" s="452"/>
      <c r="O174" s="21"/>
    </row>
    <row r="175" spans="2:15" ht="12.75" hidden="1" outlineLevel="2">
      <c r="B175" s="706"/>
      <c r="C175" s="320"/>
      <c r="D175" s="539">
        <v>7</v>
      </c>
      <c r="E175" s="538" t="s">
        <v>2366</v>
      </c>
      <c r="F175" s="577" t="str">
        <f>+VLOOKUP(E175,AlterationTestLU[],2,)</f>
        <v>Inspection and Test Panel (2.7.6.5)</v>
      </c>
      <c r="G175" s="319"/>
      <c r="H175" s="319"/>
      <c r="I175" s="451"/>
      <c r="J175" s="452"/>
      <c r="O175" s="21"/>
    </row>
    <row r="176" spans="2:15" ht="38.25" hidden="1" outlineLevel="2">
      <c r="B176" s="706"/>
      <c r="C176" s="320"/>
      <c r="D176" s="539">
        <v>8</v>
      </c>
      <c r="E176" s="538" t="s">
        <v>2367</v>
      </c>
      <c r="F176" s="577" t="str">
        <f>+VLOOKUP(E176,AlterationTestLU[],2,)</f>
        <v>(h) Lighting and Receptacles (Item 2.3)
(h)(1) lighting (2.7.9.1)
(h)(2) receptacles (NFPA 70 or CSA C22.1, as applicable)</v>
      </c>
      <c r="G176" s="319"/>
      <c r="H176" s="319"/>
      <c r="I176" s="451"/>
      <c r="J176" s="452"/>
      <c r="O176" s="21"/>
    </row>
    <row r="177" spans="2:15" ht="51" hidden="1" outlineLevel="2">
      <c r="B177" s="706"/>
      <c r="C177" s="320"/>
      <c r="D177" s="539">
        <v>9</v>
      </c>
      <c r="E177" s="538" t="s">
        <v>2370</v>
      </c>
      <c r="F177" s="577" t="str">
        <f>+VLOOKUP(E177,AlterationTestLU[],2,)</f>
        <v>(i) Enclosure of Machine Room, Machinery Spaces, and Control Rooms/Spaces (Item 2.4)
(i)(1) floors (2.1.3 and 2.7.1.3)
(i)(2) enclosure (2.7.1 and 2.8.1)</v>
      </c>
      <c r="G177" s="319"/>
      <c r="H177" s="319"/>
      <c r="I177" s="451"/>
      <c r="J177" s="452"/>
      <c r="O177" s="21"/>
    </row>
    <row r="178" spans="2:15" ht="12.75" hidden="1" outlineLevel="2">
      <c r="B178" s="706"/>
      <c r="C178" s="320"/>
      <c r="D178" s="539">
        <v>10</v>
      </c>
      <c r="E178" s="538" t="s">
        <v>2373</v>
      </c>
      <c r="F178" s="577" t="str">
        <f>+VLOOKUP(E178,AlterationTestLU[],2,)</f>
        <v>Housekeeping (2.8.1) (Item 2.5)</v>
      </c>
      <c r="G178" s="319"/>
      <c r="H178" s="319"/>
      <c r="I178" s="451"/>
      <c r="J178" s="452"/>
      <c r="O178" s="21"/>
    </row>
    <row r="179" spans="2:15" ht="12.75" hidden="1" outlineLevel="2">
      <c r="B179" s="706"/>
      <c r="C179" s="320"/>
      <c r="D179" s="539">
        <v>11</v>
      </c>
      <c r="E179" s="538" t="s">
        <v>2374</v>
      </c>
      <c r="F179" s="577" t="str">
        <f>+VLOOKUP(E179,AlterationTestLU[],2,)</f>
        <v>Ventilation and Heating (2.7.9.2) (Item 2.6)</v>
      </c>
      <c r="G179" s="319"/>
      <c r="H179" s="319"/>
      <c r="I179" s="451"/>
      <c r="J179" s="452"/>
      <c r="O179" s="21"/>
    </row>
    <row r="180" spans="2:15" ht="12.75" hidden="1" outlineLevel="2">
      <c r="B180" s="706"/>
      <c r="C180" s="320"/>
      <c r="D180" s="539">
        <v>12</v>
      </c>
      <c r="E180" s="538" t="s">
        <v>2375</v>
      </c>
      <c r="F180" s="577" t="str">
        <f>+VLOOKUP(E180,AlterationTestLU[],2,)</f>
        <v>Fire Extinguisher (8.6.1.6.5) (Item 2.7)</v>
      </c>
      <c r="G180" s="319"/>
      <c r="H180" s="319"/>
      <c r="I180" s="451"/>
      <c r="J180" s="452"/>
      <c r="O180" s="21"/>
    </row>
    <row r="181" spans="2:15" ht="12.75" hidden="1" outlineLevel="2">
      <c r="B181" s="706"/>
      <c r="C181" s="320"/>
      <c r="D181" s="539">
        <v>13</v>
      </c>
      <c r="E181" s="538" t="s">
        <v>2376</v>
      </c>
      <c r="F181" s="577" t="str">
        <f>+VLOOKUP(E181,AlterationTestLU[],2,)</f>
        <v>Pipes, Wiring, and Ducts (Section 2.8) (Item 2.8)</v>
      </c>
      <c r="G181" s="319"/>
      <c r="H181" s="319"/>
      <c r="I181" s="451"/>
      <c r="J181" s="452"/>
      <c r="O181" s="21"/>
    </row>
    <row r="182" spans="2:15" ht="12.75" hidden="1" outlineLevel="2">
      <c r="B182" s="706"/>
      <c r="C182" s="320"/>
      <c r="D182" s="539">
        <v>14</v>
      </c>
      <c r="E182" s="538" t="s">
        <v>2377</v>
      </c>
      <c r="F182" s="577" t="str">
        <f>+VLOOKUP(E182,AlterationTestLU[],2,)</f>
        <v>Guarding of Exposed Auxiliary Equipment (2.10.1) (Item 2.9)</v>
      </c>
      <c r="G182" s="319"/>
      <c r="H182" s="319"/>
      <c r="I182" s="451"/>
      <c r="J182" s="452"/>
      <c r="O182" s="21"/>
    </row>
    <row r="183" spans="2:15" ht="25.5" hidden="1" outlineLevel="2">
      <c r="B183" s="706"/>
      <c r="C183" s="320"/>
      <c r="D183" s="539">
        <v>15</v>
      </c>
      <c r="E183" s="538" t="s">
        <v>2378</v>
      </c>
      <c r="F183" s="577" t="str">
        <f>+VLOOKUP(E183,AlterationTestLU[],2,)</f>
        <v>Numbering of Elevators, Machines, and Disconnect Switches [2.29.1.1 through 2.29.1.3] (Item 2.10)</v>
      </c>
      <c r="G183" s="319"/>
      <c r="H183" s="319"/>
      <c r="I183" s="451"/>
      <c r="J183" s="452"/>
      <c r="O183" s="21"/>
    </row>
    <row r="184" spans="2:15" ht="12.75" hidden="1" outlineLevel="2">
      <c r="B184" s="706"/>
      <c r="C184" s="320"/>
      <c r="D184" s="539">
        <v>16</v>
      </c>
      <c r="E184" s="538" t="s">
        <v>2379</v>
      </c>
      <c r="F184" s="577" t="str">
        <f>+VLOOKUP(E184,AlterationTestLU[],2,)</f>
        <v>Maintenance Path and Maintenance Clearance (2.7.2)</v>
      </c>
      <c r="G184" s="319"/>
      <c r="H184" s="319"/>
      <c r="I184" s="451"/>
      <c r="J184" s="452"/>
      <c r="O184" s="21"/>
    </row>
    <row r="185" spans="2:15" ht="11.25" outlineLevel="1" collapsed="1">
      <c r="B185" s="75"/>
      <c r="C185" s="14" t="s">
        <v>985</v>
      </c>
      <c r="D185" s="9" t="s">
        <v>308</v>
      </c>
      <c r="E185" s="9"/>
      <c r="F185" s="588"/>
      <c r="G185" s="350"/>
      <c r="H185" s="350"/>
      <c r="I185" s="845"/>
      <c r="J185" s="846"/>
      <c r="O185" s="21"/>
    </row>
    <row r="186" spans="2:15" ht="25.5" outlineLevel="1">
      <c r="B186" s="75"/>
      <c r="C186" s="11"/>
      <c r="D186" s="1"/>
      <c r="E186" s="1" t="s">
        <v>661</v>
      </c>
      <c r="F186" s="141" t="s">
        <v>1370</v>
      </c>
      <c r="G186" s="44" t="s">
        <v>82</v>
      </c>
      <c r="H186" s="32" t="s">
        <v>83</v>
      </c>
      <c r="I186" s="845"/>
      <c r="J186" s="846"/>
      <c r="O186" s="21"/>
    </row>
    <row r="187" spans="2:15" ht="25.5" outlineLevel="1">
      <c r="B187" s="75"/>
      <c r="C187" s="11"/>
      <c r="D187" s="1"/>
      <c r="E187" s="1" t="s">
        <v>661</v>
      </c>
      <c r="F187" s="141" t="s">
        <v>1371</v>
      </c>
      <c r="G187" s="32" t="s">
        <v>85</v>
      </c>
      <c r="H187" s="44" t="s">
        <v>82</v>
      </c>
      <c r="I187" s="875"/>
      <c r="J187" s="876"/>
      <c r="O187" s="21"/>
    </row>
    <row r="188" spans="2:15" ht="11.25" outlineLevel="1">
      <c r="B188" s="75"/>
      <c r="C188" s="11"/>
      <c r="D188" s="1"/>
      <c r="E188" s="1" t="s">
        <v>1553</v>
      </c>
      <c r="F188" s="141" t="s">
        <v>307</v>
      </c>
      <c r="G188" s="32" t="s">
        <v>84</v>
      </c>
      <c r="H188" s="44" t="s">
        <v>82</v>
      </c>
      <c r="I188" s="875"/>
      <c r="J188" s="876"/>
      <c r="O188" s="21"/>
    </row>
    <row r="189" spans="2:15" ht="11.25" outlineLevel="1">
      <c r="B189" s="75"/>
      <c r="C189" s="14" t="s">
        <v>986</v>
      </c>
      <c r="D189" s="9" t="s">
        <v>987</v>
      </c>
      <c r="E189" s="9"/>
      <c r="F189" s="588"/>
      <c r="G189" s="350" t="s">
        <v>84</v>
      </c>
      <c r="H189" s="350" t="s">
        <v>82</v>
      </c>
      <c r="I189" s="845"/>
      <c r="J189" s="846"/>
      <c r="O189" s="21"/>
    </row>
    <row r="190" spans="2:15" ht="11.25" outlineLevel="1">
      <c r="B190" s="75"/>
      <c r="C190" s="11"/>
      <c r="D190" s="1"/>
      <c r="E190" s="1" t="s">
        <v>266</v>
      </c>
      <c r="F190" s="141" t="s">
        <v>1002</v>
      </c>
      <c r="G190" s="32"/>
      <c r="H190" s="32"/>
      <c r="I190" s="845"/>
      <c r="J190" s="846"/>
      <c r="O190" s="21"/>
    </row>
    <row r="191" spans="2:15" ht="11.25" outlineLevel="1">
      <c r="B191" s="75"/>
      <c r="C191" s="11"/>
      <c r="D191" s="1"/>
      <c r="E191" s="1" t="s">
        <v>267</v>
      </c>
      <c r="F191" s="141" t="s">
        <v>269</v>
      </c>
      <c r="G191" s="32"/>
      <c r="H191" s="32"/>
      <c r="I191" s="845"/>
      <c r="J191" s="846"/>
      <c r="O191" s="21"/>
    </row>
    <row r="192" spans="2:15" ht="11.25" outlineLevel="1">
      <c r="B192" s="75"/>
      <c r="C192" s="11"/>
      <c r="D192" s="1"/>
      <c r="E192" s="1" t="s">
        <v>268</v>
      </c>
      <c r="F192" s="141" t="s">
        <v>987</v>
      </c>
      <c r="G192" s="32"/>
      <c r="H192" s="32"/>
      <c r="I192" s="845"/>
      <c r="J192" s="846"/>
      <c r="O192" s="21"/>
    </row>
    <row r="193" spans="2:15" ht="11.25" outlineLevel="1">
      <c r="B193" s="75"/>
      <c r="C193" s="14" t="s">
        <v>988</v>
      </c>
      <c r="D193" s="9" t="s">
        <v>989</v>
      </c>
      <c r="E193" s="9"/>
      <c r="F193" s="588"/>
      <c r="G193" s="350" t="s">
        <v>84</v>
      </c>
      <c r="H193" s="547" t="s">
        <v>84</v>
      </c>
      <c r="I193" s="895" t="s">
        <v>1229</v>
      </c>
      <c r="J193" s="896"/>
      <c r="O193" s="21"/>
    </row>
    <row r="194" spans="2:15" ht="11.25" outlineLevel="1">
      <c r="B194" s="75"/>
      <c r="C194" s="11"/>
      <c r="D194" s="1"/>
      <c r="E194" s="1" t="s">
        <v>270</v>
      </c>
      <c r="F194" s="141" t="s">
        <v>989</v>
      </c>
      <c r="G194" s="32"/>
      <c r="H194" s="32"/>
      <c r="I194" s="845"/>
      <c r="J194" s="846"/>
      <c r="O194" s="21"/>
    </row>
    <row r="195" spans="2:15" ht="11.25" outlineLevel="1">
      <c r="B195" s="75"/>
      <c r="C195" s="11"/>
      <c r="D195" s="1"/>
      <c r="E195" s="1" t="s">
        <v>271</v>
      </c>
      <c r="F195" s="141" t="s">
        <v>866</v>
      </c>
      <c r="G195" s="32"/>
      <c r="H195" s="32"/>
      <c r="I195" s="845"/>
      <c r="J195" s="846"/>
      <c r="O195" s="21"/>
    </row>
    <row r="196" spans="2:15" ht="11.25" outlineLevel="1">
      <c r="B196" s="75"/>
      <c r="C196" s="14" t="s">
        <v>990</v>
      </c>
      <c r="D196" s="9" t="s">
        <v>1372</v>
      </c>
      <c r="E196" s="9"/>
      <c r="F196" s="588"/>
      <c r="G196" s="350" t="s">
        <v>84</v>
      </c>
      <c r="H196" s="350" t="s">
        <v>84</v>
      </c>
      <c r="I196" s="845"/>
      <c r="J196" s="846"/>
      <c r="O196" s="21"/>
    </row>
    <row r="197" spans="2:15" ht="11.25" outlineLevel="1">
      <c r="B197" s="75"/>
      <c r="C197" s="11"/>
      <c r="D197" s="1"/>
      <c r="E197" s="1" t="s">
        <v>260</v>
      </c>
      <c r="F197" s="141" t="s">
        <v>1373</v>
      </c>
      <c r="G197" s="32"/>
      <c r="H197" s="32"/>
      <c r="I197" s="845"/>
      <c r="J197" s="846"/>
      <c r="O197" s="21"/>
    </row>
    <row r="198" spans="2:15" ht="11.25" outlineLevel="1">
      <c r="B198" s="75"/>
      <c r="C198" s="14" t="s">
        <v>992</v>
      </c>
      <c r="D198" s="9" t="s">
        <v>993</v>
      </c>
      <c r="E198" s="9"/>
      <c r="F198" s="588"/>
      <c r="G198" s="350" t="s">
        <v>84</v>
      </c>
      <c r="H198" s="350" t="s">
        <v>84</v>
      </c>
      <c r="I198" s="845"/>
      <c r="J198" s="846"/>
      <c r="O198" s="21"/>
    </row>
    <row r="199" spans="2:15" ht="11.25" outlineLevel="1">
      <c r="B199" s="75"/>
      <c r="C199" s="11"/>
      <c r="D199" s="1"/>
      <c r="E199" s="1" t="s">
        <v>236</v>
      </c>
      <c r="F199" s="141" t="s">
        <v>993</v>
      </c>
      <c r="G199" s="32"/>
      <c r="H199" s="32"/>
      <c r="I199" s="451"/>
      <c r="J199" s="452"/>
      <c r="O199" s="21"/>
    </row>
    <row r="200" spans="2:15" ht="11.25" outlineLevel="1">
      <c r="B200" s="75"/>
      <c r="C200" s="14" t="s">
        <v>946</v>
      </c>
      <c r="D200" s="9" t="s">
        <v>1374</v>
      </c>
      <c r="E200" s="9"/>
      <c r="F200" s="588"/>
      <c r="G200" s="350" t="s">
        <v>84</v>
      </c>
      <c r="H200" s="350" t="s">
        <v>85</v>
      </c>
      <c r="I200" s="845"/>
      <c r="J200" s="846"/>
      <c r="O200" s="21"/>
    </row>
    <row r="201" spans="2:15" ht="11.25" outlineLevel="1">
      <c r="B201" s="75"/>
      <c r="C201" s="11"/>
      <c r="D201" s="1"/>
      <c r="E201" s="1" t="s">
        <v>1375</v>
      </c>
      <c r="F201" s="141" t="s">
        <v>994</v>
      </c>
      <c r="G201" s="32"/>
      <c r="H201" s="32"/>
      <c r="I201" s="845"/>
      <c r="J201" s="846"/>
      <c r="O201" s="21"/>
    </row>
    <row r="202" spans="2:15" ht="11.25" outlineLevel="1">
      <c r="B202" s="75"/>
      <c r="C202" s="14" t="s">
        <v>995</v>
      </c>
      <c r="D202" s="9" t="s">
        <v>996</v>
      </c>
      <c r="E202" s="9"/>
      <c r="F202" s="588"/>
      <c r="G202" s="350" t="s">
        <v>84</v>
      </c>
      <c r="H202" s="350" t="s">
        <v>84</v>
      </c>
      <c r="I202" s="845"/>
      <c r="J202" s="846"/>
      <c r="O202" s="21"/>
    </row>
    <row r="203" spans="2:15" ht="11.25" outlineLevel="1">
      <c r="B203" s="75"/>
      <c r="C203" s="11"/>
      <c r="D203" s="1"/>
      <c r="E203" s="1" t="s">
        <v>339</v>
      </c>
      <c r="F203" s="141" t="s">
        <v>261</v>
      </c>
      <c r="G203" s="32"/>
      <c r="H203" s="32"/>
      <c r="I203" s="845"/>
      <c r="J203" s="846"/>
      <c r="O203" s="21"/>
    </row>
    <row r="204" spans="2:15" ht="11.25" outlineLevel="1">
      <c r="B204" s="523"/>
      <c r="C204" s="273" t="s">
        <v>2136</v>
      </c>
      <c r="D204" s="165" t="s">
        <v>1434</v>
      </c>
      <c r="E204" s="165"/>
      <c r="F204" s="593"/>
      <c r="G204" s="350" t="s">
        <v>85</v>
      </c>
      <c r="H204" s="226" t="s">
        <v>85</v>
      </c>
      <c r="I204" s="546" t="s">
        <v>1229</v>
      </c>
      <c r="J204" s="547" t="s">
        <v>1229</v>
      </c>
      <c r="O204" s="21"/>
    </row>
    <row r="205" spans="2:15" ht="11.25" outlineLevel="1">
      <c r="B205" s="75"/>
      <c r="C205" s="76"/>
      <c r="D205" s="1" t="s">
        <v>1231</v>
      </c>
      <c r="E205" s="1" t="s">
        <v>1089</v>
      </c>
      <c r="F205" s="141" t="s">
        <v>1090</v>
      </c>
      <c r="G205" s="32"/>
      <c r="H205" s="32"/>
      <c r="I205" s="353"/>
      <c r="J205" s="450"/>
      <c r="O205" s="21"/>
    </row>
    <row r="206" spans="2:15" ht="11.25" outlineLevel="1">
      <c r="B206" s="75"/>
      <c r="C206" s="76"/>
      <c r="D206" s="1" t="s">
        <v>1232</v>
      </c>
      <c r="E206" s="1" t="s">
        <v>239</v>
      </c>
      <c r="F206" s="141" t="s">
        <v>1435</v>
      </c>
      <c r="G206" s="32"/>
      <c r="H206" s="32"/>
      <c r="I206" s="353"/>
      <c r="J206" s="450"/>
      <c r="O206" s="21"/>
    </row>
    <row r="207" spans="2:15" ht="11.25" outlineLevel="1">
      <c r="B207" s="75"/>
      <c r="C207" s="76"/>
      <c r="D207" s="1" t="s">
        <v>1234</v>
      </c>
      <c r="E207" s="1" t="s">
        <v>409</v>
      </c>
      <c r="F207" s="141" t="s">
        <v>727</v>
      </c>
      <c r="G207" s="32"/>
      <c r="H207" s="32"/>
      <c r="I207" s="353"/>
      <c r="J207" s="450"/>
      <c r="O207" s="21"/>
    </row>
    <row r="208" spans="2:15" ht="11.25" outlineLevel="1">
      <c r="B208" s="75"/>
      <c r="C208" s="76"/>
      <c r="D208" s="1" t="s">
        <v>1235</v>
      </c>
      <c r="E208" s="1"/>
      <c r="F208" s="141" t="s">
        <v>1436</v>
      </c>
      <c r="G208" s="32"/>
      <c r="H208" s="32"/>
      <c r="I208" s="353"/>
      <c r="J208" s="450"/>
      <c r="O208" s="21"/>
    </row>
    <row r="209" spans="2:15" ht="11.25" outlineLevel="1">
      <c r="B209" s="75"/>
      <c r="C209" s="76"/>
      <c r="D209" s="1" t="s">
        <v>1236</v>
      </c>
      <c r="E209" s="1"/>
      <c r="F209" s="141" t="s">
        <v>1437</v>
      </c>
      <c r="G209" s="32"/>
      <c r="H209" s="32"/>
      <c r="I209" s="353"/>
      <c r="J209" s="450"/>
      <c r="O209" s="21"/>
    </row>
    <row r="210" spans="2:15" ht="11.25" outlineLevel="1">
      <c r="B210" s="75"/>
      <c r="C210" s="76"/>
      <c r="D210" s="1" t="s">
        <v>1572</v>
      </c>
      <c r="E210" s="1"/>
      <c r="F210" s="141" t="s">
        <v>1438</v>
      </c>
      <c r="G210" s="32"/>
      <c r="H210" s="32"/>
      <c r="I210" s="353"/>
      <c r="J210" s="450"/>
      <c r="O210" s="21"/>
    </row>
    <row r="211" spans="2:15" ht="11.25" outlineLevel="1">
      <c r="B211" s="75"/>
      <c r="C211" s="76"/>
      <c r="D211" s="1"/>
      <c r="E211" s="1"/>
      <c r="F211" s="141" t="s">
        <v>1570</v>
      </c>
      <c r="G211" s="32"/>
      <c r="H211" s="32"/>
      <c r="I211" s="353"/>
      <c r="J211" s="450"/>
      <c r="O211" s="21"/>
    </row>
    <row r="212" spans="2:15" ht="11.25" outlineLevel="1">
      <c r="B212" s="75"/>
      <c r="C212" s="76"/>
      <c r="D212" s="1" t="s">
        <v>1573</v>
      </c>
      <c r="E212" s="1"/>
      <c r="F212" s="141" t="s">
        <v>1571</v>
      </c>
      <c r="G212" s="32"/>
      <c r="H212" s="32"/>
      <c r="I212" s="353"/>
      <c r="J212" s="450"/>
      <c r="O212" s="21"/>
    </row>
    <row r="213" spans="2:15" ht="11.25" outlineLevel="1">
      <c r="B213" s="75"/>
      <c r="C213" s="76"/>
      <c r="D213" s="1"/>
      <c r="E213" s="1"/>
      <c r="F213" s="141" t="s">
        <v>1574</v>
      </c>
      <c r="G213" s="32"/>
      <c r="H213" s="32"/>
      <c r="I213" s="353"/>
      <c r="J213" s="450"/>
      <c r="O213" s="21"/>
    </row>
    <row r="214" spans="2:15" ht="11.25" outlineLevel="1">
      <c r="B214" s="75"/>
      <c r="C214" s="11"/>
      <c r="D214" s="1" t="s">
        <v>1575</v>
      </c>
      <c r="E214" s="1"/>
      <c r="F214" s="141" t="s">
        <v>1439</v>
      </c>
      <c r="G214" s="32"/>
      <c r="H214" s="32"/>
      <c r="I214" s="353"/>
      <c r="J214" s="450"/>
      <c r="O214" s="21"/>
    </row>
    <row r="215" spans="2:15" ht="11.25" outlineLevel="1">
      <c r="B215" s="75"/>
      <c r="C215" s="11"/>
      <c r="D215" s="1" t="s">
        <v>1576</v>
      </c>
      <c r="E215" s="1"/>
      <c r="F215" s="141" t="s">
        <v>1577</v>
      </c>
      <c r="G215" s="32"/>
      <c r="H215" s="32"/>
      <c r="I215" s="353"/>
      <c r="J215" s="450"/>
      <c r="O215" s="21"/>
    </row>
    <row r="216" spans="2:15" ht="11.25">
      <c r="B216" s="75"/>
      <c r="C216" s="27" t="s">
        <v>997</v>
      </c>
      <c r="D216" s="2" t="s">
        <v>289</v>
      </c>
      <c r="E216" s="2"/>
      <c r="F216" s="587"/>
      <c r="G216" s="31" t="s">
        <v>84</v>
      </c>
      <c r="H216" s="31" t="s">
        <v>84</v>
      </c>
      <c r="I216" s="31" t="s">
        <v>1229</v>
      </c>
      <c r="J216" s="356" t="s">
        <v>84</v>
      </c>
      <c r="O216" s="21"/>
    </row>
    <row r="217" spans="2:15" ht="11.25" outlineLevel="1">
      <c r="B217" s="706"/>
      <c r="C217" s="321"/>
      <c r="D217" s="315"/>
      <c r="E217" s="316" t="s">
        <v>1662</v>
      </c>
      <c r="F217" s="592"/>
      <c r="G217" s="322"/>
      <c r="H217" s="323"/>
      <c r="I217" s="32"/>
      <c r="J217" s="450"/>
      <c r="O217" s="21"/>
    </row>
    <row r="218" spans="2:15" ht="11.25" hidden="1" outlineLevel="2">
      <c r="B218" s="706"/>
      <c r="C218" s="320"/>
      <c r="D218" s="311"/>
      <c r="E218" s="533" t="str">
        <f>TRIM(RIGHT(SUBSTITUTE(E217," ",REPT(" ",100)),100))</f>
        <v>8.10.2.3.2(cc)</v>
      </c>
      <c r="F218" s="590">
        <f>+VLOOKUP(E218,clause_count,2,FALSE)</f>
        <v>2</v>
      </c>
      <c r="G218" s="319"/>
      <c r="H218" s="555"/>
      <c r="I218" s="32"/>
      <c r="J218" s="450"/>
      <c r="O218" s="21"/>
    </row>
    <row r="219" spans="2:15" ht="12.75" hidden="1" outlineLevel="2">
      <c r="B219" s="706"/>
      <c r="C219" s="320"/>
      <c r="D219" s="539">
        <v>1</v>
      </c>
      <c r="E219" s="538" t="s">
        <v>2380</v>
      </c>
      <c r="F219" s="577" t="str">
        <f>+VLOOKUP(E219,AlterationTestLU[],2,)</f>
        <v>Stop Switch (2.7.3.5 and 2.26.2.24)</v>
      </c>
      <c r="G219" s="319"/>
      <c r="H219" s="555"/>
      <c r="I219" s="32"/>
      <c r="J219" s="450"/>
      <c r="O219" s="21"/>
    </row>
    <row r="220" spans="2:15" ht="25.5" hidden="1" outlineLevel="2">
      <c r="B220" s="706"/>
      <c r="C220" s="320"/>
      <c r="D220" s="539">
        <v>2</v>
      </c>
      <c r="E220" s="538" t="s">
        <v>2381</v>
      </c>
      <c r="F220" s="577" t="str">
        <f>+VLOOKUP(E220,AlterationTestLU[],2,)</f>
        <v>Disconnecting Means and Control (2.26.4.1 and NFPA 70 or CSA C22.1, as applicable) (Item 2.11)</v>
      </c>
      <c r="G220" s="319"/>
      <c r="H220" s="555"/>
      <c r="I220" s="32"/>
      <c r="J220" s="450"/>
      <c r="O220" s="21"/>
    </row>
    <row r="221" spans="2:15" ht="11.25" outlineLevel="1" collapsed="1">
      <c r="B221" s="75"/>
      <c r="C221" s="146"/>
      <c r="D221" s="9" t="s">
        <v>1376</v>
      </c>
      <c r="E221" s="9"/>
      <c r="F221" s="588"/>
      <c r="G221" s="73" t="s">
        <v>82</v>
      </c>
      <c r="H221" s="547" t="s">
        <v>84</v>
      </c>
      <c r="I221" s="32"/>
      <c r="J221" s="450"/>
      <c r="O221" s="21"/>
    </row>
    <row r="222" spans="2:15" ht="11.25" outlineLevel="1">
      <c r="B222" s="75"/>
      <c r="C222" s="146"/>
      <c r="D222" s="9"/>
      <c r="E222" s="9" t="s">
        <v>797</v>
      </c>
      <c r="F222" s="588"/>
      <c r="G222" s="73"/>
      <c r="H222" s="547"/>
      <c r="I222" s="32"/>
      <c r="J222" s="450"/>
      <c r="O222" s="21"/>
    </row>
    <row r="223" spans="2:15" ht="11.25" outlineLevel="1">
      <c r="B223" s="75"/>
      <c r="C223" s="11"/>
      <c r="D223" s="47"/>
      <c r="E223" s="1" t="s">
        <v>240</v>
      </c>
      <c r="F223" s="141" t="s">
        <v>1999</v>
      </c>
      <c r="G223" s="32"/>
      <c r="H223" s="450"/>
      <c r="I223" s="32"/>
      <c r="J223" s="450"/>
      <c r="O223" s="21"/>
    </row>
    <row r="224" spans="2:15" ht="11.25" outlineLevel="1">
      <c r="B224" s="75"/>
      <c r="C224" s="11"/>
      <c r="D224" s="47"/>
      <c r="E224" s="1"/>
      <c r="F224" s="141" t="s">
        <v>780</v>
      </c>
      <c r="G224" s="32"/>
      <c r="H224" s="450"/>
      <c r="I224" s="32"/>
      <c r="J224" s="450"/>
      <c r="O224" s="21"/>
    </row>
    <row r="225" spans="2:15" ht="11.25" outlineLevel="1">
      <c r="B225" s="75"/>
      <c r="C225" s="11"/>
      <c r="D225" s="47"/>
      <c r="E225" s="1"/>
      <c r="F225" s="141" t="s">
        <v>1555</v>
      </c>
      <c r="G225" s="32"/>
      <c r="H225" s="450"/>
      <c r="I225" s="32"/>
      <c r="J225" s="450"/>
      <c r="O225" s="21"/>
    </row>
    <row r="226" spans="2:15" ht="11.25" outlineLevel="1">
      <c r="B226" s="75"/>
      <c r="C226" s="146"/>
      <c r="D226" s="9" t="s">
        <v>1377</v>
      </c>
      <c r="E226" s="9"/>
      <c r="F226" s="588"/>
      <c r="G226" s="350" t="s">
        <v>84</v>
      </c>
      <c r="H226" s="550" t="s">
        <v>82</v>
      </c>
      <c r="I226" s="32"/>
      <c r="J226" s="450"/>
      <c r="O226" s="21"/>
    </row>
    <row r="227" spans="2:15" ht="11.25" outlineLevel="1">
      <c r="B227" s="75"/>
      <c r="C227" s="11"/>
      <c r="D227" s="1"/>
      <c r="E227" s="1" t="s">
        <v>240</v>
      </c>
      <c r="F227" s="141" t="s">
        <v>1999</v>
      </c>
      <c r="G227" s="32"/>
      <c r="H227" s="450"/>
      <c r="I227" s="353"/>
      <c r="J227" s="450"/>
      <c r="O227" s="21"/>
    </row>
    <row r="228" spans="2:15" ht="11.25" outlineLevel="1">
      <c r="B228" s="75"/>
      <c r="C228" s="11"/>
      <c r="D228" s="1"/>
      <c r="E228" s="1"/>
      <c r="F228" s="141"/>
      <c r="G228" s="32"/>
      <c r="H228" s="450"/>
      <c r="I228" s="353"/>
      <c r="J228" s="450"/>
      <c r="O228" s="21"/>
    </row>
    <row r="229" spans="2:15" ht="11.25" outlineLevel="1">
      <c r="B229" s="523"/>
      <c r="C229" s="707" t="s">
        <v>3742</v>
      </c>
      <c r="D229" s="480"/>
      <c r="E229" s="480" t="s">
        <v>2114</v>
      </c>
      <c r="F229" s="594"/>
      <c r="G229" s="483"/>
      <c r="H229" s="484" t="s">
        <v>82</v>
      </c>
      <c r="I229" s="481" t="s">
        <v>1229</v>
      </c>
      <c r="J229" s="482" t="s">
        <v>84</v>
      </c>
      <c r="O229" s="21"/>
    </row>
    <row r="230" spans="2:15" ht="11.25" outlineLevel="1">
      <c r="B230" s="75"/>
      <c r="C230" s="11"/>
      <c r="D230" s="216"/>
      <c r="E230" s="1" t="s">
        <v>240</v>
      </c>
      <c r="F230" s="141" t="s">
        <v>1999</v>
      </c>
      <c r="G230" s="32"/>
      <c r="H230" s="450"/>
      <c r="I230" s="353"/>
      <c r="J230" s="450"/>
      <c r="O230" s="21"/>
    </row>
    <row r="231" spans="2:15" ht="11.25" outlineLevel="1">
      <c r="B231" s="75"/>
      <c r="C231" s="11"/>
      <c r="D231" s="216"/>
      <c r="E231" s="216"/>
      <c r="F231" s="444" t="s">
        <v>2106</v>
      </c>
      <c r="G231" s="32"/>
      <c r="H231" s="450"/>
      <c r="I231" s="353"/>
      <c r="J231" s="450"/>
      <c r="O231" s="21"/>
    </row>
    <row r="232" spans="2:15" ht="11.25" outlineLevel="1">
      <c r="B232" s="75"/>
      <c r="C232" s="11"/>
      <c r="D232" s="216"/>
      <c r="E232" s="216"/>
      <c r="F232" s="444" t="s">
        <v>2107</v>
      </c>
      <c r="G232" s="32"/>
      <c r="H232" s="450"/>
      <c r="I232" s="353"/>
      <c r="J232" s="450"/>
      <c r="O232" s="21"/>
    </row>
    <row r="233" spans="2:15" ht="11.25" outlineLevel="1">
      <c r="B233" s="75"/>
      <c r="C233" s="11"/>
      <c r="D233" s="216"/>
      <c r="E233" s="216"/>
      <c r="F233" s="444" t="s">
        <v>2110</v>
      </c>
      <c r="G233" s="32"/>
      <c r="H233" s="450"/>
      <c r="I233" s="353"/>
      <c r="J233" s="450"/>
      <c r="O233" s="21"/>
    </row>
    <row r="234" spans="2:15" ht="11.25" outlineLevel="1">
      <c r="B234" s="75"/>
      <c r="C234" s="11"/>
      <c r="D234" s="216"/>
      <c r="E234" s="216"/>
      <c r="F234" s="444" t="s">
        <v>2111</v>
      </c>
      <c r="G234" s="32"/>
      <c r="H234" s="450"/>
      <c r="I234" s="353"/>
      <c r="J234" s="450"/>
      <c r="O234" s="21"/>
    </row>
    <row r="235" spans="2:15" ht="11.25" outlineLevel="1">
      <c r="B235" s="75"/>
      <c r="C235" s="11"/>
      <c r="D235" s="216"/>
      <c r="E235" s="216"/>
      <c r="F235" s="444" t="s">
        <v>2109</v>
      </c>
      <c r="G235" s="32"/>
      <c r="H235" s="450"/>
      <c r="I235" s="353"/>
      <c r="J235" s="450"/>
      <c r="O235" s="21"/>
    </row>
    <row r="236" spans="2:15" ht="11.25" outlineLevel="1">
      <c r="B236" s="75"/>
      <c r="C236" s="11"/>
      <c r="D236" s="216"/>
      <c r="E236" s="216"/>
      <c r="F236" s="444" t="s">
        <v>2108</v>
      </c>
      <c r="G236" s="32"/>
      <c r="H236" s="450"/>
      <c r="I236" s="353"/>
      <c r="J236" s="552"/>
      <c r="O236" s="21"/>
    </row>
    <row r="237" spans="2:15" ht="11.25" outlineLevel="1">
      <c r="B237" s="75"/>
      <c r="C237" s="11"/>
      <c r="D237" s="216"/>
      <c r="E237" s="216"/>
      <c r="F237" s="595" t="s">
        <v>2112</v>
      </c>
      <c r="G237" s="485"/>
      <c r="H237" s="486"/>
      <c r="I237" s="487"/>
      <c r="J237" s="488" t="s">
        <v>85</v>
      </c>
      <c r="O237" s="21"/>
    </row>
    <row r="238" spans="2:15" ht="11.25">
      <c r="B238" s="75"/>
      <c r="C238" s="27" t="s">
        <v>998</v>
      </c>
      <c r="D238" s="2" t="s">
        <v>999</v>
      </c>
      <c r="E238" s="2"/>
      <c r="F238" s="587"/>
      <c r="G238" s="31" t="s">
        <v>83</v>
      </c>
      <c r="H238" s="31" t="s">
        <v>83</v>
      </c>
      <c r="I238" s="958"/>
      <c r="J238" s="958"/>
      <c r="O238" s="21"/>
    </row>
    <row r="239" spans="2:15" ht="11.25" outlineLevel="1">
      <c r="B239" s="75"/>
      <c r="C239" s="45"/>
      <c r="D239" s="6" t="s">
        <v>948</v>
      </c>
      <c r="E239" s="7"/>
      <c r="F239" s="596"/>
      <c r="G239" s="46"/>
      <c r="H239" s="352"/>
      <c r="I239" s="845"/>
      <c r="J239" s="846"/>
      <c r="O239" s="21"/>
    </row>
    <row r="240" spans="2:15" ht="11.25" outlineLevel="1">
      <c r="B240" s="75"/>
      <c r="C240" s="11"/>
      <c r="D240" s="1"/>
      <c r="E240" s="1" t="s">
        <v>272</v>
      </c>
      <c r="F240" s="141" t="s">
        <v>72</v>
      </c>
      <c r="G240" s="32"/>
      <c r="H240" s="450"/>
      <c r="I240" s="451"/>
      <c r="J240" s="452"/>
      <c r="O240" s="21"/>
    </row>
    <row r="241" spans="2:15" ht="11.25" outlineLevel="1">
      <c r="B241" s="75"/>
      <c r="C241" s="11"/>
      <c r="D241" s="1"/>
      <c r="E241" s="1"/>
      <c r="F241" s="141" t="s">
        <v>224</v>
      </c>
      <c r="G241" s="32"/>
      <c r="H241" s="450"/>
      <c r="I241" s="451"/>
      <c r="J241" s="452"/>
      <c r="O241" s="21"/>
    </row>
    <row r="242" spans="2:15" ht="11.25" outlineLevel="1">
      <c r="B242" s="75"/>
      <c r="C242" s="33"/>
      <c r="D242" s="9" t="s">
        <v>947</v>
      </c>
      <c r="E242" s="9"/>
      <c r="F242" s="588"/>
      <c r="G242" s="350"/>
      <c r="H242" s="547"/>
      <c r="I242" s="451"/>
      <c r="J242" s="452"/>
      <c r="O242" s="21"/>
    </row>
    <row r="243" spans="2:15" ht="11.25" outlineLevel="1">
      <c r="B243" s="75"/>
      <c r="C243" s="11"/>
      <c r="D243" s="1"/>
      <c r="E243" s="1" t="s">
        <v>272</v>
      </c>
      <c r="F243" s="141" t="s">
        <v>72</v>
      </c>
      <c r="G243" s="32"/>
      <c r="H243" s="450"/>
      <c r="I243" s="451"/>
      <c r="J243" s="452"/>
      <c r="O243" s="21"/>
    </row>
    <row r="244" spans="2:15" ht="11.25" outlineLevel="1">
      <c r="B244" s="75"/>
      <c r="C244" s="11"/>
      <c r="D244" s="1"/>
      <c r="E244" s="1"/>
      <c r="F244" s="141" t="s">
        <v>224</v>
      </c>
      <c r="G244" s="32"/>
      <c r="H244" s="450"/>
      <c r="I244" s="451"/>
      <c r="J244" s="452"/>
      <c r="O244" s="21"/>
    </row>
    <row r="245" spans="2:15" ht="11.25">
      <c r="B245" s="75"/>
      <c r="C245" s="27" t="s">
        <v>1000</v>
      </c>
      <c r="D245" s="2" t="s">
        <v>1001</v>
      </c>
      <c r="E245" s="2"/>
      <c r="F245" s="587"/>
      <c r="G245" s="30" t="s">
        <v>83</v>
      </c>
      <c r="H245" s="356" t="s">
        <v>83</v>
      </c>
      <c r="I245" s="958" t="s">
        <v>86</v>
      </c>
      <c r="J245" s="958"/>
      <c r="L245" s="727" t="s">
        <v>295</v>
      </c>
      <c r="O245" s="21"/>
    </row>
    <row r="246" spans="2:15" ht="11.25" outlineLevel="1">
      <c r="B246" s="75"/>
      <c r="C246" s="14" t="s">
        <v>290</v>
      </c>
      <c r="D246" s="9" t="s">
        <v>647</v>
      </c>
      <c r="E246" s="9"/>
      <c r="F246" s="588"/>
      <c r="G246" s="319" t="s">
        <v>83</v>
      </c>
      <c r="H246" s="352" t="s">
        <v>82</v>
      </c>
      <c r="I246" s="927"/>
      <c r="J246" s="928"/>
      <c r="L246" s="727" t="s">
        <v>295</v>
      </c>
      <c r="O246" s="21"/>
    </row>
    <row r="247" spans="2:15" ht="11.25" outlineLevel="1">
      <c r="B247" s="706"/>
      <c r="C247" s="320"/>
      <c r="D247" s="318"/>
      <c r="E247" s="312" t="s">
        <v>1665</v>
      </c>
      <c r="F247" s="589"/>
      <c r="G247" s="319"/>
      <c r="H247" s="319"/>
      <c r="I247" s="845"/>
      <c r="J247" s="846"/>
      <c r="O247" s="21"/>
    </row>
    <row r="248" spans="2:15" ht="11.25" hidden="1" outlineLevel="2">
      <c r="B248" s="706"/>
      <c r="C248" s="320"/>
      <c r="D248" s="311"/>
      <c r="E248" s="533" t="str">
        <f>TRIM(RIGHT(SUBSTITUTE(E247," ",REPT(" ",100)),100))</f>
        <v>8.10.2.3.2(o)</v>
      </c>
      <c r="F248" s="590">
        <f>+VLOOKUP(E248,clause_count,2,FALSE)</f>
        <v>18</v>
      </c>
      <c r="G248" s="319"/>
      <c r="H248" s="319"/>
      <c r="I248" s="451"/>
      <c r="J248" s="452"/>
      <c r="O248" s="21"/>
    </row>
    <row r="249" spans="2:15" ht="12.75" hidden="1" outlineLevel="2">
      <c r="B249" s="706"/>
      <c r="C249" s="320"/>
      <c r="D249" s="539">
        <v>1</v>
      </c>
      <c r="E249" s="538" t="s">
        <v>2211</v>
      </c>
      <c r="F249" s="577" t="str">
        <f>+VLOOKUP(E249,AlterationTestLU[],2,)</f>
        <v>Door Reopening Device (2.13.5) (Item 1.1)</v>
      </c>
      <c r="G249" s="319"/>
      <c r="H249" s="319"/>
      <c r="I249" s="451"/>
      <c r="J249" s="452"/>
      <c r="L249" s="727" t="s">
        <v>295</v>
      </c>
      <c r="O249" s="21"/>
    </row>
    <row r="250" spans="2:15" ht="12.75" hidden="1" outlineLevel="2">
      <c r="B250" s="706"/>
      <c r="C250" s="320"/>
      <c r="D250" s="539">
        <v>2</v>
      </c>
      <c r="E250" s="538" t="s">
        <v>2240</v>
      </c>
      <c r="F250" s="577" t="str">
        <f>+VLOOKUP(E250,AlterationTestLU[],2,)</f>
        <v>inspection operation with open door circuits (2.26.1.5)</v>
      </c>
      <c r="G250" s="319"/>
      <c r="H250" s="319"/>
      <c r="I250" s="451"/>
      <c r="J250" s="452"/>
      <c r="O250" s="21"/>
    </row>
    <row r="251" spans="2:15" ht="12.75" hidden="1" outlineLevel="2">
      <c r="B251" s="706"/>
      <c r="C251" s="320"/>
      <c r="D251" s="539">
        <v>3</v>
      </c>
      <c r="E251" s="538" t="s">
        <v>2255</v>
      </c>
      <c r="F251" s="577" t="str">
        <f>+VLOOKUP(E251,AlterationTestLU[],2,)</f>
        <v>Door Closing Force Test (2.13.4) (Item 1.8)</v>
      </c>
      <c r="G251" s="319"/>
      <c r="H251" s="319"/>
      <c r="I251" s="451"/>
      <c r="J251" s="452"/>
      <c r="O251" s="21"/>
    </row>
    <row r="252" spans="2:15" ht="25.5" hidden="1" outlineLevel="2">
      <c r="B252" s="706"/>
      <c r="C252" s="320"/>
      <c r="D252" s="539">
        <v>4</v>
      </c>
      <c r="E252" s="538" t="s">
        <v>2256</v>
      </c>
      <c r="F252" s="577" t="str">
        <f>+VLOOKUP(E252,AlterationTestLU[],2,)</f>
        <v>Power Closing Doors Gates (2.13.3) (Item 1.9): Test Closing Time Per Door Marking Plate (2.13.4.2.4)</v>
      </c>
      <c r="G252" s="319"/>
      <c r="H252" s="319"/>
      <c r="I252" s="451"/>
      <c r="J252" s="452"/>
      <c r="O252" s="21"/>
    </row>
    <row r="253" spans="2:15" ht="51" hidden="1" outlineLevel="2">
      <c r="B253" s="706"/>
      <c r="C253" s="320"/>
      <c r="D253" s="539">
        <v>5</v>
      </c>
      <c r="E253" s="538" t="s">
        <v>2257</v>
      </c>
      <c r="F253" s="577" t="str">
        <f>+VLOOKUP(E253,AlterationTestLU[],2,)</f>
        <v>(j) Power Opening of Doors or Gates (Item 1.10)
(j)(1) Power Opening of Doors (2.13.2). 
(j)(2) Leveling Zone (2.26.1.6.3) and Leveling Speed (2.26.1.6.6). 
(j)(3) 	Inner Landing Zone (2.26.1.6.7). For static control elevators</v>
      </c>
      <c r="G253" s="319"/>
      <c r="H253" s="319"/>
      <c r="I253" s="451"/>
      <c r="J253" s="452"/>
      <c r="O253" s="21"/>
    </row>
    <row r="254" spans="2:15" ht="12.75" hidden="1" outlineLevel="2">
      <c r="B254" s="706"/>
      <c r="C254" s="320"/>
      <c r="D254" s="539">
        <v>6</v>
      </c>
      <c r="E254" s="538" t="s">
        <v>2795</v>
      </c>
      <c r="F254" s="577" t="str">
        <f>+VLOOKUP(E254,AlterationTestLU[],2,)</f>
        <v>Means to Restrict Car Door Opening (2.14.5.7) (Item 1.18)</v>
      </c>
      <c r="G254" s="319"/>
      <c r="H254" s="319"/>
      <c r="I254" s="451"/>
      <c r="J254" s="452"/>
      <c r="O254" s="21"/>
    </row>
    <row r="255" spans="2:15" ht="12.75" hidden="1" outlineLevel="2">
      <c r="B255" s="706"/>
      <c r="C255" s="320"/>
      <c r="D255" s="539">
        <v>7</v>
      </c>
      <c r="E255" s="538" t="s">
        <v>2796</v>
      </c>
      <c r="F255" s="577" t="str">
        <f>+VLOOKUP(E255,AlterationTestLU[],2,)</f>
        <v>Door Monitoring Systems (2.26.5)</v>
      </c>
      <c r="G255" s="319"/>
      <c r="H255" s="319"/>
      <c r="I255" s="451"/>
      <c r="J255" s="452"/>
      <c r="O255" s="21"/>
    </row>
    <row r="256" spans="2:15" ht="12.75" hidden="1" outlineLevel="2">
      <c r="B256" s="706"/>
      <c r="C256" s="320"/>
      <c r="D256" s="539">
        <v>8</v>
      </c>
      <c r="E256" s="538" t="s">
        <v>2430</v>
      </c>
      <c r="F256" s="577" t="str">
        <f>+VLOOKUP(E256,AlterationTestLU[],2,)</f>
        <v>inspection operation with open door circuits (2.26.1.5)</v>
      </c>
      <c r="G256" s="319"/>
      <c r="H256" s="319"/>
      <c r="I256" s="451"/>
      <c r="J256" s="452"/>
      <c r="O256" s="21"/>
    </row>
    <row r="257" spans="2:15" ht="12.75" hidden="1" outlineLevel="2">
      <c r="B257" s="706"/>
      <c r="C257" s="320"/>
      <c r="D257" s="539">
        <v>9</v>
      </c>
      <c r="E257" s="538" t="s">
        <v>2535</v>
      </c>
      <c r="F257" s="577" t="str">
        <f>+VLOOKUP(E257,AlterationTestLU[],2,)</f>
        <v>inspection operation with open door circuits (2.26.1.5)</v>
      </c>
      <c r="G257" s="319"/>
      <c r="H257" s="319"/>
      <c r="I257" s="451"/>
      <c r="J257" s="452"/>
      <c r="O257" s="21"/>
    </row>
    <row r="258" spans="2:15" ht="12.75" hidden="1" outlineLevel="2">
      <c r="B258" s="706"/>
      <c r="C258" s="320"/>
      <c r="D258" s="539">
        <v>10</v>
      </c>
      <c r="E258" s="538" t="s">
        <v>2550</v>
      </c>
      <c r="F258" s="577" t="str">
        <f>+VLOOKUP(E258,AlterationTestLU[],2,)</f>
        <v>Identification [2.29.1.2(g) and 2.29.2] (Item 3.9)</v>
      </c>
      <c r="G258" s="319"/>
      <c r="H258" s="319"/>
      <c r="I258" s="451"/>
      <c r="J258" s="452"/>
      <c r="O258" s="21"/>
    </row>
    <row r="259" spans="2:15" ht="127.5" hidden="1" outlineLevel="2">
      <c r="B259" s="706"/>
      <c r="C259" s="320"/>
      <c r="D259" s="539">
        <v>11</v>
      </c>
      <c r="E259" s="538" t="s">
        <v>2558</v>
      </c>
      <c r="F259" s="577" t="str">
        <f>+VLOOKUP(E259,AlterationTestLU[],2,)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259" s="319"/>
      <c r="H259" s="319"/>
      <c r="I259" s="451"/>
      <c r="J259" s="452"/>
      <c r="O259" s="21"/>
    </row>
    <row r="260" spans="2:15" ht="38.25" hidden="1" outlineLevel="2">
      <c r="B260" s="706"/>
      <c r="C260" s="320"/>
      <c r="D260" s="539">
        <v>12</v>
      </c>
      <c r="E260" s="538" t="s">
        <v>2615</v>
      </c>
      <c r="F260" s="577" t="str">
        <f>+VLOOKUP(E260,AlterationTestLU[],2,)</f>
        <v>(b) Hoistway Doors (Section 2.11) (Item 4.2)
(b)(1) test of closed biparting doors (2.11.12.4.3 and 2.11.12.4.7)
(b)(2) hoistway door (Section 2.11) [see also 8.10.2.2.3(w)]</v>
      </c>
      <c r="G260" s="319"/>
      <c r="H260" s="319"/>
      <c r="I260" s="451"/>
      <c r="J260" s="452"/>
      <c r="O260" s="21"/>
    </row>
    <row r="261" spans="2:15" ht="12.75" hidden="1" outlineLevel="2">
      <c r="B261" s="706"/>
      <c r="C261" s="320"/>
      <c r="D261" s="539">
        <v>13</v>
      </c>
      <c r="E261" s="538" t="s">
        <v>2618</v>
      </c>
      <c r="F261" s="577" t="str">
        <f>+VLOOKUP(E261,AlterationTestLU[],2,)</f>
        <v>Vision Panels (2.11.7) (Item 4.3)</v>
      </c>
      <c r="G261" s="319"/>
      <c r="H261" s="319"/>
      <c r="I261" s="451"/>
      <c r="J261" s="452"/>
      <c r="O261" s="21"/>
    </row>
    <row r="262" spans="2:15" ht="25.5" hidden="1" outlineLevel="2">
      <c r="B262" s="706"/>
      <c r="C262" s="320"/>
      <c r="D262" s="539">
        <v>14</v>
      </c>
      <c r="E262" s="538" t="s">
        <v>2619</v>
      </c>
      <c r="F262" s="577" t="str">
        <f>+VLOOKUP(E262,AlterationTestLU[],2,)</f>
        <v>Hoistway Door Locking Devices (2.12.2.3, 2.12.2.5, 2.12.3.3, 2.12.3.5, 2.12.4.3, 2.26.2.14, and 2.26.4.3) [see also 8.10.2.2.3(w)] (Item 4.4)</v>
      </c>
      <c r="G262" s="319"/>
      <c r="H262" s="319"/>
      <c r="I262" s="451"/>
      <c r="J262" s="452"/>
      <c r="O262" s="21"/>
    </row>
    <row r="263" spans="2:15" ht="38.25" hidden="1" outlineLevel="2">
      <c r="B263" s="706"/>
      <c r="C263" s="320"/>
      <c r="D263" s="539">
        <v>15</v>
      </c>
      <c r="E263" s="538" t="s">
        <v>2620</v>
      </c>
      <c r="F263" s="577" t="str">
        <f>+VLOOKUP(E263,AlterationTestLU[],2,)</f>
        <v>(e) Access to Hoistway (Item 4.5)
(e)(1) access for maintenance (2.12.6 and 2.12.7)
(e)(2) access for emergency (2.12.6)</v>
      </c>
      <c r="G263" s="319"/>
      <c r="H263" s="319"/>
      <c r="I263" s="451"/>
      <c r="J263" s="452"/>
      <c r="O263" s="21"/>
    </row>
    <row r="264" spans="2:15" ht="25.5" hidden="1" outlineLevel="2">
      <c r="B264" s="706"/>
      <c r="C264" s="320"/>
      <c r="D264" s="539">
        <v>16</v>
      </c>
      <c r="E264" s="538" t="s">
        <v>2623</v>
      </c>
      <c r="F264" s="577" t="str">
        <f>+VLOOKUP(E264,AlterationTestLU[],2,)</f>
        <v>Power Closing of Hoistway Doors (2.13.1, 2.13.3, and 2.13.4) [See also 8.10.2.2.1(i)] (Item 4.6)</v>
      </c>
      <c r="G264" s="319"/>
      <c r="H264" s="319"/>
      <c r="I264" s="451"/>
      <c r="J264" s="452"/>
      <c r="O264" s="21"/>
    </row>
    <row r="265" spans="2:15" ht="12.75" hidden="1" outlineLevel="2">
      <c r="B265" s="706"/>
      <c r="C265" s="320"/>
      <c r="D265" s="539">
        <v>17</v>
      </c>
      <c r="E265" s="538" t="s">
        <v>2624</v>
      </c>
      <c r="F265" s="577" t="str">
        <f>+VLOOKUP(E265,AlterationTestLU[],2,)</f>
        <v>Sequence Operation (2.13.6 and 2.13.3.4) (Item 4.7)</v>
      </c>
      <c r="G265" s="319"/>
      <c r="H265" s="319"/>
      <c r="I265" s="451"/>
      <c r="J265" s="452"/>
      <c r="O265" s="21"/>
    </row>
    <row r="266" spans="2:15" ht="12.75" hidden="1" outlineLevel="2">
      <c r="B266" s="706"/>
      <c r="C266" s="320"/>
      <c r="D266" s="539">
        <v>18</v>
      </c>
      <c r="E266" s="538" t="s">
        <v>2629</v>
      </c>
      <c r="F266" s="577" t="str">
        <f>+VLOOKUP(E266,AlterationTestLU[],2,)</f>
        <v>Separate Counterweight Hoistway (2.3.3) (Item 4.11)</v>
      </c>
      <c r="G266" s="319"/>
      <c r="H266" s="319"/>
      <c r="I266" s="451"/>
      <c r="J266" s="452"/>
      <c r="O266" s="21"/>
    </row>
    <row r="267" spans="2:15" ht="11.25" outlineLevel="1" collapsed="1">
      <c r="B267" s="75"/>
      <c r="C267" s="33" t="s">
        <v>683</v>
      </c>
      <c r="D267" s="9" t="s">
        <v>680</v>
      </c>
      <c r="E267" s="9"/>
      <c r="F267" s="588"/>
      <c r="G267" s="350" t="s">
        <v>83</v>
      </c>
      <c r="H267" s="350" t="s">
        <v>82</v>
      </c>
      <c r="I267" s="546" t="s">
        <v>83</v>
      </c>
      <c r="J267" s="547" t="s">
        <v>83</v>
      </c>
      <c r="L267" s="727" t="s">
        <v>295</v>
      </c>
      <c r="O267" s="21"/>
    </row>
    <row r="268" spans="2:15" ht="11.25" outlineLevel="1">
      <c r="B268" s="75"/>
      <c r="C268" s="11"/>
      <c r="D268" s="1"/>
      <c r="E268" s="1" t="s">
        <v>679</v>
      </c>
      <c r="F268" s="141" t="s">
        <v>718</v>
      </c>
      <c r="G268" s="32"/>
      <c r="H268" s="32"/>
      <c r="I268" s="845"/>
      <c r="J268" s="846"/>
      <c r="O268" s="21"/>
    </row>
    <row r="269" spans="2:15" ht="11.25" outlineLevel="1">
      <c r="B269" s="75"/>
      <c r="C269" s="11"/>
      <c r="D269" s="1"/>
      <c r="E269" s="1" t="s">
        <v>350</v>
      </c>
      <c r="F269" s="141" t="s">
        <v>719</v>
      </c>
      <c r="G269" s="32"/>
      <c r="H269" s="32"/>
      <c r="I269" s="845"/>
      <c r="J269" s="846"/>
      <c r="O269" s="21"/>
    </row>
    <row r="270" spans="2:15" ht="11.25" outlineLevel="1">
      <c r="B270" s="75"/>
      <c r="C270" s="11"/>
      <c r="D270" s="1"/>
      <c r="E270" s="1" t="s">
        <v>351</v>
      </c>
      <c r="F270" s="141" t="s">
        <v>1217</v>
      </c>
      <c r="G270" s="32"/>
      <c r="H270" s="32"/>
      <c r="I270" s="845"/>
      <c r="J270" s="846"/>
      <c r="L270" s="727" t="s">
        <v>295</v>
      </c>
      <c r="O270" s="21"/>
    </row>
    <row r="271" spans="2:15" ht="11.25" outlineLevel="1">
      <c r="B271" s="75"/>
      <c r="C271" s="11"/>
      <c r="D271" s="1"/>
      <c r="E271" s="1"/>
      <c r="F271" s="444" t="s">
        <v>2064</v>
      </c>
      <c r="G271" s="32"/>
      <c r="H271" s="32"/>
      <c r="I271" s="451"/>
      <c r="J271" s="452"/>
      <c r="L271" s="727" t="s">
        <v>295</v>
      </c>
      <c r="O271" s="21"/>
    </row>
    <row r="272" spans="2:15" ht="11.25" outlineLevel="1">
      <c r="B272" s="75"/>
      <c r="C272" s="11"/>
      <c r="D272" s="1"/>
      <c r="E272" s="1" t="s">
        <v>1663</v>
      </c>
      <c r="F272" s="141" t="s">
        <v>1664</v>
      </c>
      <c r="G272" s="32"/>
      <c r="H272" s="32"/>
      <c r="I272" s="451"/>
      <c r="J272" s="452"/>
      <c r="O272" s="21"/>
    </row>
    <row r="273" spans="2:15" ht="11.25" outlineLevel="1">
      <c r="B273" s="75"/>
      <c r="C273" s="11"/>
      <c r="D273" s="1"/>
      <c r="E273" s="1" t="s">
        <v>1378</v>
      </c>
      <c r="F273" s="141" t="s">
        <v>1379</v>
      </c>
      <c r="G273" s="32"/>
      <c r="H273" s="32"/>
      <c r="I273" s="451"/>
      <c r="J273" s="452"/>
      <c r="O273" s="21"/>
    </row>
    <row r="274" spans="2:15" ht="11.25" outlineLevel="1">
      <c r="B274" s="75"/>
      <c r="C274" s="33" t="s">
        <v>684</v>
      </c>
      <c r="D274" s="9" t="s">
        <v>681</v>
      </c>
      <c r="E274" s="9"/>
      <c r="F274" s="588"/>
      <c r="G274" s="350" t="s">
        <v>82</v>
      </c>
      <c r="H274" s="350" t="s">
        <v>83</v>
      </c>
      <c r="I274" s="845"/>
      <c r="J274" s="846"/>
      <c r="L274" s="727" t="s">
        <v>295</v>
      </c>
      <c r="O274" s="21"/>
    </row>
    <row r="275" spans="2:15" ht="11.25" outlineLevel="1">
      <c r="B275" s="75"/>
      <c r="C275" s="11"/>
      <c r="D275" s="1"/>
      <c r="E275" s="1" t="s">
        <v>344</v>
      </c>
      <c r="F275" s="141" t="s">
        <v>720</v>
      </c>
      <c r="G275" s="32"/>
      <c r="H275" s="32"/>
      <c r="I275" s="845"/>
      <c r="J275" s="846"/>
      <c r="O275" s="21"/>
    </row>
    <row r="276" spans="2:15" ht="11.25" outlineLevel="1">
      <c r="B276" s="75"/>
      <c r="C276" s="11"/>
      <c r="D276" s="1"/>
      <c r="E276" s="1" t="s">
        <v>345</v>
      </c>
      <c r="F276" s="141" t="s">
        <v>753</v>
      </c>
      <c r="G276" s="32"/>
      <c r="H276" s="32"/>
      <c r="I276" s="845"/>
      <c r="J276" s="846"/>
      <c r="O276" s="21"/>
    </row>
    <row r="277" spans="2:15" ht="11.25" outlineLevel="1">
      <c r="B277" s="75"/>
      <c r="C277" s="11"/>
      <c r="D277" s="1"/>
      <c r="E277" s="1" t="s">
        <v>431</v>
      </c>
      <c r="F277" s="141" t="s">
        <v>721</v>
      </c>
      <c r="G277" s="32"/>
      <c r="H277" s="32"/>
      <c r="I277" s="845"/>
      <c r="J277" s="846"/>
      <c r="O277" s="21"/>
    </row>
    <row r="278" spans="2:15" ht="11.25" outlineLevel="1">
      <c r="B278" s="75"/>
      <c r="C278" s="11"/>
      <c r="D278" s="1"/>
      <c r="E278" s="1" t="s">
        <v>346</v>
      </c>
      <c r="F278" s="141" t="s">
        <v>722</v>
      </c>
      <c r="G278" s="32"/>
      <c r="H278" s="32"/>
      <c r="I278" s="845"/>
      <c r="J278" s="846"/>
      <c r="O278" s="21"/>
    </row>
    <row r="279" spans="2:15" ht="11.25" outlineLevel="1">
      <c r="B279" s="75"/>
      <c r="C279" s="11"/>
      <c r="D279" s="1"/>
      <c r="E279" s="1" t="s">
        <v>347</v>
      </c>
      <c r="F279" s="141" t="s">
        <v>723</v>
      </c>
      <c r="G279" s="32"/>
      <c r="H279" s="32"/>
      <c r="I279" s="845"/>
      <c r="J279" s="846"/>
      <c r="O279" s="21"/>
    </row>
    <row r="280" spans="2:15" ht="11.25" outlineLevel="1">
      <c r="B280" s="75"/>
      <c r="C280" s="11"/>
      <c r="D280" s="1"/>
      <c r="E280" s="1" t="s">
        <v>358</v>
      </c>
      <c r="F280" s="141" t="s">
        <v>724</v>
      </c>
      <c r="G280" s="32"/>
      <c r="H280" s="32"/>
      <c r="I280" s="845"/>
      <c r="J280" s="846"/>
      <c r="O280" s="21"/>
    </row>
    <row r="281" spans="2:15" ht="11.25" outlineLevel="1">
      <c r="B281" s="75"/>
      <c r="C281" s="11"/>
      <c r="D281" s="1"/>
      <c r="E281" s="1" t="s">
        <v>349</v>
      </c>
      <c r="F281" s="141" t="s">
        <v>725</v>
      </c>
      <c r="G281" s="32"/>
      <c r="H281" s="32"/>
      <c r="I281" s="845"/>
      <c r="J281" s="846"/>
      <c r="O281" s="21"/>
    </row>
    <row r="282" spans="2:15" ht="11.25" outlineLevel="1">
      <c r="B282" s="75"/>
      <c r="C282" s="11"/>
      <c r="D282" s="1"/>
      <c r="E282" s="142" t="s">
        <v>293</v>
      </c>
      <c r="F282" s="141" t="s">
        <v>1008</v>
      </c>
      <c r="G282" s="32"/>
      <c r="H282" s="32"/>
      <c r="I282" s="845"/>
      <c r="J282" s="846"/>
      <c r="O282" s="21"/>
    </row>
    <row r="283" spans="2:15" ht="11.25" outlineLevel="1">
      <c r="B283" s="75"/>
      <c r="C283" s="11"/>
      <c r="D283" s="1"/>
      <c r="E283" s="1" t="s">
        <v>1380</v>
      </c>
      <c r="F283" s="141"/>
      <c r="G283" s="32"/>
      <c r="H283" s="32"/>
      <c r="I283" s="451"/>
      <c r="J283" s="452"/>
      <c r="O283" s="21"/>
    </row>
    <row r="284" spans="2:15" ht="11.25" outlineLevel="1">
      <c r="B284" s="75"/>
      <c r="C284" s="11"/>
      <c r="D284" s="1"/>
      <c r="E284" s="1" t="s">
        <v>347</v>
      </c>
      <c r="F284" s="141" t="s">
        <v>723</v>
      </c>
      <c r="G284" s="32"/>
      <c r="H284" s="32"/>
      <c r="I284" s="451"/>
      <c r="J284" s="452"/>
      <c r="O284" s="21"/>
    </row>
    <row r="285" spans="2:15" ht="11.25" outlineLevel="1">
      <c r="B285" s="75"/>
      <c r="C285" s="11"/>
      <c r="D285" s="1"/>
      <c r="E285" s="1" t="s">
        <v>350</v>
      </c>
      <c r="F285" s="141" t="s">
        <v>719</v>
      </c>
      <c r="G285" s="32"/>
      <c r="H285" s="32"/>
      <c r="I285" s="845"/>
      <c r="J285" s="846"/>
      <c r="O285" s="21"/>
    </row>
    <row r="286" spans="2:15" ht="11.25" outlineLevel="1">
      <c r="B286" s="75"/>
      <c r="C286" s="11"/>
      <c r="D286" s="1"/>
      <c r="E286" s="1" t="s">
        <v>351</v>
      </c>
      <c r="F286" s="141" t="s">
        <v>1217</v>
      </c>
      <c r="G286" s="32"/>
      <c r="H286" s="32"/>
      <c r="I286" s="845"/>
      <c r="J286" s="846"/>
      <c r="L286" s="727" t="s">
        <v>295</v>
      </c>
      <c r="O286" s="21"/>
    </row>
    <row r="287" spans="2:15" ht="11.25" outlineLevel="1">
      <c r="B287" s="75"/>
      <c r="C287" s="11"/>
      <c r="D287" s="1"/>
      <c r="E287" s="1"/>
      <c r="F287" s="444" t="s">
        <v>2064</v>
      </c>
      <c r="G287" s="32"/>
      <c r="H287" s="32"/>
      <c r="I287" s="451"/>
      <c r="J287" s="452"/>
      <c r="L287" s="727" t="s">
        <v>295</v>
      </c>
      <c r="O287" s="21"/>
    </row>
    <row r="288" spans="2:15" ht="11.25" outlineLevel="1">
      <c r="B288" s="75"/>
      <c r="C288" s="11"/>
      <c r="D288" s="1"/>
      <c r="E288" s="1" t="s">
        <v>1663</v>
      </c>
      <c r="F288" s="141" t="s">
        <v>1664</v>
      </c>
      <c r="G288" s="32"/>
      <c r="H288" s="32"/>
      <c r="I288" s="451"/>
      <c r="J288" s="452"/>
      <c r="O288" s="21"/>
    </row>
    <row r="289" spans="2:15" ht="11.25" outlineLevel="1">
      <c r="B289" s="75"/>
      <c r="C289" s="11"/>
      <c r="D289" s="1"/>
      <c r="E289" s="1" t="s">
        <v>1378</v>
      </c>
      <c r="F289" s="141" t="s">
        <v>1379</v>
      </c>
      <c r="G289" s="32"/>
      <c r="H289" s="32"/>
      <c r="I289" s="451"/>
      <c r="J289" s="452"/>
      <c r="O289" s="21"/>
    </row>
    <row r="290" spans="2:15" ht="11.25" outlineLevel="1">
      <c r="B290" s="75"/>
      <c r="C290" s="33" t="s">
        <v>685</v>
      </c>
      <c r="D290" s="9" t="s">
        <v>682</v>
      </c>
      <c r="E290" s="9"/>
      <c r="F290" s="588"/>
      <c r="G290" s="350" t="s">
        <v>83</v>
      </c>
      <c r="H290" s="350" t="s">
        <v>82</v>
      </c>
      <c r="I290" s="845"/>
      <c r="J290" s="846"/>
      <c r="L290" s="727" t="s">
        <v>295</v>
      </c>
      <c r="O290" s="21"/>
    </row>
    <row r="291" spans="2:15" ht="11.25" outlineLevel="1">
      <c r="B291" s="75"/>
      <c r="C291" s="11"/>
      <c r="D291" s="1"/>
      <c r="E291" s="1" t="s">
        <v>345</v>
      </c>
      <c r="F291" s="141" t="s">
        <v>753</v>
      </c>
      <c r="G291" s="32"/>
      <c r="H291" s="32"/>
      <c r="I291" s="845"/>
      <c r="J291" s="846"/>
      <c r="O291" s="21"/>
    </row>
    <row r="292" spans="2:15" ht="11.25" outlineLevel="1">
      <c r="B292" s="75"/>
      <c r="C292" s="11"/>
      <c r="D292" s="1"/>
      <c r="E292" s="1" t="s">
        <v>346</v>
      </c>
      <c r="F292" s="141" t="s">
        <v>722</v>
      </c>
      <c r="G292" s="32"/>
      <c r="H292" s="32"/>
      <c r="I292" s="845"/>
      <c r="J292" s="846"/>
      <c r="O292" s="21"/>
    </row>
    <row r="293" spans="2:15" ht="11.25" outlineLevel="1">
      <c r="B293" s="75"/>
      <c r="C293" s="11"/>
      <c r="D293" s="1"/>
      <c r="E293" s="1" t="s">
        <v>358</v>
      </c>
      <c r="F293" s="141" t="s">
        <v>724</v>
      </c>
      <c r="G293" s="32"/>
      <c r="H293" s="32"/>
      <c r="I293" s="845"/>
      <c r="J293" s="846"/>
      <c r="O293" s="21"/>
    </row>
    <row r="294" spans="2:15" ht="11.25" outlineLevel="1">
      <c r="B294" s="75"/>
      <c r="C294" s="11"/>
      <c r="D294" s="1"/>
      <c r="E294" s="1" t="s">
        <v>349</v>
      </c>
      <c r="F294" s="141" t="s">
        <v>725</v>
      </c>
      <c r="G294" s="32"/>
      <c r="H294" s="32"/>
      <c r="I294" s="845"/>
      <c r="J294" s="846"/>
      <c r="O294" s="21"/>
    </row>
    <row r="295" spans="2:15" ht="11.25" outlineLevel="1">
      <c r="B295" s="75"/>
      <c r="C295" s="11"/>
      <c r="D295" s="1"/>
      <c r="E295" s="142" t="s">
        <v>293</v>
      </c>
      <c r="F295" s="141" t="s">
        <v>1008</v>
      </c>
      <c r="G295" s="32"/>
      <c r="H295" s="32"/>
      <c r="I295" s="845"/>
      <c r="J295" s="846"/>
      <c r="O295" s="21"/>
    </row>
    <row r="296" spans="2:15" ht="11.25" outlineLevel="1">
      <c r="B296" s="75"/>
      <c r="C296" s="11"/>
      <c r="D296" s="1"/>
      <c r="E296" s="1" t="s">
        <v>1380</v>
      </c>
      <c r="F296" s="141"/>
      <c r="G296" s="32"/>
      <c r="H296" s="32"/>
      <c r="I296" s="451"/>
      <c r="J296" s="452"/>
      <c r="O296" s="21"/>
    </row>
    <row r="297" spans="2:15" ht="11.25" outlineLevel="1">
      <c r="B297" s="75"/>
      <c r="C297" s="11"/>
      <c r="D297" s="1"/>
      <c r="E297" s="1" t="s">
        <v>350</v>
      </c>
      <c r="F297" s="141" t="s">
        <v>719</v>
      </c>
      <c r="G297" s="32"/>
      <c r="H297" s="32"/>
      <c r="I297" s="845"/>
      <c r="J297" s="846"/>
      <c r="O297" s="21"/>
    </row>
    <row r="298" spans="2:15" ht="11.25" outlineLevel="1">
      <c r="B298" s="75"/>
      <c r="C298" s="11"/>
      <c r="D298" s="1"/>
      <c r="E298" s="1" t="s">
        <v>351</v>
      </c>
      <c r="F298" s="141" t="s">
        <v>1217</v>
      </c>
      <c r="G298" s="32"/>
      <c r="H298" s="32"/>
      <c r="I298" s="845"/>
      <c r="J298" s="846"/>
      <c r="L298" s="727" t="s">
        <v>295</v>
      </c>
      <c r="O298" s="21"/>
    </row>
    <row r="299" spans="2:15" ht="11.25" outlineLevel="1">
      <c r="B299" s="75"/>
      <c r="C299" s="11"/>
      <c r="D299" s="1"/>
      <c r="E299" s="1"/>
      <c r="F299" s="444" t="s">
        <v>2064</v>
      </c>
      <c r="G299" s="32"/>
      <c r="H299" s="32"/>
      <c r="I299" s="451"/>
      <c r="J299" s="452"/>
      <c r="L299" s="727" t="s">
        <v>295</v>
      </c>
      <c r="O299" s="21"/>
    </row>
    <row r="300" spans="2:15" ht="11.25" outlineLevel="1">
      <c r="B300" s="75"/>
      <c r="C300" s="11"/>
      <c r="D300" s="1"/>
      <c r="E300" s="1" t="s">
        <v>1663</v>
      </c>
      <c r="F300" s="141" t="s">
        <v>1664</v>
      </c>
      <c r="G300" s="32"/>
      <c r="H300" s="32"/>
      <c r="I300" s="451"/>
      <c r="J300" s="452"/>
      <c r="O300" s="21"/>
    </row>
    <row r="301" spans="2:15" ht="11.25" outlineLevel="1">
      <c r="B301" s="75"/>
      <c r="C301" s="11"/>
      <c r="D301" s="1"/>
      <c r="E301" s="1" t="s">
        <v>1378</v>
      </c>
      <c r="F301" s="141" t="s">
        <v>1379</v>
      </c>
      <c r="G301" s="32"/>
      <c r="H301" s="32"/>
      <c r="I301" s="451"/>
      <c r="J301" s="452"/>
      <c r="O301" s="21"/>
    </row>
    <row r="302" spans="2:15" ht="11.25" outlineLevel="1">
      <c r="B302" s="75"/>
      <c r="C302" s="33" t="s">
        <v>687</v>
      </c>
      <c r="D302" s="9" t="s">
        <v>1381</v>
      </c>
      <c r="E302" s="9"/>
      <c r="F302" s="588"/>
      <c r="G302" s="350" t="s">
        <v>83</v>
      </c>
      <c r="H302" s="350" t="s">
        <v>83</v>
      </c>
      <c r="I302" s="845"/>
      <c r="J302" s="846"/>
      <c r="O302" s="21"/>
    </row>
    <row r="303" spans="2:15" ht="11.25" outlineLevel="1">
      <c r="B303" s="75"/>
      <c r="C303" s="11"/>
      <c r="D303" s="1"/>
      <c r="E303" s="1" t="s">
        <v>242</v>
      </c>
      <c r="F303" s="141" t="s">
        <v>251</v>
      </c>
      <c r="G303" s="32"/>
      <c r="H303" s="32"/>
      <c r="I303" s="845"/>
      <c r="J303" s="846"/>
      <c r="O303" s="21"/>
    </row>
    <row r="304" spans="2:15" ht="11.25" outlineLevel="1">
      <c r="B304" s="75"/>
      <c r="C304" s="11"/>
      <c r="D304" s="1"/>
      <c r="E304" s="142" t="s">
        <v>293</v>
      </c>
      <c r="F304" s="141" t="s">
        <v>1008</v>
      </c>
      <c r="G304" s="32"/>
      <c r="H304" s="32"/>
      <c r="I304" s="845"/>
      <c r="J304" s="846"/>
      <c r="O304" s="21"/>
    </row>
    <row r="305" spans="2:15" ht="11.25" outlineLevel="1">
      <c r="B305" s="75"/>
      <c r="C305" s="33" t="s">
        <v>688</v>
      </c>
      <c r="D305" s="9" t="s">
        <v>1382</v>
      </c>
      <c r="E305" s="9"/>
      <c r="F305" s="588"/>
      <c r="G305" s="350" t="s">
        <v>83</v>
      </c>
      <c r="H305" s="350" t="s">
        <v>83</v>
      </c>
      <c r="I305" s="845"/>
      <c r="J305" s="846"/>
      <c r="O305" s="21"/>
    </row>
    <row r="306" spans="2:15" ht="11.25" outlineLevel="1">
      <c r="B306" s="75"/>
      <c r="C306" s="11"/>
      <c r="D306" s="1"/>
      <c r="E306" s="1" t="s">
        <v>686</v>
      </c>
      <c r="F306" s="141" t="s">
        <v>728</v>
      </c>
      <c r="G306" s="32"/>
      <c r="H306" s="32"/>
      <c r="I306" s="845"/>
      <c r="J306" s="846"/>
      <c r="O306" s="21"/>
    </row>
    <row r="307" spans="2:15" ht="11.25" outlineLevel="1">
      <c r="B307" s="75"/>
      <c r="C307" s="11"/>
      <c r="D307" s="1"/>
      <c r="E307" s="142" t="s">
        <v>293</v>
      </c>
      <c r="F307" s="141" t="s">
        <v>1008</v>
      </c>
      <c r="G307" s="32"/>
      <c r="H307" s="32"/>
      <c r="I307" s="845"/>
      <c r="J307" s="846"/>
      <c r="O307" s="21"/>
    </row>
    <row r="308" spans="2:15" ht="11.25" outlineLevel="1">
      <c r="B308" s="75"/>
      <c r="C308" s="11"/>
      <c r="D308" s="1"/>
      <c r="E308" s="142"/>
      <c r="F308" s="141"/>
      <c r="G308" s="32"/>
      <c r="H308" s="32"/>
      <c r="I308" s="451"/>
      <c r="J308" s="452"/>
      <c r="O308" s="21"/>
    </row>
    <row r="309" spans="2:15" ht="11.25" outlineLevel="1">
      <c r="B309" s="75"/>
      <c r="C309" s="14" t="s">
        <v>1003</v>
      </c>
      <c r="D309" s="9" t="s">
        <v>165</v>
      </c>
      <c r="E309" s="9"/>
      <c r="F309" s="588"/>
      <c r="G309" s="350" t="s">
        <v>83</v>
      </c>
      <c r="H309" s="547" t="s">
        <v>83</v>
      </c>
      <c r="I309" s="895" t="s">
        <v>86</v>
      </c>
      <c r="J309" s="896"/>
      <c r="L309" s="727" t="s">
        <v>295</v>
      </c>
      <c r="O309" s="21"/>
    </row>
    <row r="310" spans="2:15" ht="11.25" outlineLevel="1">
      <c r="B310" s="706"/>
      <c r="C310" s="14"/>
      <c r="D310" s="318"/>
      <c r="E310" s="312" t="s">
        <v>1665</v>
      </c>
      <c r="F310" s="589"/>
      <c r="G310" s="350"/>
      <c r="H310" s="350"/>
      <c r="I310" s="546"/>
      <c r="J310" s="547"/>
      <c r="O310" s="21"/>
    </row>
    <row r="311" spans="2:15" ht="11.25" hidden="1" outlineLevel="2">
      <c r="B311" s="706"/>
      <c r="C311" s="14"/>
      <c r="D311" s="311"/>
      <c r="E311" s="533" t="str">
        <f>TRIM(RIGHT(SUBSTITUTE(E310," ",REPT(" ",100)),100))</f>
        <v>8.10.2.3.2(o)</v>
      </c>
      <c r="F311" s="590">
        <f>+VLOOKUP(E311,clause_count,2,FALSE)</f>
        <v>18</v>
      </c>
      <c r="G311" s="350"/>
      <c r="H311" s="350"/>
      <c r="I311" s="546"/>
      <c r="J311" s="547"/>
      <c r="O311" s="21"/>
    </row>
    <row r="312" spans="2:15" ht="12.75" hidden="1" outlineLevel="2">
      <c r="B312" s="706"/>
      <c r="C312" s="14"/>
      <c r="D312" s="539">
        <v>1</v>
      </c>
      <c r="E312" s="538" t="s">
        <v>2211</v>
      </c>
      <c r="F312" s="577" t="str">
        <f>+VLOOKUP(E312,AlterationTestLU[],2,)</f>
        <v>Door Reopening Device (2.13.5) (Item 1.1)</v>
      </c>
      <c r="G312" s="350"/>
      <c r="H312" s="350"/>
      <c r="I312" s="546"/>
      <c r="J312" s="547"/>
      <c r="L312" s="727" t="s">
        <v>295</v>
      </c>
      <c r="O312" s="21"/>
    </row>
    <row r="313" spans="2:15" ht="12.75" hidden="1" outlineLevel="2">
      <c r="B313" s="706"/>
      <c r="C313" s="14"/>
      <c r="D313" s="539">
        <v>2</v>
      </c>
      <c r="E313" s="538" t="s">
        <v>2240</v>
      </c>
      <c r="F313" s="577" t="str">
        <f>+VLOOKUP(E313,AlterationTestLU[],2,)</f>
        <v>inspection operation with open door circuits (2.26.1.5)</v>
      </c>
      <c r="G313" s="350"/>
      <c r="H313" s="350"/>
      <c r="I313" s="546"/>
      <c r="J313" s="547"/>
      <c r="O313" s="21"/>
    </row>
    <row r="314" spans="2:15" ht="12.75" hidden="1" outlineLevel="2">
      <c r="B314" s="706"/>
      <c r="C314" s="14"/>
      <c r="D314" s="539">
        <v>3</v>
      </c>
      <c r="E314" s="538" t="s">
        <v>2255</v>
      </c>
      <c r="F314" s="577" t="str">
        <f>+VLOOKUP(E314,AlterationTestLU[],2,)</f>
        <v>Door Closing Force Test (2.13.4) (Item 1.8)</v>
      </c>
      <c r="G314" s="350"/>
      <c r="H314" s="350"/>
      <c r="I314" s="546"/>
      <c r="J314" s="547"/>
      <c r="O314" s="21"/>
    </row>
    <row r="315" spans="2:15" ht="25.5" hidden="1" outlineLevel="2">
      <c r="B315" s="706"/>
      <c r="C315" s="14"/>
      <c r="D315" s="539">
        <v>4</v>
      </c>
      <c r="E315" s="538" t="s">
        <v>2256</v>
      </c>
      <c r="F315" s="577" t="str">
        <f>+VLOOKUP(E315,AlterationTestLU[],2,)</f>
        <v>Power Closing Doors Gates (2.13.3) (Item 1.9): Test Closing Time Per Door Marking Plate (2.13.4.2.4)</v>
      </c>
      <c r="G315" s="350"/>
      <c r="H315" s="350"/>
      <c r="I315" s="546"/>
      <c r="J315" s="547"/>
      <c r="O315" s="21"/>
    </row>
    <row r="316" spans="2:15" ht="51" hidden="1" outlineLevel="2">
      <c r="B316" s="706"/>
      <c r="C316" s="14"/>
      <c r="D316" s="539">
        <v>5</v>
      </c>
      <c r="E316" s="538" t="s">
        <v>2257</v>
      </c>
      <c r="F316" s="577" t="str">
        <f>+VLOOKUP(E316,AlterationTestLU[],2,)</f>
        <v>(j) Power Opening of Doors or Gates (Item 1.10)
(j)(1) Power Opening of Doors (2.13.2). 
(j)(2) Leveling Zone (2.26.1.6.3) and Leveling Speed (2.26.1.6.6). 
(j)(3) 	Inner Landing Zone (2.26.1.6.7). For static control elevators</v>
      </c>
      <c r="G316" s="350"/>
      <c r="H316" s="350"/>
      <c r="I316" s="546"/>
      <c r="J316" s="547"/>
      <c r="O316" s="21"/>
    </row>
    <row r="317" spans="2:15" ht="12.75" hidden="1" outlineLevel="2">
      <c r="B317" s="706"/>
      <c r="C317" s="14"/>
      <c r="D317" s="539">
        <v>6</v>
      </c>
      <c r="E317" s="538" t="s">
        <v>2795</v>
      </c>
      <c r="F317" s="577" t="str">
        <f>+VLOOKUP(E317,AlterationTestLU[],2,)</f>
        <v>Means to Restrict Car Door Opening (2.14.5.7) (Item 1.18)</v>
      </c>
      <c r="G317" s="350"/>
      <c r="H317" s="350"/>
      <c r="I317" s="546"/>
      <c r="J317" s="547"/>
      <c r="O317" s="21"/>
    </row>
    <row r="318" spans="2:15" ht="12.75" hidden="1" outlineLevel="2">
      <c r="B318" s="706"/>
      <c r="C318" s="14"/>
      <c r="D318" s="539">
        <v>7</v>
      </c>
      <c r="E318" s="538" t="s">
        <v>2796</v>
      </c>
      <c r="F318" s="577" t="str">
        <f>+VLOOKUP(E318,AlterationTestLU[],2,)</f>
        <v>Door Monitoring Systems (2.26.5)</v>
      </c>
      <c r="G318" s="350"/>
      <c r="H318" s="350"/>
      <c r="I318" s="546"/>
      <c r="J318" s="547"/>
      <c r="O318" s="21"/>
    </row>
    <row r="319" spans="2:15" ht="12.75" hidden="1" outlineLevel="2">
      <c r="B319" s="706"/>
      <c r="C319" s="14"/>
      <c r="D319" s="539">
        <v>8</v>
      </c>
      <c r="E319" s="538" t="s">
        <v>2430</v>
      </c>
      <c r="F319" s="577" t="str">
        <f>+VLOOKUP(E319,AlterationTestLU[],2,)</f>
        <v>inspection operation with open door circuits (2.26.1.5)</v>
      </c>
      <c r="G319" s="350"/>
      <c r="H319" s="350"/>
      <c r="I319" s="546"/>
      <c r="J319" s="547"/>
      <c r="O319" s="21"/>
    </row>
    <row r="320" spans="2:15" ht="12.75" hidden="1" outlineLevel="2">
      <c r="B320" s="706"/>
      <c r="C320" s="14"/>
      <c r="D320" s="539">
        <v>9</v>
      </c>
      <c r="E320" s="538" t="s">
        <v>2535</v>
      </c>
      <c r="F320" s="577" t="str">
        <f>+VLOOKUP(E320,AlterationTestLU[],2,)</f>
        <v>inspection operation with open door circuits (2.26.1.5)</v>
      </c>
      <c r="G320" s="350"/>
      <c r="H320" s="350"/>
      <c r="I320" s="546"/>
      <c r="J320" s="547"/>
      <c r="O320" s="21"/>
    </row>
    <row r="321" spans="2:15" ht="12.75" hidden="1" outlineLevel="2">
      <c r="B321" s="706"/>
      <c r="C321" s="14"/>
      <c r="D321" s="539">
        <v>10</v>
      </c>
      <c r="E321" s="538" t="s">
        <v>2550</v>
      </c>
      <c r="F321" s="577" t="str">
        <f>+VLOOKUP(E321,AlterationTestLU[],2,)</f>
        <v>Identification [2.29.1.2(g) and 2.29.2] (Item 3.9)</v>
      </c>
      <c r="G321" s="350"/>
      <c r="H321" s="350"/>
      <c r="I321" s="546"/>
      <c r="J321" s="547"/>
      <c r="O321" s="21"/>
    </row>
    <row r="322" spans="2:15" ht="127.5" hidden="1" outlineLevel="2">
      <c r="B322" s="706"/>
      <c r="C322" s="14"/>
      <c r="D322" s="539">
        <v>11</v>
      </c>
      <c r="E322" s="538" t="s">
        <v>2558</v>
      </c>
      <c r="F322" s="577" t="str">
        <f>+VLOOKUP(E322,AlterationTestLU[],2,)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322" s="350"/>
      <c r="H322" s="350"/>
      <c r="I322" s="546"/>
      <c r="J322" s="547"/>
      <c r="O322" s="21"/>
    </row>
    <row r="323" spans="2:15" ht="38.25" hidden="1" outlineLevel="2">
      <c r="B323" s="706"/>
      <c r="C323" s="14"/>
      <c r="D323" s="539">
        <v>12</v>
      </c>
      <c r="E323" s="538" t="s">
        <v>2615</v>
      </c>
      <c r="F323" s="577" t="str">
        <f>+VLOOKUP(E323,AlterationTestLU[],2,)</f>
        <v>(b) Hoistway Doors (Section 2.11) (Item 4.2)
(b)(1) test of closed biparting doors (2.11.12.4.3 and 2.11.12.4.7)
(b)(2) hoistway door (Section 2.11) [see also 8.10.2.2.3(w)]</v>
      </c>
      <c r="G323" s="350"/>
      <c r="H323" s="350"/>
      <c r="I323" s="546"/>
      <c r="J323" s="547"/>
      <c r="O323" s="21"/>
    </row>
    <row r="324" spans="2:15" ht="12.75" hidden="1" outlineLevel="2">
      <c r="B324" s="706"/>
      <c r="C324" s="14"/>
      <c r="D324" s="539">
        <v>13</v>
      </c>
      <c r="E324" s="538" t="s">
        <v>2618</v>
      </c>
      <c r="F324" s="577" t="str">
        <f>+VLOOKUP(E324,AlterationTestLU[],2,)</f>
        <v>Vision Panels (2.11.7) (Item 4.3)</v>
      </c>
      <c r="G324" s="350"/>
      <c r="H324" s="350"/>
      <c r="I324" s="546"/>
      <c r="J324" s="547"/>
      <c r="O324" s="21"/>
    </row>
    <row r="325" spans="2:15" ht="25.5" hidden="1" outlineLevel="2">
      <c r="B325" s="706"/>
      <c r="C325" s="14"/>
      <c r="D325" s="539">
        <v>14</v>
      </c>
      <c r="E325" s="538" t="s">
        <v>2619</v>
      </c>
      <c r="F325" s="577" t="str">
        <f>+VLOOKUP(E325,AlterationTestLU[],2,)</f>
        <v>Hoistway Door Locking Devices (2.12.2.3, 2.12.2.5, 2.12.3.3, 2.12.3.5, 2.12.4.3, 2.26.2.14, and 2.26.4.3) [see also 8.10.2.2.3(w)] (Item 4.4)</v>
      </c>
      <c r="G325" s="350"/>
      <c r="H325" s="350"/>
      <c r="I325" s="546"/>
      <c r="J325" s="547"/>
      <c r="O325" s="21"/>
    </row>
    <row r="326" spans="2:15" ht="38.25" hidden="1" outlineLevel="2">
      <c r="B326" s="706"/>
      <c r="C326" s="14"/>
      <c r="D326" s="539">
        <v>15</v>
      </c>
      <c r="E326" s="538" t="s">
        <v>2620</v>
      </c>
      <c r="F326" s="577" t="str">
        <f>+VLOOKUP(E326,AlterationTestLU[],2,)</f>
        <v>(e) Access to Hoistway (Item 4.5)
(e)(1) access for maintenance (2.12.6 and 2.12.7)
(e)(2) access for emergency (2.12.6)</v>
      </c>
      <c r="G326" s="350"/>
      <c r="H326" s="350"/>
      <c r="I326" s="546"/>
      <c r="J326" s="547"/>
      <c r="O326" s="21"/>
    </row>
    <row r="327" spans="2:15" ht="25.5" hidden="1" outlineLevel="2">
      <c r="B327" s="706"/>
      <c r="C327" s="14"/>
      <c r="D327" s="539">
        <v>16</v>
      </c>
      <c r="E327" s="538" t="s">
        <v>2623</v>
      </c>
      <c r="F327" s="577" t="str">
        <f>+VLOOKUP(E327,AlterationTestLU[],2,)</f>
        <v>Power Closing of Hoistway Doors (2.13.1, 2.13.3, and 2.13.4) [See also 8.10.2.2.1(i)] (Item 4.6)</v>
      </c>
      <c r="G327" s="350"/>
      <c r="H327" s="350"/>
      <c r="I327" s="546"/>
      <c r="J327" s="547"/>
      <c r="O327" s="21"/>
    </row>
    <row r="328" spans="2:15" ht="12.75" hidden="1" outlineLevel="2">
      <c r="B328" s="706"/>
      <c r="C328" s="14"/>
      <c r="D328" s="539">
        <v>17</v>
      </c>
      <c r="E328" s="538" t="s">
        <v>2624</v>
      </c>
      <c r="F328" s="577" t="str">
        <f>+VLOOKUP(E328,AlterationTestLU[],2,)</f>
        <v>Sequence Operation (2.13.6 and 2.13.3.4) (Item 4.7)</v>
      </c>
      <c r="G328" s="350"/>
      <c r="H328" s="350"/>
      <c r="I328" s="546"/>
      <c r="J328" s="547"/>
      <c r="O328" s="21"/>
    </row>
    <row r="329" spans="2:15" ht="12.75" hidden="1" outlineLevel="2">
      <c r="B329" s="706"/>
      <c r="C329" s="14"/>
      <c r="D329" s="539">
        <v>18</v>
      </c>
      <c r="E329" s="538" t="s">
        <v>2629</v>
      </c>
      <c r="F329" s="577" t="str">
        <f>+VLOOKUP(E329,AlterationTestLU[],2,)</f>
        <v>Separate Counterweight Hoistway (2.3.3) (Item 4.11)</v>
      </c>
      <c r="G329" s="350"/>
      <c r="H329" s="350"/>
      <c r="I329" s="546"/>
      <c r="J329" s="547"/>
      <c r="O329" s="21"/>
    </row>
    <row r="330" spans="2:15" ht="11.25" outlineLevel="1" collapsed="1">
      <c r="B330" s="75"/>
      <c r="C330" s="11"/>
      <c r="D330" s="1"/>
      <c r="E330" s="142" t="s">
        <v>290</v>
      </c>
      <c r="F330" s="141" t="s">
        <v>689</v>
      </c>
      <c r="G330" s="32"/>
      <c r="H330" s="32"/>
      <c r="I330" s="918" t="s">
        <v>83</v>
      </c>
      <c r="J330" s="919"/>
      <c r="L330" s="727" t="s">
        <v>295</v>
      </c>
      <c r="O330" s="21"/>
    </row>
    <row r="331" spans="2:15" ht="11.25" outlineLevel="1">
      <c r="B331" s="75"/>
      <c r="C331" s="11"/>
      <c r="D331" s="47"/>
      <c r="E331" s="1" t="s">
        <v>434</v>
      </c>
      <c r="F331" s="141" t="s">
        <v>732</v>
      </c>
      <c r="G331" s="32"/>
      <c r="H331" s="32"/>
      <c r="I331" s="954"/>
      <c r="J331" s="955"/>
      <c r="O331" s="21"/>
    </row>
    <row r="332" spans="2:15" ht="11.25" outlineLevel="1">
      <c r="B332" s="75"/>
      <c r="C332" s="11"/>
      <c r="D332" s="47"/>
      <c r="E332" s="1" t="s">
        <v>1383</v>
      </c>
      <c r="F332" s="141"/>
      <c r="G332" s="32"/>
      <c r="H332" s="32"/>
      <c r="I332" s="556"/>
      <c r="J332" s="557"/>
      <c r="O332" s="21"/>
    </row>
    <row r="333" spans="2:15" ht="11.25" outlineLevel="1">
      <c r="B333" s="75"/>
      <c r="C333" s="48" t="s">
        <v>198</v>
      </c>
      <c r="D333" s="49"/>
      <c r="E333" s="50" t="s">
        <v>690</v>
      </c>
      <c r="F333" s="597" t="s">
        <v>730</v>
      </c>
      <c r="G333" s="936" t="s">
        <v>84</v>
      </c>
      <c r="H333" s="937"/>
      <c r="I333" s="936" t="s">
        <v>84</v>
      </c>
      <c r="J333" s="937"/>
      <c r="O333" s="21"/>
    </row>
    <row r="334" spans="2:15" ht="11.25" outlineLevel="1">
      <c r="B334" s="75"/>
      <c r="C334" s="51"/>
      <c r="D334" s="47"/>
      <c r="E334" s="1" t="s">
        <v>691</v>
      </c>
      <c r="F334" s="141" t="s">
        <v>733</v>
      </c>
      <c r="G334" s="918"/>
      <c r="H334" s="919"/>
      <c r="I334" s="918"/>
      <c r="J334" s="919"/>
      <c r="O334" s="21"/>
    </row>
    <row r="335" spans="2:15" ht="11.25" outlineLevel="1">
      <c r="B335" s="75"/>
      <c r="C335" s="51"/>
      <c r="D335" s="52"/>
      <c r="E335" s="53" t="s">
        <v>692</v>
      </c>
      <c r="F335" s="598" t="s">
        <v>739</v>
      </c>
      <c r="G335" s="954"/>
      <c r="H335" s="955"/>
      <c r="I335" s="954"/>
      <c r="J335" s="955"/>
      <c r="O335" s="21"/>
    </row>
    <row r="336" spans="2:15" ht="11.25" outlineLevel="1">
      <c r="B336" s="75"/>
      <c r="C336" s="48" t="s">
        <v>151</v>
      </c>
      <c r="D336" s="54"/>
      <c r="E336" s="55" t="s">
        <v>693</v>
      </c>
      <c r="F336" s="599" t="s">
        <v>149</v>
      </c>
      <c r="G336" s="956" t="s">
        <v>84</v>
      </c>
      <c r="H336" s="957"/>
      <c r="I336" s="956" t="s">
        <v>84</v>
      </c>
      <c r="J336" s="957"/>
      <c r="O336" s="21"/>
    </row>
    <row r="337" spans="2:15" ht="11.25" outlineLevel="1">
      <c r="B337" s="75"/>
      <c r="C337" s="48" t="s">
        <v>199</v>
      </c>
      <c r="D337" s="1"/>
      <c r="E337" s="1" t="s">
        <v>694</v>
      </c>
      <c r="F337" s="141" t="s">
        <v>750</v>
      </c>
      <c r="G337" s="936" t="s">
        <v>85</v>
      </c>
      <c r="H337" s="937"/>
      <c r="I337" s="936" t="s">
        <v>85</v>
      </c>
      <c r="J337" s="937"/>
      <c r="O337" s="21"/>
    </row>
    <row r="338" spans="2:15" ht="11.25" outlineLevel="1">
      <c r="B338" s="75"/>
      <c r="C338" s="51"/>
      <c r="D338" s="1"/>
      <c r="E338" s="1" t="s">
        <v>695</v>
      </c>
      <c r="F338" s="141" t="s">
        <v>736</v>
      </c>
      <c r="G338" s="918"/>
      <c r="H338" s="919"/>
      <c r="I338" s="918"/>
      <c r="J338" s="919"/>
      <c r="O338" s="21"/>
    </row>
    <row r="339" spans="2:15" ht="11.25" outlineLevel="1">
      <c r="B339" s="75"/>
      <c r="C339" s="51"/>
      <c r="D339" s="1"/>
      <c r="E339" s="1" t="s">
        <v>696</v>
      </c>
      <c r="F339" s="141" t="s">
        <v>737</v>
      </c>
      <c r="G339" s="918"/>
      <c r="H339" s="919"/>
      <c r="I339" s="918"/>
      <c r="J339" s="919"/>
      <c r="O339" s="21"/>
    </row>
    <row r="340" spans="2:15" ht="11.25" outlineLevel="1">
      <c r="B340" s="75"/>
      <c r="C340" s="51"/>
      <c r="D340" s="1"/>
      <c r="E340" s="1" t="s">
        <v>697</v>
      </c>
      <c r="F340" s="141" t="s">
        <v>738</v>
      </c>
      <c r="G340" s="918"/>
      <c r="H340" s="919"/>
      <c r="I340" s="918"/>
      <c r="J340" s="919"/>
      <c r="O340" s="21"/>
    </row>
    <row r="341" spans="2:15" ht="11.25" outlineLevel="1">
      <c r="B341" s="75"/>
      <c r="C341" s="51"/>
      <c r="D341" s="1"/>
      <c r="E341" s="142" t="s">
        <v>293</v>
      </c>
      <c r="F341" s="141" t="s">
        <v>1008</v>
      </c>
      <c r="G341" s="954"/>
      <c r="H341" s="955"/>
      <c r="I341" s="954"/>
      <c r="J341" s="955"/>
      <c r="O341" s="21"/>
    </row>
    <row r="342" spans="2:15" ht="11.25" outlineLevel="1">
      <c r="B342" s="75"/>
      <c r="C342" s="48" t="s">
        <v>200</v>
      </c>
      <c r="D342" s="54"/>
      <c r="E342" s="55" t="s">
        <v>698</v>
      </c>
      <c r="F342" s="599" t="s">
        <v>734</v>
      </c>
      <c r="G342" s="956" t="s">
        <v>84</v>
      </c>
      <c r="H342" s="957"/>
      <c r="I342" s="956" t="s">
        <v>84</v>
      </c>
      <c r="J342" s="957"/>
      <c r="O342" s="21"/>
    </row>
    <row r="343" spans="2:15" ht="11.25" outlineLevel="1">
      <c r="B343" s="75"/>
      <c r="C343" s="48" t="s">
        <v>201</v>
      </c>
      <c r="D343" s="1"/>
      <c r="E343" s="1" t="s">
        <v>700</v>
      </c>
      <c r="F343" s="141" t="s">
        <v>735</v>
      </c>
      <c r="G343" s="936" t="s">
        <v>85</v>
      </c>
      <c r="H343" s="937"/>
      <c r="I343" s="936" t="s">
        <v>85</v>
      </c>
      <c r="J343" s="937"/>
      <c r="O343" s="21"/>
    </row>
    <row r="344" spans="2:15" ht="11.25" outlineLevel="1">
      <c r="B344" s="75"/>
      <c r="C344" s="51"/>
      <c r="D344" s="1"/>
      <c r="E344" s="1" t="s">
        <v>692</v>
      </c>
      <c r="F344" s="141" t="s">
        <v>739</v>
      </c>
      <c r="G344" s="918"/>
      <c r="H344" s="919"/>
      <c r="I344" s="918"/>
      <c r="J344" s="919"/>
      <c r="O344" s="21"/>
    </row>
    <row r="345" spans="2:15" ht="11.25" outlineLevel="1">
      <c r="B345" s="75"/>
      <c r="C345" s="51"/>
      <c r="D345" s="1"/>
      <c r="E345" s="1" t="s">
        <v>699</v>
      </c>
      <c r="F345" s="141" t="s">
        <v>740</v>
      </c>
      <c r="G345" s="918"/>
      <c r="H345" s="919"/>
      <c r="I345" s="918"/>
      <c r="J345" s="919"/>
      <c r="O345" s="21"/>
    </row>
    <row r="346" spans="2:15" ht="11.25" outlineLevel="1">
      <c r="B346" s="75"/>
      <c r="C346" s="51"/>
      <c r="D346" s="1"/>
      <c r="E346" s="142" t="s">
        <v>293</v>
      </c>
      <c r="F346" s="141" t="s">
        <v>1008</v>
      </c>
      <c r="G346" s="954"/>
      <c r="H346" s="955"/>
      <c r="I346" s="954"/>
      <c r="J346" s="955"/>
      <c r="O346" s="21"/>
    </row>
    <row r="347" spans="2:15" ht="11.25" outlineLevel="1">
      <c r="B347" s="75"/>
      <c r="C347" s="48" t="s">
        <v>202</v>
      </c>
      <c r="D347" s="54"/>
      <c r="E347" s="55" t="s">
        <v>701</v>
      </c>
      <c r="F347" s="599" t="s">
        <v>741</v>
      </c>
      <c r="G347" s="956" t="s">
        <v>84</v>
      </c>
      <c r="H347" s="957"/>
      <c r="I347" s="956" t="s">
        <v>84</v>
      </c>
      <c r="J347" s="957"/>
      <c r="O347" s="21"/>
    </row>
    <row r="348" spans="2:15" ht="11.25" outlineLevel="1">
      <c r="B348" s="75"/>
      <c r="C348" s="48"/>
      <c r="D348" s="1"/>
      <c r="E348" s="1"/>
      <c r="F348" s="141"/>
      <c r="G348" s="379"/>
      <c r="H348" s="379"/>
      <c r="I348" s="556"/>
      <c r="J348" s="557"/>
      <c r="O348" s="21"/>
    </row>
    <row r="349" spans="2:15" ht="11.25" outlineLevel="1">
      <c r="B349" s="75"/>
      <c r="C349" s="14" t="s">
        <v>1005</v>
      </c>
      <c r="D349" s="9" t="s">
        <v>166</v>
      </c>
      <c r="E349" s="9"/>
      <c r="F349" s="588"/>
      <c r="G349" s="350" t="s">
        <v>83</v>
      </c>
      <c r="H349" s="350" t="s">
        <v>83</v>
      </c>
      <c r="I349" s="895" t="s">
        <v>86</v>
      </c>
      <c r="J349" s="896"/>
      <c r="L349" s="727" t="s">
        <v>295</v>
      </c>
      <c r="O349" s="21"/>
    </row>
    <row r="350" spans="2:15" ht="11.25" outlineLevel="1">
      <c r="B350" s="706"/>
      <c r="C350" s="14"/>
      <c r="D350" s="318"/>
      <c r="E350" s="312" t="s">
        <v>1665</v>
      </c>
      <c r="F350" s="589"/>
      <c r="G350" s="350"/>
      <c r="H350" s="350"/>
      <c r="I350" s="546"/>
      <c r="J350" s="547"/>
      <c r="O350" s="21"/>
    </row>
    <row r="351" spans="2:15" ht="11.25" hidden="1" outlineLevel="2">
      <c r="B351" s="706"/>
      <c r="C351" s="14"/>
      <c r="D351" s="311"/>
      <c r="E351" s="533" t="str">
        <f>TRIM(RIGHT(SUBSTITUTE(E350," ",REPT(" ",100)),100))</f>
        <v>8.10.2.3.2(o)</v>
      </c>
      <c r="F351" s="590">
        <f>+VLOOKUP(E351,clause_count,2,FALSE)</f>
        <v>18</v>
      </c>
      <c r="G351" s="350"/>
      <c r="H351" s="350"/>
      <c r="I351" s="546"/>
      <c r="J351" s="547"/>
      <c r="O351" s="21"/>
    </row>
    <row r="352" spans="2:15" ht="12.75" hidden="1" outlineLevel="2">
      <c r="B352" s="706"/>
      <c r="C352" s="14"/>
      <c r="D352" s="539">
        <v>1</v>
      </c>
      <c r="E352" s="538" t="s">
        <v>2211</v>
      </c>
      <c r="F352" s="577" t="str">
        <f>+VLOOKUP(E352,AlterationTestLU[],2,)</f>
        <v>Door Reopening Device (2.13.5) (Item 1.1)</v>
      </c>
      <c r="G352" s="350"/>
      <c r="H352" s="350"/>
      <c r="I352" s="546"/>
      <c r="J352" s="547"/>
      <c r="L352" s="727" t="s">
        <v>295</v>
      </c>
      <c r="O352" s="21"/>
    </row>
    <row r="353" spans="2:15" ht="12.75" hidden="1" outlineLevel="2">
      <c r="B353" s="706"/>
      <c r="C353" s="14"/>
      <c r="D353" s="539">
        <v>2</v>
      </c>
      <c r="E353" s="538" t="s">
        <v>2240</v>
      </c>
      <c r="F353" s="577" t="str">
        <f>+VLOOKUP(E353,AlterationTestLU[],2,)</f>
        <v>inspection operation with open door circuits (2.26.1.5)</v>
      </c>
      <c r="G353" s="350"/>
      <c r="H353" s="350"/>
      <c r="I353" s="546"/>
      <c r="J353" s="547"/>
      <c r="O353" s="21"/>
    </row>
    <row r="354" spans="2:15" ht="12.75" hidden="1" outlineLevel="2">
      <c r="B354" s="706"/>
      <c r="C354" s="14"/>
      <c r="D354" s="539">
        <v>3</v>
      </c>
      <c r="E354" s="538" t="s">
        <v>2255</v>
      </c>
      <c r="F354" s="577" t="str">
        <f>+VLOOKUP(E354,AlterationTestLU[],2,)</f>
        <v>Door Closing Force Test (2.13.4) (Item 1.8)</v>
      </c>
      <c r="G354" s="350"/>
      <c r="H354" s="350"/>
      <c r="I354" s="546"/>
      <c r="J354" s="547"/>
      <c r="O354" s="21"/>
    </row>
    <row r="355" spans="2:15" ht="25.5" hidden="1" outlineLevel="2">
      <c r="B355" s="706"/>
      <c r="C355" s="14"/>
      <c r="D355" s="539">
        <v>4</v>
      </c>
      <c r="E355" s="538" t="s">
        <v>2256</v>
      </c>
      <c r="F355" s="577" t="str">
        <f>+VLOOKUP(E355,AlterationTestLU[],2,)</f>
        <v>Power Closing Doors Gates (2.13.3) (Item 1.9): Test Closing Time Per Door Marking Plate (2.13.4.2.4)</v>
      </c>
      <c r="G355" s="350"/>
      <c r="H355" s="350"/>
      <c r="I355" s="546"/>
      <c r="J355" s="547"/>
      <c r="O355" s="21"/>
    </row>
    <row r="356" spans="2:15" ht="51" hidden="1" outlineLevel="2">
      <c r="B356" s="706"/>
      <c r="C356" s="14"/>
      <c r="D356" s="539">
        <v>5</v>
      </c>
      <c r="E356" s="538" t="s">
        <v>2257</v>
      </c>
      <c r="F356" s="577" t="str">
        <f>+VLOOKUP(E356,AlterationTestLU[],2,)</f>
        <v>(j) Power Opening of Doors or Gates (Item 1.10)
(j)(1) Power Opening of Doors (2.13.2). 
(j)(2) Leveling Zone (2.26.1.6.3) and Leveling Speed (2.26.1.6.6). 
(j)(3) 	Inner Landing Zone (2.26.1.6.7). For static control elevators</v>
      </c>
      <c r="G356" s="350"/>
      <c r="H356" s="350"/>
      <c r="I356" s="546"/>
      <c r="J356" s="547"/>
      <c r="O356" s="21"/>
    </row>
    <row r="357" spans="2:15" ht="12.75" hidden="1" outlineLevel="2">
      <c r="B357" s="706"/>
      <c r="C357" s="14"/>
      <c r="D357" s="539">
        <v>6</v>
      </c>
      <c r="E357" s="538" t="s">
        <v>2795</v>
      </c>
      <c r="F357" s="577" t="str">
        <f>+VLOOKUP(E357,AlterationTestLU[],2,)</f>
        <v>Means to Restrict Car Door Opening (2.14.5.7) (Item 1.18)</v>
      </c>
      <c r="G357" s="350"/>
      <c r="H357" s="350"/>
      <c r="I357" s="546"/>
      <c r="J357" s="547"/>
      <c r="O357" s="21"/>
    </row>
    <row r="358" spans="2:15" ht="12.75" hidden="1" outlineLevel="2">
      <c r="B358" s="706"/>
      <c r="C358" s="14"/>
      <c r="D358" s="539">
        <v>7</v>
      </c>
      <c r="E358" s="538" t="s">
        <v>2796</v>
      </c>
      <c r="F358" s="577" t="str">
        <f>+VLOOKUP(E358,AlterationTestLU[],2,)</f>
        <v>Door Monitoring Systems (2.26.5)</v>
      </c>
      <c r="G358" s="350"/>
      <c r="H358" s="350"/>
      <c r="I358" s="546"/>
      <c r="J358" s="547"/>
      <c r="O358" s="21"/>
    </row>
    <row r="359" spans="2:15" ht="12.75" hidden="1" outlineLevel="2">
      <c r="B359" s="706"/>
      <c r="C359" s="14"/>
      <c r="D359" s="539">
        <v>8</v>
      </c>
      <c r="E359" s="538" t="s">
        <v>2430</v>
      </c>
      <c r="F359" s="577" t="str">
        <f>+VLOOKUP(E359,AlterationTestLU[],2,)</f>
        <v>inspection operation with open door circuits (2.26.1.5)</v>
      </c>
      <c r="G359" s="350"/>
      <c r="H359" s="350"/>
      <c r="I359" s="546"/>
      <c r="J359" s="547"/>
      <c r="O359" s="21"/>
    </row>
    <row r="360" spans="2:15" ht="12.75" hidden="1" outlineLevel="2">
      <c r="B360" s="706"/>
      <c r="C360" s="14"/>
      <c r="D360" s="539">
        <v>9</v>
      </c>
      <c r="E360" s="538" t="s">
        <v>2535</v>
      </c>
      <c r="F360" s="577" t="str">
        <f>+VLOOKUP(E360,AlterationTestLU[],2,)</f>
        <v>inspection operation with open door circuits (2.26.1.5)</v>
      </c>
      <c r="G360" s="350"/>
      <c r="H360" s="350"/>
      <c r="I360" s="546"/>
      <c r="J360" s="547"/>
      <c r="O360" s="21"/>
    </row>
    <row r="361" spans="2:15" ht="12.75" hidden="1" outlineLevel="2">
      <c r="B361" s="706"/>
      <c r="C361" s="14"/>
      <c r="D361" s="539">
        <v>10</v>
      </c>
      <c r="E361" s="538" t="s">
        <v>2550</v>
      </c>
      <c r="F361" s="577" t="str">
        <f>+VLOOKUP(E361,AlterationTestLU[],2,)</f>
        <v>Identification [2.29.1.2(g) and 2.29.2] (Item 3.9)</v>
      </c>
      <c r="G361" s="350"/>
      <c r="H361" s="350"/>
      <c r="I361" s="546"/>
      <c r="J361" s="547"/>
      <c r="O361" s="21"/>
    </row>
    <row r="362" spans="2:15" ht="127.5" hidden="1" outlineLevel="2">
      <c r="B362" s="706"/>
      <c r="C362" s="14"/>
      <c r="D362" s="539">
        <v>11</v>
      </c>
      <c r="E362" s="538" t="s">
        <v>2558</v>
      </c>
      <c r="F362" s="577" t="str">
        <f>+VLOOKUP(E362,AlterationTestLU[],2,)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362" s="350"/>
      <c r="H362" s="350"/>
      <c r="I362" s="546"/>
      <c r="J362" s="547"/>
      <c r="O362" s="21"/>
    </row>
    <row r="363" spans="2:15" ht="38.25" hidden="1" outlineLevel="2">
      <c r="B363" s="706"/>
      <c r="C363" s="14"/>
      <c r="D363" s="539">
        <v>12</v>
      </c>
      <c r="E363" s="538" t="s">
        <v>2615</v>
      </c>
      <c r="F363" s="577" t="str">
        <f>+VLOOKUP(E363,AlterationTestLU[],2,)</f>
        <v>(b) Hoistway Doors (Section 2.11) (Item 4.2)
(b)(1) test of closed biparting doors (2.11.12.4.3 and 2.11.12.4.7)
(b)(2) hoistway door (Section 2.11) [see also 8.10.2.2.3(w)]</v>
      </c>
      <c r="G363" s="350"/>
      <c r="H363" s="350"/>
      <c r="I363" s="546"/>
      <c r="J363" s="547"/>
      <c r="O363" s="21"/>
    </row>
    <row r="364" spans="2:15" ht="12.75" hidden="1" outlineLevel="2">
      <c r="B364" s="706"/>
      <c r="C364" s="14"/>
      <c r="D364" s="539">
        <v>13</v>
      </c>
      <c r="E364" s="538" t="s">
        <v>2618</v>
      </c>
      <c r="F364" s="577" t="str">
        <f>+VLOOKUP(E364,AlterationTestLU[],2,)</f>
        <v>Vision Panels (2.11.7) (Item 4.3)</v>
      </c>
      <c r="G364" s="350"/>
      <c r="H364" s="350"/>
      <c r="I364" s="546"/>
      <c r="J364" s="547"/>
      <c r="O364" s="21"/>
    </row>
    <row r="365" spans="2:15" ht="25.5" hidden="1" outlineLevel="2">
      <c r="B365" s="706"/>
      <c r="C365" s="14"/>
      <c r="D365" s="539">
        <v>14</v>
      </c>
      <c r="E365" s="538" t="s">
        <v>2619</v>
      </c>
      <c r="F365" s="577" t="str">
        <f>+VLOOKUP(E365,AlterationTestLU[],2,)</f>
        <v>Hoistway Door Locking Devices (2.12.2.3, 2.12.2.5, 2.12.3.3, 2.12.3.5, 2.12.4.3, 2.26.2.14, and 2.26.4.3) [see also 8.10.2.2.3(w)] (Item 4.4)</v>
      </c>
      <c r="G365" s="350"/>
      <c r="H365" s="350"/>
      <c r="I365" s="546"/>
      <c r="J365" s="547"/>
      <c r="O365" s="21"/>
    </row>
    <row r="366" spans="2:15" ht="38.25" hidden="1" outlineLevel="2">
      <c r="B366" s="706"/>
      <c r="C366" s="14"/>
      <c r="D366" s="539">
        <v>15</v>
      </c>
      <c r="E366" s="538" t="s">
        <v>2620</v>
      </c>
      <c r="F366" s="577" t="str">
        <f>+VLOOKUP(E366,AlterationTestLU[],2,)</f>
        <v>(e) Access to Hoistway (Item 4.5)
(e)(1) access for maintenance (2.12.6 and 2.12.7)
(e)(2) access for emergency (2.12.6)</v>
      </c>
      <c r="G366" s="350"/>
      <c r="H366" s="350"/>
      <c r="I366" s="546"/>
      <c r="J366" s="547"/>
      <c r="O366" s="21"/>
    </row>
    <row r="367" spans="2:15" ht="25.5" hidden="1" outlineLevel="2">
      <c r="B367" s="706"/>
      <c r="C367" s="14"/>
      <c r="D367" s="539">
        <v>16</v>
      </c>
      <c r="E367" s="538" t="s">
        <v>2623</v>
      </c>
      <c r="F367" s="577" t="str">
        <f>+VLOOKUP(E367,AlterationTestLU[],2,)</f>
        <v>Power Closing of Hoistway Doors (2.13.1, 2.13.3, and 2.13.4) [See also 8.10.2.2.1(i)] (Item 4.6)</v>
      </c>
      <c r="G367" s="350"/>
      <c r="H367" s="350"/>
      <c r="I367" s="546"/>
      <c r="J367" s="547"/>
      <c r="O367" s="21"/>
    </row>
    <row r="368" spans="2:15" ht="12.75" hidden="1" outlineLevel="2">
      <c r="B368" s="706"/>
      <c r="C368" s="14"/>
      <c r="D368" s="539">
        <v>17</v>
      </c>
      <c r="E368" s="538" t="s">
        <v>2624</v>
      </c>
      <c r="F368" s="577" t="str">
        <f>+VLOOKUP(E368,AlterationTestLU[],2,)</f>
        <v>Sequence Operation (2.13.6 and 2.13.3.4) (Item 4.7)</v>
      </c>
      <c r="G368" s="350"/>
      <c r="H368" s="350"/>
      <c r="I368" s="546"/>
      <c r="J368" s="547"/>
      <c r="O368" s="21"/>
    </row>
    <row r="369" spans="2:15" ht="12.75" hidden="1" outlineLevel="2">
      <c r="B369" s="706"/>
      <c r="C369" s="14"/>
      <c r="D369" s="539">
        <v>18</v>
      </c>
      <c r="E369" s="538" t="s">
        <v>2629</v>
      </c>
      <c r="F369" s="577" t="str">
        <f>+VLOOKUP(E369,AlterationTestLU[],2,)</f>
        <v>Separate Counterweight Hoistway (2.3.3) (Item 4.11)</v>
      </c>
      <c r="G369" s="350"/>
      <c r="H369" s="350"/>
      <c r="I369" s="546"/>
      <c r="J369" s="547"/>
      <c r="O369" s="21"/>
    </row>
    <row r="370" spans="2:15" ht="11.25" outlineLevel="1" collapsed="1">
      <c r="B370" s="75"/>
      <c r="C370" s="48"/>
      <c r="D370" s="1"/>
      <c r="E370" s="142" t="s">
        <v>290</v>
      </c>
      <c r="F370" s="141" t="s">
        <v>689</v>
      </c>
      <c r="G370" s="32"/>
      <c r="H370" s="32"/>
      <c r="I370" s="918" t="s">
        <v>83</v>
      </c>
      <c r="J370" s="919"/>
      <c r="L370" s="727" t="s">
        <v>295</v>
      </c>
      <c r="O370" s="21"/>
    </row>
    <row r="371" spans="2:15" ht="11.25" outlineLevel="1">
      <c r="B371" s="75"/>
      <c r="C371" s="48"/>
      <c r="D371" s="1"/>
      <c r="E371" s="1" t="s">
        <v>435</v>
      </c>
      <c r="F371" s="141" t="s">
        <v>742</v>
      </c>
      <c r="G371" s="32"/>
      <c r="H371" s="32"/>
      <c r="I371" s="918"/>
      <c r="J371" s="919"/>
      <c r="O371" s="21"/>
    </row>
    <row r="372" spans="2:15" ht="11.25" outlineLevel="1">
      <c r="B372" s="75"/>
      <c r="C372" s="48"/>
      <c r="D372" s="1"/>
      <c r="E372" s="1" t="s">
        <v>1383</v>
      </c>
      <c r="F372" s="141"/>
      <c r="G372" s="32"/>
      <c r="H372" s="32"/>
      <c r="I372" s="556"/>
      <c r="J372" s="557"/>
      <c r="O372" s="21"/>
    </row>
    <row r="373" spans="2:15" ht="11.25" outlineLevel="1">
      <c r="B373" s="75"/>
      <c r="C373" s="48" t="s">
        <v>198</v>
      </c>
      <c r="D373" s="49"/>
      <c r="E373" s="50" t="s">
        <v>702</v>
      </c>
      <c r="F373" s="597" t="s">
        <v>731</v>
      </c>
      <c r="G373" s="936" t="s">
        <v>84</v>
      </c>
      <c r="H373" s="937"/>
      <c r="I373" s="936" t="s">
        <v>84</v>
      </c>
      <c r="J373" s="937"/>
      <c r="O373" s="21"/>
    </row>
    <row r="374" spans="2:15" ht="11.25" outlineLevel="1">
      <c r="B374" s="75"/>
      <c r="C374" s="48"/>
      <c r="D374" s="52"/>
      <c r="E374" s="53" t="s">
        <v>703</v>
      </c>
      <c r="F374" s="598" t="s">
        <v>733</v>
      </c>
      <c r="G374" s="954"/>
      <c r="H374" s="955"/>
      <c r="I374" s="954"/>
      <c r="J374" s="955"/>
      <c r="O374" s="21"/>
    </row>
    <row r="375" spans="2:15" ht="11.25" outlineLevel="1">
      <c r="B375" s="75"/>
      <c r="C375" s="48" t="s">
        <v>203</v>
      </c>
      <c r="D375" s="49"/>
      <c r="E375" s="50" t="s">
        <v>704</v>
      </c>
      <c r="F375" s="597" t="s">
        <v>743</v>
      </c>
      <c r="G375" s="936" t="s">
        <v>84</v>
      </c>
      <c r="H375" s="937"/>
      <c r="I375" s="936" t="s">
        <v>84</v>
      </c>
      <c r="J375" s="937"/>
      <c r="O375" s="21"/>
    </row>
    <row r="376" spans="2:15" ht="11.25" outlineLevel="1">
      <c r="B376" s="75"/>
      <c r="C376" s="48"/>
      <c r="D376" s="52"/>
      <c r="E376" s="142" t="s">
        <v>293</v>
      </c>
      <c r="F376" s="141" t="s">
        <v>1008</v>
      </c>
      <c r="G376" s="954"/>
      <c r="H376" s="955"/>
      <c r="I376" s="954"/>
      <c r="J376" s="955"/>
      <c r="O376" s="21"/>
    </row>
    <row r="377" spans="2:15" ht="11.25" outlineLevel="1">
      <c r="B377" s="75"/>
      <c r="C377" s="48" t="s">
        <v>204</v>
      </c>
      <c r="D377" s="54"/>
      <c r="E377" s="55" t="s">
        <v>705</v>
      </c>
      <c r="F377" s="599" t="s">
        <v>744</v>
      </c>
      <c r="G377" s="940" t="s">
        <v>1229</v>
      </c>
      <c r="H377" s="941"/>
      <c r="I377" s="940" t="s">
        <v>1229</v>
      </c>
      <c r="J377" s="942"/>
      <c r="O377" s="21"/>
    </row>
    <row r="378" spans="2:15" ht="11.25" outlineLevel="1">
      <c r="B378" s="75"/>
      <c r="C378" s="48" t="s">
        <v>205</v>
      </c>
      <c r="D378" s="1"/>
      <c r="E378" s="50" t="s">
        <v>705</v>
      </c>
      <c r="F378" s="597" t="s">
        <v>744</v>
      </c>
      <c r="G378" s="936" t="s">
        <v>85</v>
      </c>
      <c r="H378" s="937"/>
      <c r="I378" s="936" t="s">
        <v>85</v>
      </c>
      <c r="J378" s="937"/>
      <c r="O378" s="21"/>
    </row>
    <row r="379" spans="2:15" ht="11.25" outlineLevel="1">
      <c r="B379" s="75"/>
      <c r="C379" s="48"/>
      <c r="D379" s="1"/>
      <c r="E379" s="1" t="s">
        <v>708</v>
      </c>
      <c r="F379" s="141" t="s">
        <v>735</v>
      </c>
      <c r="G379" s="918"/>
      <c r="H379" s="919"/>
      <c r="I379" s="918"/>
      <c r="J379" s="919"/>
      <c r="O379" s="21"/>
    </row>
    <row r="380" spans="2:15" ht="11.25" outlineLevel="1">
      <c r="B380" s="75"/>
      <c r="C380" s="48"/>
      <c r="D380" s="1"/>
      <c r="E380" s="1" t="s">
        <v>709</v>
      </c>
      <c r="F380" s="141" t="s">
        <v>745</v>
      </c>
      <c r="G380" s="918"/>
      <c r="H380" s="919"/>
      <c r="I380" s="918"/>
      <c r="J380" s="919"/>
      <c r="O380" s="21"/>
    </row>
    <row r="381" spans="2:15" ht="11.25" outlineLevel="1">
      <c r="B381" s="75"/>
      <c r="C381" s="48"/>
      <c r="D381" s="1"/>
      <c r="E381" s="1" t="s">
        <v>710</v>
      </c>
      <c r="F381" s="141" t="s">
        <v>746</v>
      </c>
      <c r="G381" s="918"/>
      <c r="H381" s="919"/>
      <c r="I381" s="918"/>
      <c r="J381" s="919"/>
      <c r="O381" s="21"/>
    </row>
    <row r="382" spans="2:15" ht="11.25" outlineLevel="1">
      <c r="B382" s="75"/>
      <c r="C382" s="48"/>
      <c r="D382" s="1"/>
      <c r="E382" s="1" t="s">
        <v>711</v>
      </c>
      <c r="F382" s="141" t="s">
        <v>748</v>
      </c>
      <c r="G382" s="918"/>
      <c r="H382" s="919"/>
      <c r="I382" s="918"/>
      <c r="J382" s="919"/>
      <c r="O382" s="21"/>
    </row>
    <row r="383" spans="2:15" ht="11.25" outlineLevel="1">
      <c r="B383" s="75"/>
      <c r="C383" s="48"/>
      <c r="D383" s="1"/>
      <c r="E383" s="142" t="s">
        <v>293</v>
      </c>
      <c r="F383" s="141" t="s">
        <v>1008</v>
      </c>
      <c r="G383" s="954"/>
      <c r="H383" s="955"/>
      <c r="I383" s="954"/>
      <c r="J383" s="955"/>
      <c r="O383" s="21"/>
    </row>
    <row r="384" spans="2:15" ht="11.25" outlineLevel="1">
      <c r="B384" s="75"/>
      <c r="C384" s="48" t="s">
        <v>206</v>
      </c>
      <c r="D384" s="54"/>
      <c r="E384" s="55" t="s">
        <v>709</v>
      </c>
      <c r="F384" s="599" t="s">
        <v>745</v>
      </c>
      <c r="G384" s="945" t="s">
        <v>1229</v>
      </c>
      <c r="H384" s="946"/>
      <c r="I384" s="945" t="s">
        <v>1229</v>
      </c>
      <c r="J384" s="951"/>
      <c r="O384" s="21"/>
    </row>
    <row r="385" spans="2:15" ht="11.25" outlineLevel="1">
      <c r="B385" s="75"/>
      <c r="C385" s="48" t="s">
        <v>207</v>
      </c>
      <c r="D385" s="1"/>
      <c r="E385" s="1" t="s">
        <v>712</v>
      </c>
      <c r="F385" s="141" t="s">
        <v>747</v>
      </c>
      <c r="G385" s="947"/>
      <c r="H385" s="948"/>
      <c r="I385" s="947"/>
      <c r="J385" s="952"/>
      <c r="O385" s="21"/>
    </row>
    <row r="386" spans="2:15" ht="11.25" outlineLevel="1">
      <c r="B386" s="75"/>
      <c r="C386" s="48" t="s">
        <v>208</v>
      </c>
      <c r="D386" s="54"/>
      <c r="E386" s="55" t="s">
        <v>711</v>
      </c>
      <c r="F386" s="599" t="s">
        <v>748</v>
      </c>
      <c r="G386" s="949"/>
      <c r="H386" s="950"/>
      <c r="I386" s="949"/>
      <c r="J386" s="953"/>
      <c r="O386" s="21"/>
    </row>
    <row r="387" spans="2:15" ht="11.25" outlineLevel="1">
      <c r="B387" s="75"/>
      <c r="C387" s="48"/>
      <c r="D387" s="1"/>
      <c r="E387" s="1"/>
      <c r="F387" s="141"/>
      <c r="G387" s="564"/>
      <c r="H387" s="564"/>
      <c r="I387" s="562"/>
      <c r="J387" s="563"/>
      <c r="O387" s="21"/>
    </row>
    <row r="388" spans="2:15" ht="11.25" outlineLevel="1">
      <c r="B388" s="75"/>
      <c r="C388" s="14" t="s">
        <v>1006</v>
      </c>
      <c r="D388" s="9" t="s">
        <v>167</v>
      </c>
      <c r="E388" s="9"/>
      <c r="F388" s="588"/>
      <c r="G388" s="350" t="s">
        <v>83</v>
      </c>
      <c r="H388" s="350" t="s">
        <v>83</v>
      </c>
      <c r="I388" s="895" t="s">
        <v>86</v>
      </c>
      <c r="J388" s="896"/>
      <c r="L388" s="727" t="s">
        <v>295</v>
      </c>
      <c r="O388" s="21"/>
    </row>
    <row r="389" spans="2:15" ht="11.25" outlineLevel="1">
      <c r="B389" s="706"/>
      <c r="C389" s="14"/>
      <c r="D389" s="318"/>
      <c r="E389" s="312" t="s">
        <v>1665</v>
      </c>
      <c r="F389" s="589"/>
      <c r="G389" s="350"/>
      <c r="H389" s="350"/>
      <c r="I389" s="546"/>
      <c r="J389" s="547"/>
      <c r="O389" s="21"/>
    </row>
    <row r="390" spans="2:15" ht="11.25" hidden="1" outlineLevel="2">
      <c r="B390" s="706"/>
      <c r="C390" s="14"/>
      <c r="D390" s="311"/>
      <c r="E390" s="533" t="str">
        <f>TRIM(RIGHT(SUBSTITUTE(E389," ",REPT(" ",100)),100))</f>
        <v>8.10.2.3.2(o)</v>
      </c>
      <c r="F390" s="590">
        <f>+VLOOKUP(E390,clause_count,2,FALSE)</f>
        <v>18</v>
      </c>
      <c r="G390" s="350"/>
      <c r="H390" s="350"/>
      <c r="I390" s="546"/>
      <c r="J390" s="547"/>
      <c r="O390" s="21"/>
    </row>
    <row r="391" spans="2:15" ht="12.75" hidden="1" outlineLevel="2">
      <c r="B391" s="706"/>
      <c r="C391" s="14"/>
      <c r="D391" s="539">
        <v>1</v>
      </c>
      <c r="E391" s="538" t="s">
        <v>2211</v>
      </c>
      <c r="F391" s="577" t="str">
        <f>+VLOOKUP(E391,AlterationTestLU[],2,)</f>
        <v>Door Reopening Device (2.13.5) (Item 1.1)</v>
      </c>
      <c r="G391" s="350"/>
      <c r="H391" s="350"/>
      <c r="I391" s="546"/>
      <c r="J391" s="547"/>
      <c r="L391" s="727" t="s">
        <v>295</v>
      </c>
      <c r="O391" s="21"/>
    </row>
    <row r="392" spans="2:15" ht="12.75" hidden="1" outlineLevel="2">
      <c r="B392" s="706"/>
      <c r="C392" s="14"/>
      <c r="D392" s="539">
        <v>2</v>
      </c>
      <c r="E392" s="538" t="s">
        <v>2240</v>
      </c>
      <c r="F392" s="577" t="str">
        <f>+VLOOKUP(E392,AlterationTestLU[],2,)</f>
        <v>inspection operation with open door circuits (2.26.1.5)</v>
      </c>
      <c r="G392" s="350"/>
      <c r="H392" s="350"/>
      <c r="I392" s="546"/>
      <c r="J392" s="547"/>
      <c r="O392" s="21"/>
    </row>
    <row r="393" spans="2:15" ht="12.75" hidden="1" outlineLevel="2">
      <c r="B393" s="706"/>
      <c r="C393" s="14"/>
      <c r="D393" s="539">
        <v>3</v>
      </c>
      <c r="E393" s="538" t="s">
        <v>2255</v>
      </c>
      <c r="F393" s="577" t="str">
        <f>+VLOOKUP(E393,AlterationTestLU[],2,)</f>
        <v>Door Closing Force Test (2.13.4) (Item 1.8)</v>
      </c>
      <c r="G393" s="350"/>
      <c r="H393" s="350"/>
      <c r="I393" s="546"/>
      <c r="J393" s="547"/>
      <c r="O393" s="21"/>
    </row>
    <row r="394" spans="2:15" ht="25.5" hidden="1" outlineLevel="2">
      <c r="B394" s="706"/>
      <c r="C394" s="14"/>
      <c r="D394" s="539">
        <v>4</v>
      </c>
      <c r="E394" s="538" t="s">
        <v>2256</v>
      </c>
      <c r="F394" s="577" t="str">
        <f>+VLOOKUP(E394,AlterationTestLU[],2,)</f>
        <v>Power Closing Doors Gates (2.13.3) (Item 1.9): Test Closing Time Per Door Marking Plate (2.13.4.2.4)</v>
      </c>
      <c r="G394" s="350"/>
      <c r="H394" s="350"/>
      <c r="I394" s="546"/>
      <c r="J394" s="547"/>
      <c r="O394" s="21"/>
    </row>
    <row r="395" spans="2:15" ht="51" hidden="1" outlineLevel="2">
      <c r="B395" s="706"/>
      <c r="C395" s="14"/>
      <c r="D395" s="539">
        <v>5</v>
      </c>
      <c r="E395" s="538" t="s">
        <v>2257</v>
      </c>
      <c r="F395" s="577" t="str">
        <f>+VLOOKUP(E395,AlterationTestLU[],2,)</f>
        <v>(j) Power Opening of Doors or Gates (Item 1.10)
(j)(1) Power Opening of Doors (2.13.2). 
(j)(2) Leveling Zone (2.26.1.6.3) and Leveling Speed (2.26.1.6.6). 
(j)(3) 	Inner Landing Zone (2.26.1.6.7). For static control elevators</v>
      </c>
      <c r="G395" s="350"/>
      <c r="H395" s="350"/>
      <c r="I395" s="546"/>
      <c r="J395" s="547"/>
      <c r="O395" s="21"/>
    </row>
    <row r="396" spans="2:15" ht="12.75" hidden="1" outlineLevel="2">
      <c r="B396" s="706"/>
      <c r="C396" s="14"/>
      <c r="D396" s="539">
        <v>6</v>
      </c>
      <c r="E396" s="538" t="s">
        <v>2795</v>
      </c>
      <c r="F396" s="577" t="str">
        <f>+VLOOKUP(E396,AlterationTestLU[],2,)</f>
        <v>Means to Restrict Car Door Opening (2.14.5.7) (Item 1.18)</v>
      </c>
      <c r="G396" s="350"/>
      <c r="H396" s="350"/>
      <c r="I396" s="546"/>
      <c r="J396" s="547"/>
      <c r="O396" s="21"/>
    </row>
    <row r="397" spans="2:15" ht="12.75" hidden="1" outlineLevel="2">
      <c r="B397" s="706"/>
      <c r="C397" s="14"/>
      <c r="D397" s="539">
        <v>7</v>
      </c>
      <c r="E397" s="538" t="s">
        <v>2796</v>
      </c>
      <c r="F397" s="577" t="str">
        <f>+VLOOKUP(E397,AlterationTestLU[],2,)</f>
        <v>Door Monitoring Systems (2.26.5)</v>
      </c>
      <c r="G397" s="350"/>
      <c r="H397" s="350"/>
      <c r="I397" s="546"/>
      <c r="J397" s="547"/>
      <c r="O397" s="21"/>
    </row>
    <row r="398" spans="2:15" ht="12.75" hidden="1" outlineLevel="2">
      <c r="B398" s="706"/>
      <c r="C398" s="14"/>
      <c r="D398" s="539">
        <v>8</v>
      </c>
      <c r="E398" s="538" t="s">
        <v>2430</v>
      </c>
      <c r="F398" s="577" t="str">
        <f>+VLOOKUP(E398,AlterationTestLU[],2,)</f>
        <v>inspection operation with open door circuits (2.26.1.5)</v>
      </c>
      <c r="G398" s="350"/>
      <c r="H398" s="350"/>
      <c r="I398" s="546"/>
      <c r="J398" s="547"/>
      <c r="O398" s="21"/>
    </row>
    <row r="399" spans="2:15" ht="12.75" hidden="1" outlineLevel="2">
      <c r="B399" s="706"/>
      <c r="C399" s="14"/>
      <c r="D399" s="539">
        <v>9</v>
      </c>
      <c r="E399" s="538" t="s">
        <v>2535</v>
      </c>
      <c r="F399" s="577" t="str">
        <f>+VLOOKUP(E399,AlterationTestLU[],2,)</f>
        <v>inspection operation with open door circuits (2.26.1.5)</v>
      </c>
      <c r="G399" s="350"/>
      <c r="H399" s="350"/>
      <c r="I399" s="546"/>
      <c r="J399" s="547"/>
      <c r="O399" s="21"/>
    </row>
    <row r="400" spans="2:15" ht="12.75" hidden="1" outlineLevel="2">
      <c r="B400" s="706"/>
      <c r="C400" s="14"/>
      <c r="D400" s="539">
        <v>10</v>
      </c>
      <c r="E400" s="538" t="s">
        <v>2550</v>
      </c>
      <c r="F400" s="577" t="str">
        <f>+VLOOKUP(E400,AlterationTestLU[],2,)</f>
        <v>Identification [2.29.1.2(g) and 2.29.2] (Item 3.9)</v>
      </c>
      <c r="G400" s="350"/>
      <c r="H400" s="350"/>
      <c r="I400" s="546"/>
      <c r="J400" s="547"/>
      <c r="O400" s="21"/>
    </row>
    <row r="401" spans="2:15" ht="127.5" hidden="1" outlineLevel="2">
      <c r="B401" s="706"/>
      <c r="C401" s="14"/>
      <c r="D401" s="539">
        <v>11</v>
      </c>
      <c r="E401" s="538" t="s">
        <v>2558</v>
      </c>
      <c r="F401" s="577" t="str">
        <f>+VLOOKUP(E401,AlterationTestLU[],2,)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401" s="350"/>
      <c r="H401" s="350"/>
      <c r="I401" s="546"/>
      <c r="J401" s="547"/>
      <c r="O401" s="21"/>
    </row>
    <row r="402" spans="2:15" ht="38.25" hidden="1" outlineLevel="2">
      <c r="B402" s="706"/>
      <c r="C402" s="14"/>
      <c r="D402" s="539">
        <v>12</v>
      </c>
      <c r="E402" s="538" t="s">
        <v>2615</v>
      </c>
      <c r="F402" s="577" t="str">
        <f>+VLOOKUP(E402,AlterationTestLU[],2,)</f>
        <v>(b) Hoistway Doors (Section 2.11) (Item 4.2)
(b)(1) test of closed biparting doors (2.11.12.4.3 and 2.11.12.4.7)
(b)(2) hoistway door (Section 2.11) [see also 8.10.2.2.3(w)]</v>
      </c>
      <c r="G402" s="350"/>
      <c r="H402" s="350"/>
      <c r="I402" s="546"/>
      <c r="J402" s="547"/>
      <c r="O402" s="21"/>
    </row>
    <row r="403" spans="2:15" ht="12.75" hidden="1" outlineLevel="2">
      <c r="B403" s="706"/>
      <c r="C403" s="14"/>
      <c r="D403" s="539">
        <v>13</v>
      </c>
      <c r="E403" s="538" t="s">
        <v>2618</v>
      </c>
      <c r="F403" s="577" t="str">
        <f>+VLOOKUP(E403,AlterationTestLU[],2,)</f>
        <v>Vision Panels (2.11.7) (Item 4.3)</v>
      </c>
      <c r="G403" s="350"/>
      <c r="H403" s="350"/>
      <c r="I403" s="546"/>
      <c r="J403" s="547"/>
      <c r="O403" s="21"/>
    </row>
    <row r="404" spans="2:15" ht="25.5" hidden="1" outlineLevel="2">
      <c r="B404" s="706"/>
      <c r="C404" s="14"/>
      <c r="D404" s="539">
        <v>14</v>
      </c>
      <c r="E404" s="538" t="s">
        <v>2619</v>
      </c>
      <c r="F404" s="577" t="str">
        <f>+VLOOKUP(E404,AlterationTestLU[],2,)</f>
        <v>Hoistway Door Locking Devices (2.12.2.3, 2.12.2.5, 2.12.3.3, 2.12.3.5, 2.12.4.3, 2.26.2.14, and 2.26.4.3) [see also 8.10.2.2.3(w)] (Item 4.4)</v>
      </c>
      <c r="G404" s="350"/>
      <c r="H404" s="350"/>
      <c r="I404" s="546"/>
      <c r="J404" s="547"/>
      <c r="O404" s="21"/>
    </row>
    <row r="405" spans="2:15" ht="38.25" hidden="1" outlineLevel="2">
      <c r="B405" s="706"/>
      <c r="C405" s="14"/>
      <c r="D405" s="539">
        <v>15</v>
      </c>
      <c r="E405" s="538" t="s">
        <v>2620</v>
      </c>
      <c r="F405" s="577" t="str">
        <f>+VLOOKUP(E405,AlterationTestLU[],2,)</f>
        <v>(e) Access to Hoistway (Item 4.5)
(e)(1) access for maintenance (2.12.6 and 2.12.7)
(e)(2) access for emergency (2.12.6)</v>
      </c>
      <c r="G405" s="350"/>
      <c r="H405" s="350"/>
      <c r="I405" s="546"/>
      <c r="J405" s="547"/>
      <c r="O405" s="21"/>
    </row>
    <row r="406" spans="2:15" ht="25.5" hidden="1" outlineLevel="2">
      <c r="B406" s="706"/>
      <c r="C406" s="14"/>
      <c r="D406" s="539">
        <v>16</v>
      </c>
      <c r="E406" s="538" t="s">
        <v>2623</v>
      </c>
      <c r="F406" s="577" t="str">
        <f>+VLOOKUP(E406,AlterationTestLU[],2,)</f>
        <v>Power Closing of Hoistway Doors (2.13.1, 2.13.3, and 2.13.4) [See also 8.10.2.2.1(i)] (Item 4.6)</v>
      </c>
      <c r="G406" s="350"/>
      <c r="H406" s="350"/>
      <c r="I406" s="546"/>
      <c r="J406" s="547"/>
      <c r="O406" s="21"/>
    </row>
    <row r="407" spans="2:15" ht="12.75" hidden="1" outlineLevel="2">
      <c r="B407" s="706"/>
      <c r="C407" s="14"/>
      <c r="D407" s="539">
        <v>17</v>
      </c>
      <c r="E407" s="538" t="s">
        <v>2624</v>
      </c>
      <c r="F407" s="577" t="str">
        <f>+VLOOKUP(E407,AlterationTestLU[],2,)</f>
        <v>Sequence Operation (2.13.6 and 2.13.3.4) (Item 4.7)</v>
      </c>
      <c r="G407" s="350"/>
      <c r="H407" s="350"/>
      <c r="I407" s="546"/>
      <c r="J407" s="547"/>
      <c r="O407" s="21"/>
    </row>
    <row r="408" spans="2:15" ht="12.75" hidden="1" outlineLevel="2">
      <c r="B408" s="706"/>
      <c r="C408" s="14"/>
      <c r="D408" s="539">
        <v>18</v>
      </c>
      <c r="E408" s="538" t="s">
        <v>2629</v>
      </c>
      <c r="F408" s="577" t="str">
        <f>+VLOOKUP(E408,AlterationTestLU[],2,)</f>
        <v>Separate Counterweight Hoistway (2.3.3) (Item 4.11)</v>
      </c>
      <c r="G408" s="350"/>
      <c r="H408" s="350"/>
      <c r="I408" s="546"/>
      <c r="J408" s="547"/>
      <c r="O408" s="21"/>
    </row>
    <row r="409" spans="2:15" ht="11.25" outlineLevel="1" collapsed="1">
      <c r="B409" s="75"/>
      <c r="C409" s="48"/>
      <c r="D409" s="1"/>
      <c r="E409" s="142" t="s">
        <v>290</v>
      </c>
      <c r="F409" s="141" t="s">
        <v>689</v>
      </c>
      <c r="G409" s="32"/>
      <c r="H409" s="32"/>
      <c r="I409" s="918" t="s">
        <v>83</v>
      </c>
      <c r="J409" s="919"/>
      <c r="O409" s="21"/>
    </row>
    <row r="410" spans="2:15" ht="11.25" outlineLevel="1">
      <c r="B410" s="75"/>
      <c r="C410" s="48"/>
      <c r="D410" s="1"/>
      <c r="E410" s="1" t="s">
        <v>436</v>
      </c>
      <c r="F410" s="141" t="s">
        <v>749</v>
      </c>
      <c r="G410" s="32"/>
      <c r="H410" s="32"/>
      <c r="I410" s="954"/>
      <c r="J410" s="955"/>
      <c r="O410" s="21"/>
    </row>
    <row r="411" spans="2:15" ht="11.25" outlineLevel="1">
      <c r="B411" s="75"/>
      <c r="C411" s="48"/>
      <c r="D411" s="1"/>
      <c r="E411" s="1" t="s">
        <v>1383</v>
      </c>
      <c r="F411" s="141"/>
      <c r="G411" s="32"/>
      <c r="H411" s="32"/>
      <c r="I411" s="556"/>
      <c r="J411" s="557"/>
      <c r="O411" s="21"/>
    </row>
    <row r="412" spans="2:15" ht="11.25" outlineLevel="1">
      <c r="B412" s="75"/>
      <c r="C412" s="48" t="s">
        <v>198</v>
      </c>
      <c r="D412" s="49"/>
      <c r="E412" s="50" t="s">
        <v>690</v>
      </c>
      <c r="F412" s="597" t="s">
        <v>730</v>
      </c>
      <c r="G412" s="936" t="s">
        <v>84</v>
      </c>
      <c r="H412" s="937"/>
      <c r="I412" s="936" t="s">
        <v>84</v>
      </c>
      <c r="J412" s="937"/>
      <c r="O412" s="21"/>
    </row>
    <row r="413" spans="2:15" ht="11.25" outlineLevel="1">
      <c r="B413" s="75"/>
      <c r="C413" s="48"/>
      <c r="D413" s="47"/>
      <c r="E413" s="1" t="s">
        <v>702</v>
      </c>
      <c r="F413" s="141" t="s">
        <v>731</v>
      </c>
      <c r="G413" s="32"/>
      <c r="H413" s="32"/>
      <c r="I413" s="556"/>
      <c r="J413" s="557"/>
      <c r="O413" s="21"/>
    </row>
    <row r="414" spans="2:15" ht="11.25" outlineLevel="1">
      <c r="B414" s="75"/>
      <c r="C414" s="48"/>
      <c r="D414" s="52"/>
      <c r="E414" s="53" t="s">
        <v>713</v>
      </c>
      <c r="F414" s="598" t="s">
        <v>733</v>
      </c>
      <c r="G414" s="56"/>
      <c r="H414" s="56"/>
      <c r="I414" s="558"/>
      <c r="J414" s="559"/>
      <c r="O414" s="21"/>
    </row>
    <row r="415" spans="2:15" ht="11.25" outlineLevel="1">
      <c r="B415" s="75"/>
      <c r="C415" s="48" t="s">
        <v>203</v>
      </c>
      <c r="D415" s="1"/>
      <c r="E415" s="1" t="s">
        <v>714</v>
      </c>
      <c r="F415" s="141" t="s">
        <v>750</v>
      </c>
      <c r="G415" s="936" t="s">
        <v>84</v>
      </c>
      <c r="H415" s="937"/>
      <c r="I415" s="936" t="s">
        <v>84</v>
      </c>
      <c r="J415" s="937"/>
      <c r="O415" s="21"/>
    </row>
    <row r="416" spans="2:15" ht="11.25" outlineLevel="1">
      <c r="B416" s="75"/>
      <c r="C416" s="48"/>
      <c r="D416" s="1"/>
      <c r="E416" s="1" t="s">
        <v>715</v>
      </c>
      <c r="F416" s="141" t="s">
        <v>751</v>
      </c>
      <c r="G416" s="32"/>
      <c r="H416" s="32"/>
      <c r="I416" s="556"/>
      <c r="J416" s="557"/>
      <c r="O416" s="21"/>
    </row>
    <row r="417" spans="2:15" ht="11.25" outlineLevel="1">
      <c r="B417" s="75"/>
      <c r="C417" s="48"/>
      <c r="D417" s="1"/>
      <c r="E417" s="142" t="s">
        <v>293</v>
      </c>
      <c r="F417" s="141" t="s">
        <v>1008</v>
      </c>
      <c r="G417" s="32"/>
      <c r="H417" s="32"/>
      <c r="I417" s="558"/>
      <c r="J417" s="559"/>
      <c r="O417" s="21"/>
    </row>
    <row r="418" spans="2:15" ht="11.25" outlineLevel="1">
      <c r="B418" s="75"/>
      <c r="C418" s="48" t="s">
        <v>209</v>
      </c>
      <c r="D418" s="49"/>
      <c r="E418" s="50" t="s">
        <v>716</v>
      </c>
      <c r="F418" s="597" t="s">
        <v>735</v>
      </c>
      <c r="G418" s="936" t="s">
        <v>84</v>
      </c>
      <c r="H418" s="937"/>
      <c r="I418" s="938" t="s">
        <v>84</v>
      </c>
      <c r="J418" s="939"/>
      <c r="O418" s="21"/>
    </row>
    <row r="419" spans="2:15" ht="11.25" outlineLevel="1">
      <c r="B419" s="75"/>
      <c r="C419" s="48"/>
      <c r="D419" s="47"/>
      <c r="E419" s="1" t="s">
        <v>715</v>
      </c>
      <c r="F419" s="141" t="s">
        <v>751</v>
      </c>
      <c r="G419" s="898"/>
      <c r="H419" s="899"/>
      <c r="I419" s="898"/>
      <c r="J419" s="899"/>
      <c r="O419" s="21"/>
    </row>
    <row r="420" spans="2:15" ht="11.25" outlineLevel="1">
      <c r="B420" s="75"/>
      <c r="C420" s="48"/>
      <c r="D420" s="47"/>
      <c r="E420" s="1" t="s">
        <v>717</v>
      </c>
      <c r="F420" s="141" t="s">
        <v>752</v>
      </c>
      <c r="G420" s="353"/>
      <c r="H420" s="32"/>
      <c r="I420" s="898"/>
      <c r="J420" s="899"/>
      <c r="O420" s="21"/>
    </row>
    <row r="421" spans="2:15" ht="11.25" outlineLevel="1">
      <c r="B421" s="75"/>
      <c r="C421" s="48"/>
      <c r="D421" s="52"/>
      <c r="E421" s="142" t="s">
        <v>293</v>
      </c>
      <c r="F421" s="141" t="s">
        <v>1008</v>
      </c>
      <c r="G421" s="57"/>
      <c r="H421" s="56"/>
      <c r="I421" s="57"/>
      <c r="J421" s="58"/>
      <c r="O421" s="21"/>
    </row>
    <row r="422" spans="2:15" ht="11.25" outlineLevel="1">
      <c r="B422" s="75"/>
      <c r="C422" s="48" t="s">
        <v>210</v>
      </c>
      <c r="D422" s="54"/>
      <c r="E422" s="55" t="s">
        <v>715</v>
      </c>
      <c r="F422" s="599" t="s">
        <v>751</v>
      </c>
      <c r="G422" s="940" t="s">
        <v>1229</v>
      </c>
      <c r="H422" s="941"/>
      <c r="I422" s="940" t="s">
        <v>1229</v>
      </c>
      <c r="J422" s="942"/>
      <c r="O422" s="21"/>
    </row>
    <row r="423" spans="2:15" ht="11.25" outlineLevel="1">
      <c r="B423" s="75"/>
      <c r="C423" s="48"/>
      <c r="D423" s="1"/>
      <c r="E423" s="1"/>
      <c r="F423" s="141"/>
      <c r="G423" s="353"/>
      <c r="H423" s="32"/>
      <c r="I423" s="353"/>
      <c r="J423" s="450"/>
      <c r="O423" s="21"/>
    </row>
    <row r="424" spans="2:15" ht="11.25" outlineLevel="1">
      <c r="B424" s="75"/>
      <c r="C424" s="14" t="s">
        <v>1007</v>
      </c>
      <c r="D424" s="9" t="s">
        <v>1666</v>
      </c>
      <c r="E424" s="9"/>
      <c r="F424" s="588"/>
      <c r="G424" s="546" t="s">
        <v>83</v>
      </c>
      <c r="H424" s="350" t="s">
        <v>83</v>
      </c>
      <c r="I424" s="845"/>
      <c r="J424" s="846"/>
      <c r="O424" s="21"/>
    </row>
    <row r="425" spans="2:15" ht="11.25" outlineLevel="1">
      <c r="B425" s="75"/>
      <c r="C425" s="11"/>
      <c r="D425" s="1"/>
      <c r="E425" s="1"/>
      <c r="F425" s="141" t="s">
        <v>152</v>
      </c>
      <c r="G425" s="353"/>
      <c r="H425" s="32"/>
      <c r="I425" s="845"/>
      <c r="J425" s="846"/>
      <c r="O425" s="21"/>
    </row>
    <row r="426" spans="2:15" ht="11.25" outlineLevel="1">
      <c r="B426" s="75"/>
      <c r="C426" s="11"/>
      <c r="D426" s="1"/>
      <c r="E426" s="142" t="s">
        <v>559</v>
      </c>
      <c r="F426" s="141" t="s">
        <v>1667</v>
      </c>
      <c r="G426" s="353"/>
      <c r="H426" s="32"/>
      <c r="I426" s="845"/>
      <c r="J426" s="846"/>
      <c r="O426" s="21"/>
    </row>
    <row r="427" spans="2:15" ht="11.25" outlineLevel="1">
      <c r="B427" s="523"/>
      <c r="C427" s="273" t="s">
        <v>2137</v>
      </c>
      <c r="D427" s="933" t="s">
        <v>168</v>
      </c>
      <c r="E427" s="934"/>
      <c r="F427" s="935"/>
      <c r="G427" s="895" t="s">
        <v>84</v>
      </c>
      <c r="H427" s="896"/>
      <c r="I427" s="59"/>
      <c r="J427" s="452"/>
      <c r="O427" s="21"/>
    </row>
    <row r="428" spans="2:15" ht="11.25" outlineLevel="1">
      <c r="B428" s="75"/>
      <c r="C428" s="228"/>
      <c r="D428" s="1"/>
      <c r="E428" s="1"/>
      <c r="F428" s="141" t="s">
        <v>211</v>
      </c>
      <c r="G428" s="353"/>
      <c r="H428" s="450"/>
      <c r="I428" s="59"/>
      <c r="J428" s="452"/>
      <c r="O428" s="21"/>
    </row>
    <row r="429" spans="2:15" ht="11.25" outlineLevel="1">
      <c r="B429" s="75"/>
      <c r="C429" s="228"/>
      <c r="D429" s="1"/>
      <c r="E429" s="1"/>
      <c r="F429" s="141" t="s">
        <v>590</v>
      </c>
      <c r="G429" s="353"/>
      <c r="H429" s="450"/>
      <c r="I429" s="59"/>
      <c r="J429" s="452"/>
      <c r="O429" s="21"/>
    </row>
    <row r="430" spans="2:15" ht="11.25" outlineLevel="1">
      <c r="B430" s="75"/>
      <c r="C430" s="228"/>
      <c r="D430" s="1"/>
      <c r="E430" s="1"/>
      <c r="F430" s="141" t="s">
        <v>213</v>
      </c>
      <c r="G430" s="353"/>
      <c r="H430" s="450"/>
      <c r="I430" s="59"/>
      <c r="J430" s="452"/>
      <c r="O430" s="21"/>
    </row>
    <row r="431" spans="2:15" ht="12.75" outlineLevel="1">
      <c r="B431" s="75"/>
      <c r="C431" s="228"/>
      <c r="D431" s="1"/>
      <c r="E431" s="1" t="s">
        <v>591</v>
      </c>
      <c r="F431" s="347" t="s">
        <v>214</v>
      </c>
      <c r="G431" s="353"/>
      <c r="H431" s="450"/>
      <c r="I431" s="59"/>
      <c r="J431" s="452"/>
      <c r="O431" s="21"/>
    </row>
    <row r="432" spans="2:15" ht="22.5" outlineLevel="1">
      <c r="B432" s="75"/>
      <c r="C432" s="228"/>
      <c r="D432" s="1"/>
      <c r="E432" s="1" t="s">
        <v>279</v>
      </c>
      <c r="F432" s="600" t="s">
        <v>1384</v>
      </c>
      <c r="G432" s="353"/>
      <c r="H432" s="450"/>
      <c r="I432" s="59"/>
      <c r="J432" s="452"/>
      <c r="O432" s="21"/>
    </row>
    <row r="433" spans="2:15" ht="11.25" outlineLevel="1">
      <c r="B433" s="523"/>
      <c r="C433" s="273" t="s">
        <v>2138</v>
      </c>
      <c r="D433" s="167" t="s">
        <v>175</v>
      </c>
      <c r="E433" s="168"/>
      <c r="F433" s="601"/>
      <c r="G433" s="456" t="s">
        <v>84</v>
      </c>
      <c r="H433" s="457" t="s">
        <v>85</v>
      </c>
      <c r="I433" s="456" t="s">
        <v>1229</v>
      </c>
      <c r="J433" s="457" t="s">
        <v>84</v>
      </c>
      <c r="O433" s="21"/>
    </row>
    <row r="434" spans="2:15" ht="11.25" outlineLevel="1">
      <c r="B434" s="75"/>
      <c r="C434" s="243"/>
      <c r="D434" s="188"/>
      <c r="E434" s="69" t="s">
        <v>701</v>
      </c>
      <c r="F434" s="602" t="s">
        <v>741</v>
      </c>
      <c r="G434" s="62"/>
      <c r="H434" s="64"/>
      <c r="I434" s="62"/>
      <c r="J434" s="63"/>
      <c r="O434" s="21"/>
    </row>
    <row r="435" spans="2:15" ht="12.75" outlineLevel="1">
      <c r="B435" s="75"/>
      <c r="C435" s="11"/>
      <c r="D435" s="1"/>
      <c r="E435" s="1"/>
      <c r="F435" s="347"/>
      <c r="G435" s="354"/>
      <c r="H435" s="355"/>
      <c r="I435" s="62"/>
      <c r="J435" s="63"/>
      <c r="O435" s="21"/>
    </row>
    <row r="436" spans="2:15" ht="11.25">
      <c r="B436" s="75"/>
      <c r="C436" s="27" t="s">
        <v>1009</v>
      </c>
      <c r="D436" s="2" t="s">
        <v>273</v>
      </c>
      <c r="E436" s="2"/>
      <c r="F436" s="587"/>
      <c r="G436" s="924" t="s">
        <v>150</v>
      </c>
      <c r="H436" s="925"/>
      <c r="I436" s="925"/>
      <c r="J436" s="926"/>
      <c r="O436" s="21"/>
    </row>
    <row r="437" spans="2:15" ht="11.25" outlineLevel="1">
      <c r="B437" s="706"/>
      <c r="C437" s="321"/>
      <c r="D437" s="315"/>
      <c r="E437" s="316" t="s">
        <v>1670</v>
      </c>
      <c r="F437" s="592"/>
      <c r="G437" s="324"/>
      <c r="H437" s="350"/>
      <c r="I437" s="60"/>
      <c r="J437" s="325"/>
      <c r="O437" s="21"/>
    </row>
    <row r="438" spans="2:15" ht="11.25" hidden="1" outlineLevel="2">
      <c r="B438" s="706"/>
      <c r="C438" s="320"/>
      <c r="D438" s="311"/>
      <c r="E438" s="533" t="str">
        <f>TRIM(RIGHT(SUBSTITUTE(E437," ",REPT(" ",100)),100))</f>
        <v>8.10.2.3.2(dd)</v>
      </c>
      <c r="F438" s="590">
        <f>+VLOOKUP(E438,clause_count,2,FALSE)</f>
        <v>2</v>
      </c>
      <c r="G438" s="324"/>
      <c r="H438" s="350"/>
      <c r="I438" s="456"/>
      <c r="J438" s="534"/>
      <c r="O438" s="21"/>
    </row>
    <row r="439" spans="2:15" ht="25.5" hidden="1" outlineLevel="2">
      <c r="B439" s="706"/>
      <c r="C439" s="320"/>
      <c r="D439" s="539">
        <v>1</v>
      </c>
      <c r="E439" s="538" t="s">
        <v>2619</v>
      </c>
      <c r="F439" s="577" t="str">
        <f>+VLOOKUP(E439,AlterationTestLU[],2,)</f>
        <v>Hoistway Door Locking Devices (2.12.2.3, 2.12.2.5, 2.12.3.3, 2.12.3.5, 2.12.4.3, 2.26.2.14, and 2.26.4.3) [see also 8.10.2.2.3(w)] (Item 4.4)</v>
      </c>
      <c r="G439" s="324"/>
      <c r="H439" s="350"/>
      <c r="I439" s="456"/>
      <c r="J439" s="534"/>
      <c r="O439" s="21"/>
    </row>
    <row r="440" spans="2:15" ht="38.25" hidden="1" outlineLevel="2">
      <c r="B440" s="706"/>
      <c r="C440" s="320"/>
      <c r="D440" s="539">
        <v>2</v>
      </c>
      <c r="E440" s="538" t="s">
        <v>2620</v>
      </c>
      <c r="F440" s="577" t="str">
        <f>+VLOOKUP(E440,AlterationTestLU[],2,)</f>
        <v>(e) Access to Hoistway (Item 4.5)
(e)(1) access for maintenance (2.12.6 and 2.12.7)
(e)(2) access for emergency (2.12.6)</v>
      </c>
      <c r="G440" s="324"/>
      <c r="H440" s="350"/>
      <c r="I440" s="456"/>
      <c r="J440" s="534"/>
      <c r="O440" s="21"/>
    </row>
    <row r="441" spans="2:15" ht="11.25" outlineLevel="1" collapsed="1">
      <c r="B441" s="75"/>
      <c r="C441" s="14" t="s">
        <v>1010</v>
      </c>
      <c r="D441" s="9" t="s">
        <v>1011</v>
      </c>
      <c r="E441" s="9"/>
      <c r="F441" s="588"/>
      <c r="G441" s="61" t="s">
        <v>82</v>
      </c>
      <c r="H441" s="350" t="s">
        <v>83</v>
      </c>
      <c r="I441" s="456" t="s">
        <v>1229</v>
      </c>
      <c r="J441" s="457" t="s">
        <v>84</v>
      </c>
      <c r="O441" s="21"/>
    </row>
    <row r="442" spans="2:15" ht="11.25" outlineLevel="1">
      <c r="B442" s="75"/>
      <c r="C442" s="11"/>
      <c r="D442" s="1"/>
      <c r="E442" s="1" t="s">
        <v>274</v>
      </c>
      <c r="F442" s="141" t="s">
        <v>70</v>
      </c>
      <c r="G442" s="353"/>
      <c r="H442" s="32"/>
      <c r="I442" s="898"/>
      <c r="J442" s="899"/>
      <c r="O442" s="21"/>
    </row>
    <row r="443" spans="2:15" ht="11.25" outlineLevel="1">
      <c r="B443" s="75"/>
      <c r="C443" s="11"/>
      <c r="D443" s="1"/>
      <c r="E443" s="1" t="s">
        <v>275</v>
      </c>
      <c r="F443" s="141" t="s">
        <v>1011</v>
      </c>
      <c r="G443" s="353"/>
      <c r="H443" s="32"/>
      <c r="I443" s="898"/>
      <c r="J443" s="899"/>
      <c r="O443" s="21"/>
    </row>
    <row r="444" spans="2:15" ht="11.25" outlineLevel="1">
      <c r="B444" s="75"/>
      <c r="C444" s="11"/>
      <c r="D444" s="1"/>
      <c r="E444" s="1" t="s">
        <v>276</v>
      </c>
      <c r="F444" s="141" t="s">
        <v>277</v>
      </c>
      <c r="G444" s="353"/>
      <c r="H444" s="32"/>
      <c r="I444" s="898"/>
      <c r="J444" s="899"/>
      <c r="O444" s="21"/>
    </row>
    <row r="445" spans="2:15" ht="12.75" outlineLevel="1">
      <c r="B445" s="75"/>
      <c r="C445" s="11"/>
      <c r="D445" s="1"/>
      <c r="E445" s="1" t="s">
        <v>278</v>
      </c>
      <c r="F445" s="12" t="s">
        <v>3813</v>
      </c>
      <c r="G445" s="353"/>
      <c r="H445" s="32"/>
      <c r="I445" s="449"/>
      <c r="J445" s="764" t="s">
        <v>3814</v>
      </c>
      <c r="O445" s="21"/>
    </row>
    <row r="446" spans="2:15" ht="12.75" outlineLevel="1">
      <c r="B446" s="75"/>
      <c r="C446" s="11"/>
      <c r="D446" s="1"/>
      <c r="E446" s="1" t="s">
        <v>279</v>
      </c>
      <c r="F446" s="347" t="s">
        <v>3815</v>
      </c>
      <c r="G446" s="353"/>
      <c r="H446" s="32"/>
      <c r="I446" s="449"/>
      <c r="J446" s="764" t="s">
        <v>3814</v>
      </c>
      <c r="O446" s="21"/>
    </row>
    <row r="447" spans="2:15" ht="11.25" outlineLevel="1">
      <c r="B447" s="75"/>
      <c r="C447" s="11"/>
      <c r="D447" s="1"/>
      <c r="E447" s="1" t="s">
        <v>1663</v>
      </c>
      <c r="F447" s="141" t="s">
        <v>1664</v>
      </c>
      <c r="G447" s="353"/>
      <c r="H447" s="32"/>
      <c r="I447" s="898"/>
      <c r="J447" s="969"/>
      <c r="O447" s="21"/>
    </row>
    <row r="448" spans="2:15" ht="11.25" outlineLevel="1">
      <c r="B448" s="75"/>
      <c r="C448" s="11"/>
      <c r="D448" s="1"/>
      <c r="E448" s="326" t="s">
        <v>1668</v>
      </c>
      <c r="F448" s="603" t="s">
        <v>1669</v>
      </c>
      <c r="G448" s="353"/>
      <c r="H448" s="32"/>
      <c r="I448" s="449"/>
      <c r="J448" s="450"/>
      <c r="O448" s="21"/>
    </row>
    <row r="449" spans="2:15" ht="12.75" outlineLevel="1">
      <c r="B449" s="75"/>
      <c r="C449" s="11"/>
      <c r="D449" s="1"/>
      <c r="E449" s="326"/>
      <c r="F449" s="765" t="s">
        <v>3816</v>
      </c>
      <c r="G449" s="353"/>
      <c r="H449" s="32"/>
      <c r="I449" s="449"/>
      <c r="J449" s="450"/>
      <c r="O449" s="21"/>
    </row>
    <row r="450" spans="2:15" ht="11.25" outlineLevel="1">
      <c r="B450" s="75"/>
      <c r="C450" s="11"/>
      <c r="D450" s="1"/>
      <c r="E450" s="1"/>
      <c r="F450" s="141"/>
      <c r="G450" s="353"/>
      <c r="H450" s="32"/>
      <c r="I450" s="898"/>
      <c r="J450" s="899"/>
      <c r="O450" s="21"/>
    </row>
    <row r="451" spans="2:15" ht="11.25" outlineLevel="1">
      <c r="B451" s="75"/>
      <c r="C451" s="14" t="s">
        <v>1012</v>
      </c>
      <c r="D451" s="9" t="s">
        <v>789</v>
      </c>
      <c r="E451" s="9"/>
      <c r="F451" s="588"/>
      <c r="G451" s="61" t="s">
        <v>82</v>
      </c>
      <c r="H451" s="350" t="s">
        <v>83</v>
      </c>
      <c r="I451" s="456" t="s">
        <v>1229</v>
      </c>
      <c r="J451" s="457" t="s">
        <v>84</v>
      </c>
      <c r="O451" s="21"/>
    </row>
    <row r="452" spans="2:15" ht="11.25" outlineLevel="1">
      <c r="B452" s="75"/>
      <c r="C452" s="11"/>
      <c r="D452" s="1"/>
      <c r="E452" s="1" t="s">
        <v>274</v>
      </c>
      <c r="F452" s="141" t="s">
        <v>70</v>
      </c>
      <c r="G452" s="353"/>
      <c r="H452" s="32"/>
      <c r="I452" s="898"/>
      <c r="J452" s="899"/>
      <c r="O452" s="21"/>
    </row>
    <row r="453" spans="2:15" ht="11.25" outlineLevel="1">
      <c r="B453" s="75"/>
      <c r="C453" s="11"/>
      <c r="D453" s="1"/>
      <c r="E453" s="1" t="s">
        <v>284</v>
      </c>
      <c r="F453" s="141" t="s">
        <v>73</v>
      </c>
      <c r="G453" s="353"/>
      <c r="H453" s="32"/>
      <c r="I453" s="898"/>
      <c r="J453" s="899"/>
      <c r="O453" s="21"/>
    </row>
    <row r="454" spans="2:15" ht="11.25" outlineLevel="1">
      <c r="B454" s="75"/>
      <c r="C454" s="11"/>
      <c r="D454" s="1"/>
      <c r="E454" s="1" t="s">
        <v>276</v>
      </c>
      <c r="F454" s="141" t="s">
        <v>277</v>
      </c>
      <c r="G454" s="353"/>
      <c r="H454" s="32"/>
      <c r="I454" s="898"/>
      <c r="J454" s="899"/>
      <c r="O454" s="21"/>
    </row>
    <row r="455" spans="2:15" ht="11.25" outlineLevel="1">
      <c r="B455" s="75"/>
      <c r="C455" s="11"/>
      <c r="D455" s="1"/>
      <c r="E455" s="1" t="s">
        <v>278</v>
      </c>
      <c r="F455" s="141" t="s">
        <v>280</v>
      </c>
      <c r="G455" s="353"/>
      <c r="H455" s="32"/>
      <c r="I455" s="898"/>
      <c r="J455" s="899"/>
      <c r="O455" s="21"/>
    </row>
    <row r="456" spans="2:15" ht="11.25" outlineLevel="1">
      <c r="B456" s="75"/>
      <c r="C456" s="11"/>
      <c r="D456" s="1"/>
      <c r="E456" s="326" t="s">
        <v>285</v>
      </c>
      <c r="F456" s="603" t="s">
        <v>1671</v>
      </c>
      <c r="G456" s="353"/>
      <c r="H456" s="32"/>
      <c r="I456" s="449"/>
      <c r="J456" s="450"/>
      <c r="O456" s="21"/>
    </row>
    <row r="457" spans="2:15" ht="11.25" outlineLevel="1">
      <c r="B457" s="75"/>
      <c r="C457" s="11"/>
      <c r="D457" s="1"/>
      <c r="E457" s="1"/>
      <c r="F457" s="141"/>
      <c r="G457" s="353"/>
      <c r="H457" s="32"/>
      <c r="I457" s="898"/>
      <c r="J457" s="899"/>
      <c r="O457" s="21"/>
    </row>
    <row r="458" spans="2:15" ht="11.25" outlineLevel="1">
      <c r="B458" s="75"/>
      <c r="C458" s="14" t="s">
        <v>1013</v>
      </c>
      <c r="D458" s="9" t="s">
        <v>1014</v>
      </c>
      <c r="E458" s="9"/>
      <c r="F458" s="588"/>
      <c r="G458" s="546" t="s">
        <v>85</v>
      </c>
      <c r="H458" s="350" t="s">
        <v>85</v>
      </c>
      <c r="I458" s="845"/>
      <c r="J458" s="846"/>
      <c r="O458" s="21"/>
    </row>
    <row r="459" spans="2:15" ht="11.25" outlineLevel="1">
      <c r="B459" s="75"/>
      <c r="C459" s="219"/>
      <c r="D459" s="218"/>
      <c r="E459" s="218" t="s">
        <v>1391</v>
      </c>
      <c r="F459" s="604" t="s">
        <v>1392</v>
      </c>
      <c r="G459" s="449"/>
      <c r="H459" s="220"/>
      <c r="I459" s="221"/>
      <c r="J459" s="222"/>
      <c r="O459" s="21"/>
    </row>
    <row r="460" spans="2:15" ht="11.25" outlineLevel="1">
      <c r="B460" s="75"/>
      <c r="C460" s="14" t="s">
        <v>648</v>
      </c>
      <c r="D460" s="9" t="s">
        <v>153</v>
      </c>
      <c r="E460" s="9"/>
      <c r="F460" s="588"/>
      <c r="G460" s="546"/>
      <c r="H460" s="350"/>
      <c r="I460" s="451"/>
      <c r="J460" s="452"/>
      <c r="O460" s="21"/>
    </row>
    <row r="461" spans="2:15" ht="11.25" outlineLevel="1">
      <c r="B461" s="75"/>
      <c r="C461" s="33" t="s">
        <v>171</v>
      </c>
      <c r="D461" s="9" t="s">
        <v>172</v>
      </c>
      <c r="E461" s="9"/>
      <c r="F461" s="588"/>
      <c r="G461" s="61" t="s">
        <v>82</v>
      </c>
      <c r="H461" s="350" t="s">
        <v>84</v>
      </c>
      <c r="I461" s="929" t="s">
        <v>1229</v>
      </c>
      <c r="J461" s="930"/>
      <c r="O461" s="21"/>
    </row>
    <row r="462" spans="2:15" ht="11.25" outlineLevel="1">
      <c r="B462" s="75"/>
      <c r="C462" s="11"/>
      <c r="D462" s="1"/>
      <c r="E462" s="1" t="s">
        <v>278</v>
      </c>
      <c r="F462" s="141" t="s">
        <v>280</v>
      </c>
      <c r="G462" s="353"/>
      <c r="H462" s="450"/>
      <c r="I462" s="353"/>
      <c r="J462" s="450"/>
      <c r="O462" s="21"/>
    </row>
    <row r="463" spans="2:15" ht="11.25" outlineLevel="1">
      <c r="B463" s="75"/>
      <c r="C463" s="11"/>
      <c r="D463" s="1"/>
      <c r="E463" s="326" t="s">
        <v>1668</v>
      </c>
      <c r="F463" s="603" t="s">
        <v>1669</v>
      </c>
      <c r="G463" s="353"/>
      <c r="H463" s="450"/>
      <c r="I463" s="353"/>
      <c r="J463" s="450"/>
      <c r="O463" s="21"/>
    </row>
    <row r="464" spans="2:15" ht="11.25" outlineLevel="1">
      <c r="B464" s="75"/>
      <c r="C464" s="11"/>
      <c r="D464" s="1"/>
      <c r="E464" s="1"/>
      <c r="F464" s="141"/>
      <c r="G464" s="353"/>
      <c r="H464" s="450"/>
      <c r="I464" s="353"/>
      <c r="J464" s="450"/>
      <c r="O464" s="21"/>
    </row>
    <row r="465" spans="2:15" ht="11.25" outlineLevel="1">
      <c r="B465" s="75"/>
      <c r="C465" s="33" t="s">
        <v>173</v>
      </c>
      <c r="D465" s="9" t="s">
        <v>174</v>
      </c>
      <c r="E465" s="9"/>
      <c r="F465" s="588"/>
      <c r="G465" s="61" t="s">
        <v>82</v>
      </c>
      <c r="H465" s="350" t="s">
        <v>85</v>
      </c>
      <c r="I465" s="929" t="s">
        <v>1229</v>
      </c>
      <c r="J465" s="930"/>
      <c r="O465" s="21"/>
    </row>
    <row r="466" spans="2:15" ht="11.25" outlineLevel="1">
      <c r="B466" s="75"/>
      <c r="C466" s="11"/>
      <c r="D466" s="1"/>
      <c r="E466" s="1" t="s">
        <v>279</v>
      </c>
      <c r="F466" s="141" t="s">
        <v>281</v>
      </c>
      <c r="G466" s="353"/>
      <c r="H466" s="450"/>
      <c r="I466" s="353"/>
      <c r="J466" s="450"/>
      <c r="O466" s="21"/>
    </row>
    <row r="467" spans="2:15" ht="11.25" outlineLevel="1">
      <c r="B467" s="75"/>
      <c r="C467" s="11"/>
      <c r="D467" s="1"/>
      <c r="E467" s="326" t="s">
        <v>285</v>
      </c>
      <c r="F467" s="603" t="s">
        <v>1671</v>
      </c>
      <c r="G467" s="353"/>
      <c r="H467" s="450"/>
      <c r="I467" s="353"/>
      <c r="J467" s="450"/>
      <c r="O467" s="21"/>
    </row>
    <row r="468" spans="2:15" ht="11.25" outlineLevel="1">
      <c r="B468" s="75"/>
      <c r="C468" s="11"/>
      <c r="D468" s="1"/>
      <c r="E468" s="1" t="s">
        <v>286</v>
      </c>
      <c r="F468" s="141" t="s">
        <v>775</v>
      </c>
      <c r="G468" s="353"/>
      <c r="H468" s="450"/>
      <c r="I468" s="353"/>
      <c r="J468" s="450"/>
      <c r="O468" s="21"/>
    </row>
    <row r="469" spans="2:15" ht="11.25" outlineLevel="1">
      <c r="B469" s="75"/>
      <c r="C469" s="11"/>
      <c r="D469" s="1"/>
      <c r="E469" s="1"/>
      <c r="F469" s="141"/>
      <c r="G469" s="353"/>
      <c r="H469" s="32"/>
      <c r="I469" s="353"/>
      <c r="J469" s="450"/>
      <c r="O469" s="21"/>
    </row>
    <row r="470" spans="2:15" ht="12.75" outlineLevel="1">
      <c r="B470" s="75"/>
      <c r="C470" s="14" t="s">
        <v>1015</v>
      </c>
      <c r="D470" s="9" t="s">
        <v>1393</v>
      </c>
      <c r="E470" s="9"/>
      <c r="F470" s="588"/>
      <c r="G470" s="546" t="s">
        <v>84</v>
      </c>
      <c r="H470" s="226" t="s">
        <v>86</v>
      </c>
      <c r="I470" s="456" t="s">
        <v>1229</v>
      </c>
      <c r="J470" s="457" t="s">
        <v>84</v>
      </c>
      <c r="O470" s="21"/>
    </row>
    <row r="471" spans="2:15" ht="11.25" outlineLevel="1">
      <c r="B471" s="75"/>
      <c r="C471" s="11"/>
      <c r="D471" s="1"/>
      <c r="E471" s="1" t="s">
        <v>1663</v>
      </c>
      <c r="F471" s="141" t="s">
        <v>2099</v>
      </c>
      <c r="G471" s="62"/>
      <c r="H471" s="450"/>
      <c r="I471" s="353"/>
      <c r="J471" s="63"/>
      <c r="O471" s="21"/>
    </row>
    <row r="472" spans="2:15" ht="11.25" outlineLevel="1">
      <c r="B472" s="75"/>
      <c r="C472" s="11"/>
      <c r="D472" s="1"/>
      <c r="E472" s="462" t="s">
        <v>2096</v>
      </c>
      <c r="F472" s="605" t="s">
        <v>2102</v>
      </c>
      <c r="G472" s="64"/>
      <c r="H472" s="552" t="s">
        <v>85</v>
      </c>
      <c r="I472" s="353"/>
      <c r="J472" s="63"/>
      <c r="O472" s="21"/>
    </row>
    <row r="473" spans="2:15" ht="11.25" outlineLevel="1">
      <c r="B473" s="75"/>
      <c r="C473" s="11"/>
      <c r="D473" s="1"/>
      <c r="E473" s="462"/>
      <c r="F473" s="605" t="s">
        <v>2100</v>
      </c>
      <c r="G473" s="64"/>
      <c r="H473" s="552"/>
      <c r="I473" s="353"/>
      <c r="J473" s="63"/>
      <c r="O473" s="21"/>
    </row>
    <row r="474" spans="2:15" ht="11.25" outlineLevel="1">
      <c r="B474" s="75"/>
      <c r="C474" s="11"/>
      <c r="D474" s="1"/>
      <c r="E474" s="462" t="s">
        <v>2097</v>
      </c>
      <c r="F474" s="605" t="s">
        <v>2101</v>
      </c>
      <c r="G474" s="64"/>
      <c r="H474" s="552" t="s">
        <v>85</v>
      </c>
      <c r="I474" s="353"/>
      <c r="J474" s="63"/>
      <c r="O474" s="21"/>
    </row>
    <row r="475" spans="2:15" ht="11.25" outlineLevel="1">
      <c r="B475" s="75"/>
      <c r="C475" s="11"/>
      <c r="D475" s="1"/>
      <c r="E475" s="462"/>
      <c r="F475" s="605" t="s">
        <v>2100</v>
      </c>
      <c r="G475" s="64"/>
      <c r="H475" s="552"/>
      <c r="I475" s="353"/>
      <c r="J475" s="63"/>
      <c r="O475" s="21"/>
    </row>
    <row r="476" spans="2:15" ht="12.75" outlineLevel="1">
      <c r="B476" s="75"/>
      <c r="C476" s="11"/>
      <c r="D476" s="1"/>
      <c r="E476" s="462" t="s">
        <v>2097</v>
      </c>
      <c r="F476" s="602" t="s">
        <v>2103</v>
      </c>
      <c r="G476" s="64"/>
      <c r="H476" s="450" t="s">
        <v>84</v>
      </c>
      <c r="I476" s="353"/>
      <c r="J476" s="63"/>
      <c r="O476" s="21"/>
    </row>
    <row r="477" spans="2:15" ht="11.25" outlineLevel="1">
      <c r="B477" s="75"/>
      <c r="C477" s="11"/>
      <c r="D477" s="1"/>
      <c r="E477" s="462"/>
      <c r="F477" s="602"/>
      <c r="G477" s="64"/>
      <c r="H477" s="32"/>
      <c r="I477" s="353"/>
      <c r="J477" s="63"/>
      <c r="O477" s="21"/>
    </row>
    <row r="478" spans="2:15" ht="11.25">
      <c r="B478" s="75"/>
      <c r="C478" s="27" t="s">
        <v>1016</v>
      </c>
      <c r="D478" s="2" t="s">
        <v>1394</v>
      </c>
      <c r="E478" s="2"/>
      <c r="F478" s="587"/>
      <c r="G478" s="31" t="s">
        <v>85</v>
      </c>
      <c r="H478" s="31" t="s">
        <v>85</v>
      </c>
      <c r="I478" s="30"/>
      <c r="J478" s="356"/>
      <c r="L478" s="727" t="s">
        <v>295</v>
      </c>
      <c r="O478" s="21"/>
    </row>
    <row r="479" spans="2:15" ht="11.25" outlineLevel="1">
      <c r="B479" s="706"/>
      <c r="C479" s="321"/>
      <c r="D479" s="315"/>
      <c r="E479" s="316" t="s">
        <v>1674</v>
      </c>
      <c r="F479" s="592"/>
      <c r="G479" s="328"/>
      <c r="H479" s="46"/>
      <c r="I479" s="60"/>
      <c r="J479" s="325"/>
      <c r="O479" s="21"/>
    </row>
    <row r="480" spans="2:15" ht="11.25" hidden="1" outlineLevel="2">
      <c r="B480" s="706"/>
      <c r="C480" s="320"/>
      <c r="D480" s="311"/>
      <c r="E480" s="533" t="str">
        <f>TRIM(RIGHT(SUBSTITUTE(E479," ",REPT(" ",100)),100))</f>
        <v>8.10.2.3.2(a)</v>
      </c>
      <c r="F480" s="590">
        <f>+VLOOKUP(E480,clause_count,2,FALSE)</f>
        <v>13</v>
      </c>
      <c r="G480" s="535"/>
      <c r="H480" s="350"/>
      <c r="I480" s="456"/>
      <c r="J480" s="534"/>
      <c r="O480" s="21"/>
    </row>
    <row r="481" spans="2:15" ht="12.75" hidden="1" outlineLevel="2">
      <c r="B481" s="706"/>
      <c r="C481" s="320"/>
      <c r="D481" s="539">
        <v>1</v>
      </c>
      <c r="E481" s="538" t="s">
        <v>2211</v>
      </c>
      <c r="F481" s="577" t="str">
        <f>+VLOOKUP(E481,AlterationTestLU[],2,)</f>
        <v>Door Reopening Device (2.13.5) (Item 1.1)</v>
      </c>
      <c r="G481" s="535"/>
      <c r="H481" s="350"/>
      <c r="I481" s="456"/>
      <c r="J481" s="534"/>
      <c r="L481" s="727" t="s">
        <v>295</v>
      </c>
      <c r="O481" s="21"/>
    </row>
    <row r="482" spans="2:15" ht="12.75" hidden="1" outlineLevel="2">
      <c r="B482" s="706"/>
      <c r="C482" s="320"/>
      <c r="D482" s="539">
        <v>2</v>
      </c>
      <c r="E482" s="538" t="s">
        <v>2255</v>
      </c>
      <c r="F482" s="577" t="str">
        <f>+VLOOKUP(E482,AlterationTestLU[],2,)</f>
        <v>Door Closing Force Test (2.13.4) (Item 1.8)</v>
      </c>
      <c r="G482" s="535"/>
      <c r="H482" s="350"/>
      <c r="I482" s="456"/>
      <c r="J482" s="534"/>
      <c r="O482" s="21"/>
    </row>
    <row r="483" spans="2:15" ht="25.5" hidden="1" outlineLevel="2">
      <c r="B483" s="706"/>
      <c r="C483" s="320"/>
      <c r="D483" s="539">
        <v>3</v>
      </c>
      <c r="E483" s="538" t="s">
        <v>2256</v>
      </c>
      <c r="F483" s="577" t="str">
        <f>+VLOOKUP(E483,AlterationTestLU[],2,)</f>
        <v>Power Closing Doors Gates (2.13.3) (Item 1.9): Test Closing Time Per Door Marking Plate (2.13.4.2.4)</v>
      </c>
      <c r="G483" s="535"/>
      <c r="H483" s="350"/>
      <c r="I483" s="456"/>
      <c r="J483" s="534"/>
      <c r="O483" s="21"/>
    </row>
    <row r="484" spans="2:15" ht="51" hidden="1" outlineLevel="2">
      <c r="B484" s="706"/>
      <c r="C484" s="320"/>
      <c r="D484" s="539">
        <v>4</v>
      </c>
      <c r="E484" s="538" t="s">
        <v>2257</v>
      </c>
      <c r="F484" s="577" t="str">
        <f>+VLOOKUP(E484,AlterationTestLU[],2,)</f>
        <v>(j) Power Opening of Doors or Gates (Item 1.10)
(j)(1) Power Opening of Doors (2.13.2). 
(j)(2) Leveling Zone (2.26.1.6.3) and Leveling Speed (2.26.1.6.6). 
(j)(3) 	Inner Landing Zone (2.26.1.6.7). For static control elevators</v>
      </c>
      <c r="G484" s="535"/>
      <c r="H484" s="350"/>
      <c r="I484" s="456"/>
      <c r="J484" s="534"/>
      <c r="O484" s="21"/>
    </row>
    <row r="485" spans="2:15" ht="12.75" hidden="1" outlineLevel="2">
      <c r="B485" s="706"/>
      <c r="C485" s="320"/>
      <c r="D485" s="539">
        <v>5</v>
      </c>
      <c r="E485" s="538" t="s">
        <v>2796</v>
      </c>
      <c r="F485" s="577" t="str">
        <f>+VLOOKUP(E485,AlterationTestLU[],2,)</f>
        <v>Door Monitoring Systems (2.26.5)</v>
      </c>
      <c r="G485" s="535"/>
      <c r="H485" s="350"/>
      <c r="I485" s="456"/>
      <c r="J485" s="534"/>
      <c r="O485" s="21"/>
    </row>
    <row r="486" spans="2:15" ht="12.75" hidden="1" outlineLevel="2">
      <c r="B486" s="706"/>
      <c r="C486" s="320"/>
      <c r="D486" s="539">
        <v>6</v>
      </c>
      <c r="E486" s="538" t="s">
        <v>2535</v>
      </c>
      <c r="F486" s="577" t="str">
        <f>+VLOOKUP(E486,AlterationTestLU[],2,)</f>
        <v>inspection operation with open door circuits (2.26.1.5)</v>
      </c>
      <c r="G486" s="535"/>
      <c r="H486" s="350"/>
      <c r="I486" s="456"/>
      <c r="J486" s="534"/>
      <c r="O486" s="21"/>
    </row>
    <row r="487" spans="2:15" ht="12.75" hidden="1" outlineLevel="2">
      <c r="B487" s="706"/>
      <c r="C487" s="320"/>
      <c r="D487" s="539">
        <v>7</v>
      </c>
      <c r="E487" s="538" t="s">
        <v>2545</v>
      </c>
      <c r="F487" s="577" t="str">
        <f>+VLOOKUP(E487,AlterationTestLU[],2,)</f>
        <v>Car-Leveling Devices (2.26.1.6) (Item 3.7)</v>
      </c>
      <c r="G487" s="535"/>
      <c r="H487" s="350"/>
      <c r="I487" s="456"/>
      <c r="J487" s="534"/>
      <c r="O487" s="21"/>
    </row>
    <row r="488" spans="2:15" ht="127.5" hidden="1" outlineLevel="2">
      <c r="B488" s="706"/>
      <c r="C488" s="320"/>
      <c r="D488" s="539">
        <v>8</v>
      </c>
      <c r="E488" s="538" t="s">
        <v>2558</v>
      </c>
      <c r="F488" s="577" t="str">
        <f>+VLOOKUP(E488,AlterationTestLU[],2,)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488" s="535"/>
      <c r="H488" s="350"/>
      <c r="I488" s="456"/>
      <c r="J488" s="534"/>
      <c r="O488" s="21"/>
    </row>
    <row r="489" spans="2:15" ht="38.25" hidden="1" outlineLevel="2">
      <c r="B489" s="706"/>
      <c r="C489" s="320"/>
      <c r="D489" s="539">
        <v>9</v>
      </c>
      <c r="E489" s="538" t="s">
        <v>2615</v>
      </c>
      <c r="F489" s="577" t="str">
        <f>+VLOOKUP(E489,AlterationTestLU[],2,)</f>
        <v>(b) Hoistway Doors (Section 2.11) (Item 4.2)
(b)(1) test of closed biparting doors (2.11.12.4.3 and 2.11.12.4.7)
(b)(2) hoistway door (Section 2.11) [see also 8.10.2.2.3(w)]</v>
      </c>
      <c r="G489" s="535"/>
      <c r="H489" s="350"/>
      <c r="I489" s="456"/>
      <c r="J489" s="534"/>
      <c r="O489" s="21"/>
    </row>
    <row r="490" spans="2:15" ht="25.5" hidden="1" outlineLevel="2">
      <c r="B490" s="706"/>
      <c r="C490" s="320"/>
      <c r="D490" s="539">
        <v>10</v>
      </c>
      <c r="E490" s="538" t="s">
        <v>2619</v>
      </c>
      <c r="F490" s="577" t="str">
        <f>+VLOOKUP(E490,AlterationTestLU[],2,)</f>
        <v>Hoistway Door Locking Devices (2.12.2.3, 2.12.2.5, 2.12.3.3, 2.12.3.5, 2.12.4.3, 2.26.2.14, and 2.26.4.3) [see also 8.10.2.2.3(w)] (Item 4.4)</v>
      </c>
      <c r="G490" s="535"/>
      <c r="H490" s="350"/>
      <c r="I490" s="456"/>
      <c r="J490" s="534"/>
      <c r="O490" s="21"/>
    </row>
    <row r="491" spans="2:15" ht="38.25" hidden="1" outlineLevel="2">
      <c r="B491" s="706"/>
      <c r="C491" s="320"/>
      <c r="D491" s="539">
        <v>11</v>
      </c>
      <c r="E491" s="538" t="s">
        <v>2620</v>
      </c>
      <c r="F491" s="577" t="str">
        <f>+VLOOKUP(E491,AlterationTestLU[],2,)</f>
        <v>(e) Access to Hoistway (Item 4.5)
(e)(1) access for maintenance (2.12.6 and 2.12.7)
(e)(2) access for emergency (2.12.6)</v>
      </c>
      <c r="G491" s="535"/>
      <c r="H491" s="350"/>
      <c r="I491" s="456"/>
      <c r="J491" s="534"/>
      <c r="O491" s="21"/>
    </row>
    <row r="492" spans="2:15" ht="25.5" hidden="1" outlineLevel="2">
      <c r="B492" s="706"/>
      <c r="C492" s="320"/>
      <c r="D492" s="539">
        <v>12</v>
      </c>
      <c r="E492" s="538" t="s">
        <v>2623</v>
      </c>
      <c r="F492" s="577" t="str">
        <f>+VLOOKUP(E492,AlterationTestLU[],2,)</f>
        <v>Power Closing of Hoistway Doors (2.13.1, 2.13.3, and 2.13.4) [See also 8.10.2.2.1(i)] (Item 4.6)</v>
      </c>
      <c r="G492" s="535"/>
      <c r="H492" s="350"/>
      <c r="I492" s="456"/>
      <c r="J492" s="534"/>
      <c r="O492" s="21"/>
    </row>
    <row r="493" spans="2:15" ht="12.75" hidden="1" outlineLevel="2">
      <c r="B493" s="706"/>
      <c r="C493" s="320"/>
      <c r="D493" s="539">
        <v>13</v>
      </c>
      <c r="E493" s="538" t="s">
        <v>2624</v>
      </c>
      <c r="F493" s="577" t="str">
        <f>+VLOOKUP(E493,AlterationTestLU[],2,)</f>
        <v>Sequence Operation (2.13.6 and 2.13.3.4) (Item 4.7)</v>
      </c>
      <c r="G493" s="535"/>
      <c r="H493" s="350"/>
      <c r="I493" s="456"/>
      <c r="J493" s="534"/>
      <c r="O493" s="21"/>
    </row>
    <row r="494" spans="2:15" ht="11.25" outlineLevel="1" collapsed="1">
      <c r="B494" s="75"/>
      <c r="C494" s="11"/>
      <c r="D494" s="1"/>
      <c r="E494" s="142" t="s">
        <v>290</v>
      </c>
      <c r="F494" s="141" t="s">
        <v>689</v>
      </c>
      <c r="G494" s="32"/>
      <c r="H494" s="32"/>
      <c r="I494" s="845"/>
      <c r="J494" s="846"/>
      <c r="L494" s="727" t="s">
        <v>295</v>
      </c>
      <c r="O494" s="21"/>
    </row>
    <row r="495" spans="2:15" ht="11.25" outlineLevel="1">
      <c r="B495" s="75"/>
      <c r="C495" s="11"/>
      <c r="D495" s="1"/>
      <c r="E495" s="142" t="s">
        <v>291</v>
      </c>
      <c r="F495" s="141" t="s">
        <v>1004</v>
      </c>
      <c r="G495" s="32"/>
      <c r="H495" s="32"/>
      <c r="I495" s="845"/>
      <c r="J495" s="846"/>
      <c r="O495" s="21"/>
    </row>
    <row r="496" spans="2:15" ht="11.25" outlineLevel="1">
      <c r="B496" s="75"/>
      <c r="C496" s="11"/>
      <c r="D496" s="1"/>
      <c r="E496" s="142" t="s">
        <v>292</v>
      </c>
      <c r="F496" s="141" t="s">
        <v>954</v>
      </c>
      <c r="G496" s="32"/>
      <c r="H496" s="32"/>
      <c r="I496" s="845"/>
      <c r="J496" s="846"/>
      <c r="O496" s="21"/>
    </row>
    <row r="497" spans="2:15" ht="11.25" outlineLevel="1">
      <c r="B497" s="75"/>
      <c r="C497" s="11"/>
      <c r="D497" s="47"/>
      <c r="E497" s="142" t="s">
        <v>293</v>
      </c>
      <c r="F497" s="141" t="s">
        <v>1008</v>
      </c>
      <c r="G497" s="32"/>
      <c r="H497" s="32"/>
      <c r="I497" s="845"/>
      <c r="J497" s="846"/>
      <c r="O497" s="21"/>
    </row>
    <row r="498" spans="2:15" ht="11.25" outlineLevel="1">
      <c r="B498" s="75"/>
      <c r="C498" s="11"/>
      <c r="D498" s="47"/>
      <c r="E498" s="1" t="s">
        <v>1672</v>
      </c>
      <c r="F498" s="141"/>
      <c r="G498" s="32"/>
      <c r="H498" s="32"/>
      <c r="I498" s="845"/>
      <c r="J498" s="846"/>
      <c r="O498" s="21"/>
    </row>
    <row r="499" spans="2:15" ht="11.25" outlineLevel="1">
      <c r="B499" s="75"/>
      <c r="C499" s="11"/>
      <c r="D499" s="1"/>
      <c r="E499" s="142" t="s">
        <v>1578</v>
      </c>
      <c r="F499" s="141" t="s">
        <v>1683</v>
      </c>
      <c r="G499" s="32"/>
      <c r="H499" s="32"/>
      <c r="I499" s="451"/>
      <c r="J499" s="452"/>
      <c r="O499" s="21"/>
    </row>
    <row r="500" spans="2:15" ht="11.25" outlineLevel="1">
      <c r="B500" s="75"/>
      <c r="C500" s="11"/>
      <c r="D500" s="1"/>
      <c r="E500" s="142" t="s">
        <v>388</v>
      </c>
      <c r="F500" s="141" t="s">
        <v>1673</v>
      </c>
      <c r="G500" s="32"/>
      <c r="H500" s="32"/>
      <c r="I500" s="845"/>
      <c r="J500" s="846"/>
      <c r="O500" s="21"/>
    </row>
    <row r="501" spans="2:15" ht="11.25" outlineLevel="1">
      <c r="B501" s="75"/>
      <c r="C501" s="11"/>
      <c r="D501" s="65"/>
      <c r="E501" s="1"/>
      <c r="F501" s="141"/>
      <c r="G501" s="32"/>
      <c r="H501" s="32"/>
      <c r="I501" s="845"/>
      <c r="J501" s="846"/>
      <c r="O501" s="21"/>
    </row>
    <row r="502" spans="2:15" ht="11.25" outlineLevel="1">
      <c r="B502" s="523"/>
      <c r="C502" s="274" t="s">
        <v>2139</v>
      </c>
      <c r="D502" s="169" t="s">
        <v>177</v>
      </c>
      <c r="E502" s="170"/>
      <c r="F502" s="606"/>
      <c r="G502" s="66" t="s">
        <v>82</v>
      </c>
      <c r="H502" s="66" t="s">
        <v>82</v>
      </c>
      <c r="I502" s="67" t="s">
        <v>1229</v>
      </c>
      <c r="J502" s="68" t="s">
        <v>84</v>
      </c>
      <c r="O502" s="21"/>
    </row>
    <row r="503" spans="2:15" ht="11.25" outlineLevel="1">
      <c r="B503" s="75"/>
      <c r="C503" s="34"/>
      <c r="D503" s="244"/>
      <c r="E503" s="35" t="s">
        <v>2068</v>
      </c>
      <c r="F503" s="607" t="s">
        <v>1217</v>
      </c>
      <c r="G503" s="37"/>
      <c r="H503" s="37"/>
      <c r="I503" s="931"/>
      <c r="J503" s="932"/>
      <c r="O503" s="21"/>
    </row>
    <row r="504" spans="2:15" ht="22.5" outlineLevel="1">
      <c r="B504" s="75"/>
      <c r="C504" s="11"/>
      <c r="D504" s="216"/>
      <c r="E504" s="462" t="s">
        <v>2067</v>
      </c>
      <c r="F504" s="444" t="s">
        <v>2070</v>
      </c>
      <c r="G504" s="353"/>
      <c r="H504" s="32"/>
      <c r="I504" s="449"/>
      <c r="J504" s="450"/>
      <c r="O504" s="21"/>
    </row>
    <row r="505" spans="2:15" ht="11.25" outlineLevel="1">
      <c r="B505" s="75"/>
      <c r="C505" s="11"/>
      <c r="D505" s="216"/>
      <c r="E505" s="462" t="s">
        <v>2067</v>
      </c>
      <c r="F505" s="444" t="s">
        <v>2071</v>
      </c>
      <c r="G505" s="353"/>
      <c r="H505" s="32"/>
      <c r="I505" s="449"/>
      <c r="J505" s="450"/>
      <c r="O505" s="21"/>
    </row>
    <row r="506" spans="2:15" ht="11.25" outlineLevel="1">
      <c r="B506" s="75"/>
      <c r="C506" s="11"/>
      <c r="D506" s="216"/>
      <c r="E506" s="462" t="s">
        <v>2067</v>
      </c>
      <c r="F506" s="444" t="s">
        <v>2072</v>
      </c>
      <c r="G506" s="353"/>
      <c r="H506" s="32"/>
      <c r="I506" s="449"/>
      <c r="J506" s="450"/>
      <c r="O506" s="21"/>
    </row>
    <row r="507" spans="2:15" ht="11.25" outlineLevel="1">
      <c r="B507" s="523"/>
      <c r="C507" s="11"/>
      <c r="D507" s="277"/>
      <c r="E507" s="229" t="s">
        <v>2140</v>
      </c>
      <c r="F507" s="608"/>
      <c r="G507" s="353"/>
      <c r="H507" s="32"/>
      <c r="I507" s="449"/>
      <c r="J507" s="450"/>
      <c r="O507" s="21"/>
    </row>
    <row r="508" spans="2:15" ht="11.25" outlineLevel="1">
      <c r="B508" s="75"/>
      <c r="C508" s="11"/>
      <c r="D508" s="278"/>
      <c r="E508" s="229"/>
      <c r="F508" s="608"/>
      <c r="G508" s="353"/>
      <c r="H508" s="32"/>
      <c r="I508" s="449"/>
      <c r="J508" s="450"/>
      <c r="O508" s="21"/>
    </row>
    <row r="509" spans="2:15" ht="11.25">
      <c r="B509" s="75"/>
      <c r="C509" s="27" t="s">
        <v>1017</v>
      </c>
      <c r="D509" s="2" t="s">
        <v>3771</v>
      </c>
      <c r="E509" s="2"/>
      <c r="F509" s="587"/>
      <c r="G509" s="453" t="s">
        <v>84</v>
      </c>
      <c r="H509" s="453" t="s">
        <v>84</v>
      </c>
      <c r="I509" s="463"/>
      <c r="J509" s="356" t="s">
        <v>84</v>
      </c>
      <c r="K509" s="737" t="s">
        <v>3756</v>
      </c>
      <c r="L509" s="727" t="s">
        <v>295</v>
      </c>
      <c r="O509" s="21"/>
    </row>
    <row r="510" spans="2:15" ht="11.25">
      <c r="B510" s="75"/>
      <c r="C510" s="27" t="s">
        <v>3772</v>
      </c>
      <c r="D510" s="2" t="s">
        <v>3773</v>
      </c>
      <c r="E510" s="2"/>
      <c r="F510" s="587"/>
      <c r="G510" s="453" t="s">
        <v>84</v>
      </c>
      <c r="H510" s="453" t="s">
        <v>84</v>
      </c>
      <c r="I510" s="463"/>
      <c r="J510" s="356" t="s">
        <v>84</v>
      </c>
      <c r="K510" s="737" t="s">
        <v>3756</v>
      </c>
      <c r="L510" s="727" t="s">
        <v>295</v>
      </c>
      <c r="O510" s="21"/>
    </row>
    <row r="511" spans="2:15" ht="12.75" outlineLevel="1">
      <c r="B511" s="706"/>
      <c r="C511" s="79"/>
      <c r="D511" s="315"/>
      <c r="E511" s="316" t="s">
        <v>1675</v>
      </c>
      <c r="F511" s="592"/>
      <c r="G511" s="46"/>
      <c r="H511" s="83"/>
      <c r="I511" s="464"/>
      <c r="J511" s="469"/>
      <c r="O511" s="21"/>
    </row>
    <row r="512" spans="2:15" ht="12.75" hidden="1" outlineLevel="2">
      <c r="B512" s="706"/>
      <c r="C512" s="14"/>
      <c r="D512" s="311"/>
      <c r="E512" s="533" t="str">
        <f>TRIM(RIGHT(SUBSTITUTE(E511," ",REPT(" ",100)),100))</f>
        <v>8.10.2.3.2(ee)</v>
      </c>
      <c r="F512" s="590">
        <f>+VLOOKUP(E512,clause_count,2,FALSE)</f>
        <v>2</v>
      </c>
      <c r="G512" s="350"/>
      <c r="H512" s="73"/>
      <c r="I512" s="536"/>
      <c r="J512" s="537"/>
      <c r="O512" s="21"/>
    </row>
    <row r="513" spans="2:15" ht="25.5" hidden="1" outlineLevel="2">
      <c r="B513" s="706"/>
      <c r="C513" s="14"/>
      <c r="D513" s="539">
        <v>1</v>
      </c>
      <c r="E513" s="538" t="s">
        <v>2256</v>
      </c>
      <c r="F513" s="577" t="str">
        <f>+VLOOKUP(E513,AlterationTestLU[],2,)</f>
        <v>Power Closing Doors Gates (2.13.3) (Item 1.9): Test Closing Time Per Door Marking Plate (2.13.4.2.4)</v>
      </c>
      <c r="G513" s="350"/>
      <c r="H513" s="73"/>
      <c r="I513" s="536"/>
      <c r="J513" s="537"/>
      <c r="O513" s="21"/>
    </row>
    <row r="514" spans="2:15" ht="25.5" hidden="1" outlineLevel="2">
      <c r="B514" s="706"/>
      <c r="C514" s="14"/>
      <c r="D514" s="539">
        <v>2</v>
      </c>
      <c r="E514" s="538" t="s">
        <v>2623</v>
      </c>
      <c r="F514" s="577" t="str">
        <f>+VLOOKUP(E514,AlterationTestLU[],2,)</f>
        <v>Power Closing of Hoistway Doors (2.13.1, 2.13.3, and 2.13.4) [See also 8.10.2.2.1(i)] (Item 4.6)</v>
      </c>
      <c r="G514" s="350"/>
      <c r="H514" s="73"/>
      <c r="I514" s="536"/>
      <c r="J514" s="537"/>
      <c r="O514" s="21"/>
    </row>
    <row r="515" spans="2:15" ht="12.75" outlineLevel="1" collapsed="1">
      <c r="B515" s="75"/>
      <c r="C515" s="11"/>
      <c r="D515" s="1"/>
      <c r="E515" s="1" t="s">
        <v>294</v>
      </c>
      <c r="F515" s="347" t="s">
        <v>74</v>
      </c>
      <c r="G515" s="32"/>
      <c r="H515" s="32"/>
      <c r="I515" s="465"/>
      <c r="J515" s="470"/>
      <c r="O515" s="21"/>
    </row>
    <row r="516" spans="2:15" ht="11.25" outlineLevel="1">
      <c r="B516" s="75"/>
      <c r="C516" s="11"/>
      <c r="D516" s="1"/>
      <c r="E516" s="1" t="s">
        <v>295</v>
      </c>
      <c r="F516" s="141" t="s">
        <v>75</v>
      </c>
      <c r="G516" s="32"/>
      <c r="H516" s="32"/>
      <c r="I516" s="466"/>
      <c r="J516" s="450"/>
      <c r="L516" s="727" t="s">
        <v>295</v>
      </c>
      <c r="O516" s="21"/>
    </row>
    <row r="517" spans="2:15" ht="11.25" outlineLevel="1">
      <c r="B517" s="75"/>
      <c r="C517" s="11"/>
      <c r="D517" s="1"/>
      <c r="E517" s="462"/>
      <c r="F517" s="444" t="s">
        <v>2064</v>
      </c>
      <c r="G517" s="32"/>
      <c r="H517" s="32"/>
      <c r="I517" s="466"/>
      <c r="J517" s="450"/>
      <c r="L517" s="727" t="s">
        <v>295</v>
      </c>
      <c r="O517" s="21"/>
    </row>
    <row r="518" spans="2:15" ht="11.25" outlineLevel="1">
      <c r="B518" s="75"/>
      <c r="C518" s="11"/>
      <c r="D518" s="1"/>
      <c r="E518" s="462"/>
      <c r="F518" s="444" t="s">
        <v>2066</v>
      </c>
      <c r="G518" s="32"/>
      <c r="H518" s="32"/>
      <c r="I518" s="466"/>
      <c r="J518" s="450"/>
      <c r="O518" s="21"/>
    </row>
    <row r="519" spans="2:15" ht="11.25" outlineLevel="1">
      <c r="B519" s="75"/>
      <c r="C519" s="11"/>
      <c r="D519" s="1"/>
      <c r="E519" s="1"/>
      <c r="F519" s="141" t="s">
        <v>87</v>
      </c>
      <c r="G519" s="32"/>
      <c r="H519" s="32"/>
      <c r="I519" s="466"/>
      <c r="J519" s="450"/>
      <c r="O519" s="21"/>
    </row>
    <row r="520" spans="2:15" ht="11.25" outlineLevel="1">
      <c r="B520" s="75"/>
      <c r="C520" s="11"/>
      <c r="D520" s="2" t="s">
        <v>2074</v>
      </c>
      <c r="E520" s="2"/>
      <c r="F520" s="587"/>
      <c r="G520" s="467"/>
      <c r="H520" s="467"/>
      <c r="I520" s="30" t="s">
        <v>1229</v>
      </c>
      <c r="J520" s="471" t="s">
        <v>1229</v>
      </c>
      <c r="O520" s="21"/>
    </row>
    <row r="521" spans="2:15" ht="11.25" outlineLevel="1">
      <c r="B521" s="75"/>
      <c r="C521" s="11"/>
      <c r="D521" s="1"/>
      <c r="E521" s="229"/>
      <c r="F521" s="444" t="s">
        <v>2087</v>
      </c>
      <c r="G521" s="32"/>
      <c r="H521" s="32"/>
      <c r="I521" s="473" t="s">
        <v>1556</v>
      </c>
      <c r="J521" s="474"/>
      <c r="O521" s="21"/>
    </row>
    <row r="522" spans="2:15" ht="11.25" outlineLevel="1">
      <c r="B522" s="75"/>
      <c r="C522" s="11"/>
      <c r="D522" s="1"/>
      <c r="E522" s="229"/>
      <c r="F522" s="141"/>
      <c r="G522" s="32"/>
      <c r="H522" s="32"/>
      <c r="I522" s="475" t="s">
        <v>1558</v>
      </c>
      <c r="J522" s="474"/>
      <c r="O522" s="21"/>
    </row>
    <row r="523" spans="2:15" ht="11.25" outlineLevel="1">
      <c r="B523" s="75"/>
      <c r="C523" s="11"/>
      <c r="D523" s="2" t="s">
        <v>2088</v>
      </c>
      <c r="E523" s="2"/>
      <c r="F523" s="587"/>
      <c r="G523" s="467"/>
      <c r="H523" s="467"/>
      <c r="I523" s="472" t="s">
        <v>82</v>
      </c>
      <c r="J523" s="356" t="s">
        <v>84</v>
      </c>
      <c r="L523" s="727" t="s">
        <v>295</v>
      </c>
      <c r="O523" s="21"/>
    </row>
    <row r="524" spans="2:15" ht="12.75" outlineLevel="1">
      <c r="B524" s="75"/>
      <c r="C524" s="11"/>
      <c r="D524" s="1"/>
      <c r="E524" s="1" t="s">
        <v>294</v>
      </c>
      <c r="F524" s="347" t="s">
        <v>74</v>
      </c>
      <c r="G524" s="466"/>
      <c r="H524" s="468"/>
      <c r="I524" s="449"/>
      <c r="J524" s="450"/>
      <c r="O524" s="21"/>
    </row>
    <row r="525" spans="2:15" ht="11.25" outlineLevel="1">
      <c r="B525" s="75"/>
      <c r="C525" s="11"/>
      <c r="D525" s="1"/>
      <c r="E525" s="1" t="s">
        <v>295</v>
      </c>
      <c r="F525" s="141" t="s">
        <v>75</v>
      </c>
      <c r="G525" s="466"/>
      <c r="H525" s="468"/>
      <c r="I525" s="353"/>
      <c r="J525" s="450"/>
      <c r="O525" s="21"/>
    </row>
    <row r="526" spans="2:15" ht="11.25" outlineLevel="1">
      <c r="B526" s="75"/>
      <c r="C526" s="11"/>
      <c r="D526" s="1"/>
      <c r="E526" s="462"/>
      <c r="F526" s="605" t="s">
        <v>2064</v>
      </c>
      <c r="G526" s="466"/>
      <c r="H526" s="468"/>
      <c r="I526" s="353"/>
      <c r="J526" s="450"/>
      <c r="L526" s="727" t="s">
        <v>295</v>
      </c>
      <c r="O526" s="21"/>
    </row>
    <row r="527" spans="2:15" ht="11.25" outlineLevel="1">
      <c r="B527" s="75"/>
      <c r="C527" s="11"/>
      <c r="D527" s="1"/>
      <c r="E527" s="1"/>
      <c r="F527" s="141" t="s">
        <v>87</v>
      </c>
      <c r="G527" s="466"/>
      <c r="H527" s="468"/>
      <c r="I527" s="353"/>
      <c r="J527" s="450"/>
      <c r="O527" s="21"/>
    </row>
    <row r="528" spans="2:15" ht="11.25" outlineLevel="1">
      <c r="B528" s="75"/>
      <c r="C528" s="11"/>
      <c r="D528" s="1"/>
      <c r="E528" s="1"/>
      <c r="F528" s="141"/>
      <c r="G528" s="466"/>
      <c r="H528" s="468"/>
      <c r="I528" s="353"/>
      <c r="J528" s="450"/>
      <c r="O528" s="21"/>
    </row>
    <row r="529" spans="2:15" ht="11.25">
      <c r="B529" s="75"/>
      <c r="C529" s="27" t="s">
        <v>1018</v>
      </c>
      <c r="D529" s="2" t="s">
        <v>1019</v>
      </c>
      <c r="E529" s="2"/>
      <c r="F529" s="587"/>
      <c r="G529" s="924" t="s">
        <v>150</v>
      </c>
      <c r="H529" s="925"/>
      <c r="I529" s="925"/>
      <c r="J529" s="926"/>
      <c r="O529" s="21"/>
    </row>
    <row r="530" spans="2:15" ht="11.25" outlineLevel="1">
      <c r="B530" s="706"/>
      <c r="C530" s="79"/>
      <c r="D530" s="315"/>
      <c r="E530" s="316" t="s">
        <v>1676</v>
      </c>
      <c r="F530" s="592"/>
      <c r="G530" s="46"/>
      <c r="H530" s="83"/>
      <c r="I530" s="845"/>
      <c r="J530" s="846"/>
      <c r="O530" s="21"/>
    </row>
    <row r="531" spans="2:15" ht="11.25" hidden="1" outlineLevel="2">
      <c r="B531" s="706"/>
      <c r="C531" s="14"/>
      <c r="D531" s="311"/>
      <c r="E531" s="533" t="str">
        <f>TRIM(RIGHT(SUBSTITUTE(E530," ",REPT(" ",100)),100))</f>
        <v>8.10.2.3.2(ff)</v>
      </c>
      <c r="F531" s="590">
        <f>+VLOOKUP(E531,clause_count,2,FALSE)</f>
        <v>4</v>
      </c>
      <c r="G531" s="350"/>
      <c r="H531" s="73"/>
      <c r="I531" s="451"/>
      <c r="J531" s="452"/>
      <c r="O531" s="21"/>
    </row>
    <row r="532" spans="2:15" ht="38.25" hidden="1" outlineLevel="2">
      <c r="B532" s="706"/>
      <c r="C532" s="14"/>
      <c r="D532" s="539">
        <v>1</v>
      </c>
      <c r="E532" s="538" t="s">
        <v>2244</v>
      </c>
      <c r="F532" s="577" t="str">
        <f>+VLOOKUP(E532,AlterationTestLU[],2,)</f>
        <v>(e) Car Lighting (2.14.7) (Item 1.5)
(e)(1) normal illumination (2.14.7)
(e)(2) auxiliary lighting system (2.14.7.1.3)</v>
      </c>
      <c r="G532" s="350"/>
      <c r="H532" s="73"/>
      <c r="I532" s="451"/>
      <c r="J532" s="452"/>
      <c r="O532" s="21"/>
    </row>
    <row r="533" spans="2:15" ht="51" hidden="1" outlineLevel="2">
      <c r="B533" s="706"/>
      <c r="C533" s="14"/>
      <c r="D533" s="539">
        <v>2</v>
      </c>
      <c r="E533" s="538" t="s">
        <v>2779</v>
      </c>
      <c r="F533" s="577" t="str">
        <f>+VLOOKUP(E533,AlterationTestLU[],2,)</f>
        <v>(k) 	Car Vision Panels and Glass Car Doors (Item 1.11)
(k)(1) vision panel (2.14.2.5)
(k)(2) glass doors (2.14.5.9)
(k)(3) 	access panels (2.14.2.6)</v>
      </c>
      <c r="G533" s="350"/>
      <c r="H533" s="73"/>
      <c r="I533" s="451"/>
      <c r="J533" s="452"/>
      <c r="O533" s="21"/>
    </row>
    <row r="534" spans="2:15" ht="76.5" hidden="1" outlineLevel="2">
      <c r="B534" s="706"/>
      <c r="C534" s="14"/>
      <c r="D534" s="539">
        <v>3</v>
      </c>
      <c r="E534" s="538" t="s">
        <v>2781</v>
      </c>
      <c r="F534" s="577" t="str">
        <f>+VLOOKUP(E534,AlterationTestLU[],2,)</f>
        <v>(l) 	Car Enclosure (Item 1.12)
(l)(1) 	enclosure and lining materials (2.14.2.1 and 2.14.3.1)
(l)(2) 	equipment prohibited inside car (2.14.1.9)
(l)(3) 	classes of loading (2.16.2.2)
(l)(4) 	passengers on freight elevators (2.16.4)
(l)(5) 	identification in cars (2.29.1)</v>
      </c>
      <c r="G534" s="350"/>
      <c r="H534" s="73"/>
      <c r="I534" s="451"/>
      <c r="J534" s="452"/>
      <c r="O534" s="21"/>
    </row>
    <row r="535" spans="2:15" ht="38.25" hidden="1" outlineLevel="2">
      <c r="B535" s="706"/>
      <c r="C535" s="14"/>
      <c r="D535" s="539">
        <v>4</v>
      </c>
      <c r="E535" s="538" t="s">
        <v>2787</v>
      </c>
      <c r="F535" s="577" t="str">
        <f>+VLOOKUP(E535,AlterationTestLU[],2,)</f>
        <v>(m) 	Emergency Exit (Item 1.13)
(m)(1) 	car top (2.14.1.5)
(m)(2) 	car side (2.14.1.10)</v>
      </c>
      <c r="G535" s="350"/>
      <c r="H535" s="73"/>
      <c r="I535" s="451"/>
      <c r="J535" s="452"/>
      <c r="O535" s="21"/>
    </row>
    <row r="536" spans="2:15" ht="11.25" outlineLevel="1" collapsed="1">
      <c r="B536" s="75"/>
      <c r="C536" s="14" t="s">
        <v>296</v>
      </c>
      <c r="D536" s="9" t="s">
        <v>558</v>
      </c>
      <c r="E536" s="9"/>
      <c r="F536" s="588"/>
      <c r="G536" s="350" t="s">
        <v>83</v>
      </c>
      <c r="H536" s="350" t="s">
        <v>82</v>
      </c>
      <c r="I536" s="845"/>
      <c r="J536" s="846"/>
      <c r="O536" s="21"/>
    </row>
    <row r="537" spans="2:15" ht="11.25" outlineLevel="1">
      <c r="B537" s="75"/>
      <c r="C537" s="11"/>
      <c r="D537" s="223"/>
      <c r="E537" s="218" t="s">
        <v>1677</v>
      </c>
      <c r="F537" s="141" t="s">
        <v>76</v>
      </c>
      <c r="G537" s="32"/>
      <c r="H537" s="32"/>
      <c r="I537" s="845"/>
      <c r="J537" s="846"/>
      <c r="O537" s="21"/>
    </row>
    <row r="538" spans="2:15" ht="11.25" outlineLevel="1">
      <c r="B538" s="75"/>
      <c r="C538" s="11"/>
      <c r="D538" s="1"/>
      <c r="E538" s="1" t="s">
        <v>297</v>
      </c>
      <c r="F538" s="141" t="s">
        <v>336</v>
      </c>
      <c r="G538" s="32"/>
      <c r="H538" s="32"/>
      <c r="I538" s="845"/>
      <c r="J538" s="846"/>
      <c r="O538" s="21"/>
    </row>
    <row r="539" spans="2:15" ht="11.25" outlineLevel="1">
      <c r="B539" s="75"/>
      <c r="C539" s="11"/>
      <c r="D539" s="1"/>
      <c r="E539" s="69">
        <v>2.17</v>
      </c>
      <c r="F539" s="141" t="s">
        <v>398</v>
      </c>
      <c r="G539" s="32"/>
      <c r="H539" s="32"/>
      <c r="I539" s="451"/>
      <c r="J539" s="452"/>
      <c r="O539" s="21"/>
    </row>
    <row r="540" spans="2:15" ht="11.25" outlineLevel="1">
      <c r="B540" s="75"/>
      <c r="C540" s="11"/>
      <c r="D540" s="1"/>
      <c r="E540" s="142" t="s">
        <v>300</v>
      </c>
      <c r="F540" s="141" t="s">
        <v>1023</v>
      </c>
      <c r="G540" s="32"/>
      <c r="H540" s="32"/>
      <c r="I540" s="845"/>
      <c r="J540" s="846"/>
      <c r="O540" s="21"/>
    </row>
    <row r="541" spans="2:15" ht="11.25" outlineLevel="1">
      <c r="B541" s="75"/>
      <c r="C541" s="14" t="s">
        <v>649</v>
      </c>
      <c r="D541" s="9" t="s">
        <v>154</v>
      </c>
      <c r="E541" s="9"/>
      <c r="F541" s="588"/>
      <c r="G541" s="350" t="s">
        <v>85</v>
      </c>
      <c r="H541" s="350" t="s">
        <v>85</v>
      </c>
      <c r="I541" s="451"/>
      <c r="J541" s="452"/>
      <c r="O541" s="21"/>
    </row>
    <row r="542" spans="2:15" ht="11.25" outlineLevel="1">
      <c r="B542" s="75"/>
      <c r="C542" s="33" t="s">
        <v>301</v>
      </c>
      <c r="D542" s="9" t="s">
        <v>1201</v>
      </c>
      <c r="E542" s="9"/>
      <c r="F542" s="588"/>
      <c r="G542" s="350" t="s">
        <v>85</v>
      </c>
      <c r="H542" s="350" t="s">
        <v>85</v>
      </c>
      <c r="I542" s="845"/>
      <c r="J542" s="846"/>
      <c r="O542" s="21"/>
    </row>
    <row r="543" spans="2:15" ht="11.25" outlineLevel="1">
      <c r="B543" s="75"/>
      <c r="C543" s="11"/>
      <c r="D543" s="191"/>
      <c r="E543" s="1" t="s">
        <v>321</v>
      </c>
      <c r="F543" s="141" t="s">
        <v>322</v>
      </c>
      <c r="G543" s="32"/>
      <c r="H543" s="32"/>
      <c r="I543" s="845"/>
      <c r="J543" s="846"/>
      <c r="O543" s="21"/>
    </row>
    <row r="544" spans="2:15" ht="11.25" outlineLevel="1">
      <c r="B544" s="75"/>
      <c r="C544" s="33" t="s">
        <v>302</v>
      </c>
      <c r="D544" s="9" t="s">
        <v>1396</v>
      </c>
      <c r="E544" s="9"/>
      <c r="F544" s="588"/>
      <c r="G544" s="350" t="s">
        <v>84</v>
      </c>
      <c r="H544" s="350" t="s">
        <v>84</v>
      </c>
      <c r="I544" s="845"/>
      <c r="J544" s="846"/>
      <c r="O544" s="21"/>
    </row>
    <row r="545" spans="2:15" ht="11.25" outlineLevel="1">
      <c r="B545" s="75"/>
      <c r="C545" s="11"/>
      <c r="D545" s="191"/>
      <c r="E545" s="1" t="s">
        <v>323</v>
      </c>
      <c r="F545" s="141" t="s">
        <v>755</v>
      </c>
      <c r="G545" s="32"/>
      <c r="H545" s="32"/>
      <c r="I545" s="845"/>
      <c r="J545" s="846"/>
      <c r="O545" s="21"/>
    </row>
    <row r="546" spans="2:15" ht="11.25" outlineLevel="1">
      <c r="B546" s="75"/>
      <c r="C546" s="33" t="s">
        <v>303</v>
      </c>
      <c r="D546" s="9" t="s">
        <v>304</v>
      </c>
      <c r="E546" s="9"/>
      <c r="F546" s="588"/>
      <c r="G546" s="350" t="s">
        <v>84</v>
      </c>
      <c r="H546" s="350" t="s">
        <v>84</v>
      </c>
      <c r="I546" s="178"/>
      <c r="J546" s="179"/>
      <c r="O546" s="21"/>
    </row>
    <row r="547" spans="2:15" ht="11.25" outlineLevel="1">
      <c r="B547" s="75"/>
      <c r="C547" s="11"/>
      <c r="D547" s="1"/>
      <c r="E547" s="1" t="s">
        <v>324</v>
      </c>
      <c r="F547" s="141" t="s">
        <v>756</v>
      </c>
      <c r="G547" s="32"/>
      <c r="H547" s="32"/>
      <c r="I547" s="918"/>
      <c r="J547" s="919"/>
      <c r="O547" s="21"/>
    </row>
    <row r="548" spans="2:15" ht="11.25" outlineLevel="1">
      <c r="B548" s="75"/>
      <c r="C548" s="11"/>
      <c r="D548" s="1"/>
      <c r="E548" s="1" t="s">
        <v>155</v>
      </c>
      <c r="F548" s="141" t="s">
        <v>156</v>
      </c>
      <c r="G548" s="32"/>
      <c r="H548" s="32"/>
      <c r="I548" s="556"/>
      <c r="J548" s="557"/>
      <c r="O548" s="21"/>
    </row>
    <row r="549" spans="2:15" ht="11.25" outlineLevel="1">
      <c r="B549" s="75"/>
      <c r="C549" s="11"/>
      <c r="D549" s="1"/>
      <c r="E549" s="1" t="s">
        <v>157</v>
      </c>
      <c r="F549" s="141" t="s">
        <v>159</v>
      </c>
      <c r="G549" s="32"/>
      <c r="H549" s="32"/>
      <c r="I549" s="556" t="s">
        <v>1229</v>
      </c>
      <c r="J549" s="557"/>
      <c r="O549" s="21"/>
    </row>
    <row r="550" spans="2:15" ht="11.25" outlineLevel="1">
      <c r="B550" s="75"/>
      <c r="C550" s="11"/>
      <c r="D550" s="223"/>
      <c r="E550" s="218" t="s">
        <v>158</v>
      </c>
      <c r="F550" s="141" t="s">
        <v>160</v>
      </c>
      <c r="G550" s="32"/>
      <c r="H550" s="32"/>
      <c r="I550" s="177"/>
      <c r="J550" s="557"/>
      <c r="O550" s="21"/>
    </row>
    <row r="551" spans="2:15" ht="11.25" outlineLevel="1">
      <c r="B551" s="75"/>
      <c r="C551" s="33" t="s">
        <v>305</v>
      </c>
      <c r="D551" s="9" t="s">
        <v>115</v>
      </c>
      <c r="E551" s="9"/>
      <c r="F551" s="588"/>
      <c r="G551" s="350" t="s">
        <v>84</v>
      </c>
      <c r="H551" s="350" t="s">
        <v>84</v>
      </c>
      <c r="I551" s="916" t="s">
        <v>1229</v>
      </c>
      <c r="J551" s="917"/>
      <c r="O551" s="21"/>
    </row>
    <row r="552" spans="2:15" ht="11.25" outlineLevel="1">
      <c r="B552" s="75"/>
      <c r="C552" s="11"/>
      <c r="D552" s="1"/>
      <c r="E552" s="1" t="s">
        <v>325</v>
      </c>
      <c r="F552" s="141" t="s">
        <v>757</v>
      </c>
      <c r="G552" s="32"/>
      <c r="H552" s="32"/>
      <c r="I552" s="556"/>
      <c r="J552" s="557"/>
      <c r="O552" s="21"/>
    </row>
    <row r="553" spans="2:15" ht="11.25" outlineLevel="1">
      <c r="B553" s="75"/>
      <c r="C553" s="11"/>
      <c r="D553" s="1"/>
      <c r="E553" s="70" t="s">
        <v>1231</v>
      </c>
      <c r="F553" s="141" t="s">
        <v>29</v>
      </c>
      <c r="G553" s="32"/>
      <c r="H553" s="32"/>
      <c r="I553" s="556"/>
      <c r="J553" s="557"/>
      <c r="O553" s="21"/>
    </row>
    <row r="554" spans="2:15" ht="11.25" outlineLevel="1">
      <c r="B554" s="75"/>
      <c r="C554" s="11"/>
      <c r="D554" s="1"/>
      <c r="E554" s="70" t="s">
        <v>1232</v>
      </c>
      <c r="F554" s="141" t="s">
        <v>1233</v>
      </c>
      <c r="G554" s="32"/>
      <c r="H554" s="32"/>
      <c r="I554" s="556"/>
      <c r="J554" s="557"/>
      <c r="O554" s="21"/>
    </row>
    <row r="555" spans="2:15" ht="11.25" outlineLevel="1">
      <c r="B555" s="75"/>
      <c r="C555" s="11"/>
      <c r="D555" s="1"/>
      <c r="E555" s="70" t="s">
        <v>1234</v>
      </c>
      <c r="F555" s="141" t="s">
        <v>1266</v>
      </c>
      <c r="G555" s="32"/>
      <c r="H555" s="32"/>
      <c r="I555" s="556"/>
      <c r="J555" s="557"/>
      <c r="O555" s="21"/>
    </row>
    <row r="556" spans="2:15" ht="11.25" outlineLevel="1">
      <c r="B556" s="75"/>
      <c r="C556" s="11"/>
      <c r="D556" s="1"/>
      <c r="E556" s="70" t="s">
        <v>1235</v>
      </c>
      <c r="F556" s="141" t="s">
        <v>1678</v>
      </c>
      <c r="G556" s="32"/>
      <c r="H556" s="32"/>
      <c r="I556" s="556"/>
      <c r="J556" s="557"/>
      <c r="O556" s="21"/>
    </row>
    <row r="557" spans="2:15" ht="11.25" outlineLevel="1">
      <c r="B557" s="75"/>
      <c r="C557" s="11"/>
      <c r="D557" s="1"/>
      <c r="E557" s="70"/>
      <c r="F557" s="141" t="s">
        <v>1679</v>
      </c>
      <c r="G557" s="32"/>
      <c r="H557" s="32"/>
      <c r="I557" s="556"/>
      <c r="J557" s="557"/>
      <c r="O557" s="21"/>
    </row>
    <row r="558" spans="2:15" ht="11.25" outlineLevel="1">
      <c r="B558" s="75"/>
      <c r="C558" s="11"/>
      <c r="D558" s="1"/>
      <c r="E558" s="70"/>
      <c r="F558" s="141" t="s">
        <v>161</v>
      </c>
      <c r="G558" s="32"/>
      <c r="H558" s="32"/>
      <c r="I558" s="556"/>
      <c r="J558" s="557"/>
      <c r="O558" s="21"/>
    </row>
    <row r="559" spans="2:15" ht="11.25" outlineLevel="1">
      <c r="B559" s="75"/>
      <c r="C559" s="11"/>
      <c r="D559" s="1"/>
      <c r="E559" s="70"/>
      <c r="F559" s="141" t="s">
        <v>162</v>
      </c>
      <c r="G559" s="32"/>
      <c r="H559" s="32"/>
      <c r="I559" s="556"/>
      <c r="J559" s="557"/>
      <c r="O559" s="21"/>
    </row>
    <row r="560" spans="2:15" ht="11.25" outlineLevel="1">
      <c r="B560" s="75"/>
      <c r="C560" s="11"/>
      <c r="D560" s="1"/>
      <c r="E560" s="70"/>
      <c r="F560" s="444" t="s">
        <v>2073</v>
      </c>
      <c r="G560" s="920" t="s">
        <v>1681</v>
      </c>
      <c r="H560" s="921"/>
      <c r="I560" s="556"/>
      <c r="J560" s="557"/>
      <c r="O560" s="21"/>
    </row>
    <row r="561" spans="2:15" ht="11.25" outlineLevel="1">
      <c r="B561" s="75"/>
      <c r="C561" s="11"/>
      <c r="D561" s="1"/>
      <c r="E561" s="70" t="s">
        <v>1236</v>
      </c>
      <c r="F561" s="141" t="s">
        <v>1237</v>
      </c>
      <c r="G561" s="32"/>
      <c r="H561" s="32"/>
      <c r="I561" s="556"/>
      <c r="J561" s="557"/>
      <c r="O561" s="21"/>
    </row>
    <row r="562" spans="2:15" ht="11.25" outlineLevel="1">
      <c r="B562" s="75"/>
      <c r="C562" s="11"/>
      <c r="D562" s="1"/>
      <c r="E562" s="70" t="s">
        <v>1569</v>
      </c>
      <c r="F562" s="141" t="s">
        <v>163</v>
      </c>
      <c r="G562" s="32"/>
      <c r="H562" s="32"/>
      <c r="I562" s="556"/>
      <c r="J562" s="557"/>
      <c r="O562" s="21"/>
    </row>
    <row r="563" spans="2:15" ht="11.25" outlineLevel="1">
      <c r="B563" s="523"/>
      <c r="C563" s="11"/>
      <c r="D563" s="1"/>
      <c r="E563" s="229" t="s">
        <v>2140</v>
      </c>
      <c r="F563" s="141" t="s">
        <v>2130</v>
      </c>
      <c r="G563" s="32"/>
      <c r="H563" s="32"/>
      <c r="I563" s="556"/>
      <c r="J563" s="557"/>
      <c r="O563" s="21"/>
    </row>
    <row r="564" spans="2:15" ht="11.25" outlineLevel="1">
      <c r="B564" s="75"/>
      <c r="C564" s="11"/>
      <c r="D564" s="1"/>
      <c r="E564" s="229"/>
      <c r="F564" s="141"/>
      <c r="G564" s="32"/>
      <c r="H564" s="32"/>
      <c r="I564" s="556"/>
      <c r="J564" s="557"/>
      <c r="O564" s="21"/>
    </row>
    <row r="565" spans="2:15" ht="11.25" outlineLevel="1">
      <c r="B565" s="523"/>
      <c r="C565" s="273" t="s">
        <v>2141</v>
      </c>
      <c r="D565" s="172" t="s">
        <v>790</v>
      </c>
      <c r="E565" s="173"/>
      <c r="F565" s="593"/>
      <c r="G565" s="350" t="s">
        <v>84</v>
      </c>
      <c r="H565" s="350" t="s">
        <v>84</v>
      </c>
      <c r="I565" s="546" t="s">
        <v>1229</v>
      </c>
      <c r="J565" s="547" t="s">
        <v>84</v>
      </c>
      <c r="O565" s="21"/>
    </row>
    <row r="566" spans="2:15" ht="11.25" outlineLevel="1">
      <c r="B566" s="75"/>
      <c r="C566" s="228"/>
      <c r="D566" s="71"/>
      <c r="E566" s="69"/>
      <c r="F566" s="141" t="s">
        <v>726</v>
      </c>
      <c r="G566" s="32"/>
      <c r="H566" s="32"/>
      <c r="I566" s="353"/>
      <c r="J566" s="450"/>
      <c r="O566" s="21"/>
    </row>
    <row r="567" spans="2:15" ht="11.25" outlineLevel="1">
      <c r="B567" s="75"/>
      <c r="C567" s="228"/>
      <c r="D567" s="71"/>
      <c r="E567" s="69"/>
      <c r="F567" s="141" t="s">
        <v>1260</v>
      </c>
      <c r="G567" s="32"/>
      <c r="H567" s="32"/>
      <c r="I567" s="353"/>
      <c r="J567" s="450"/>
      <c r="O567" s="21"/>
    </row>
    <row r="568" spans="2:15" ht="11.25" outlineLevel="1">
      <c r="B568" s="75"/>
      <c r="C568" s="228"/>
      <c r="D568" s="71"/>
      <c r="E568" s="69"/>
      <c r="F568" s="141" t="s">
        <v>1397</v>
      </c>
      <c r="G568" s="32"/>
      <c r="H568" s="32"/>
      <c r="I568" s="353"/>
      <c r="J568" s="450"/>
      <c r="O568" s="21"/>
    </row>
    <row r="569" spans="2:15" ht="11.25" outlineLevel="1">
      <c r="B569" s="523"/>
      <c r="C569" s="11"/>
      <c r="D569" s="277"/>
      <c r="E569" s="229" t="s">
        <v>2140</v>
      </c>
      <c r="F569" s="141" t="s">
        <v>2130</v>
      </c>
      <c r="G569" s="353"/>
      <c r="H569" s="32"/>
      <c r="I569" s="353"/>
      <c r="J569" s="450"/>
      <c r="O569" s="21"/>
    </row>
    <row r="570" spans="2:15" ht="11.25" outlineLevel="1">
      <c r="B570" s="75"/>
      <c r="C570" s="11"/>
      <c r="D570" s="277"/>
      <c r="E570" s="229"/>
      <c r="F570" s="608"/>
      <c r="G570" s="353"/>
      <c r="H570" s="32"/>
      <c r="I570" s="353"/>
      <c r="J570" s="450"/>
      <c r="O570" s="21"/>
    </row>
    <row r="571" spans="2:15" ht="11.25" outlineLevel="1">
      <c r="B571" s="523"/>
      <c r="C571" s="273" t="s">
        <v>2142</v>
      </c>
      <c r="D571" s="172" t="s">
        <v>178</v>
      </c>
      <c r="E571" s="173"/>
      <c r="F571" s="609"/>
      <c r="G571" s="350" t="s">
        <v>84</v>
      </c>
      <c r="H571" s="350" t="s">
        <v>84</v>
      </c>
      <c r="I571" s="546" t="s">
        <v>1229</v>
      </c>
      <c r="J571" s="547" t="s">
        <v>84</v>
      </c>
      <c r="O571" s="21"/>
    </row>
    <row r="572" spans="2:15" ht="11.25" outlineLevel="1">
      <c r="B572" s="75"/>
      <c r="C572" s="228"/>
      <c r="D572" s="71"/>
      <c r="E572" s="69" t="s">
        <v>1398</v>
      </c>
      <c r="F572" s="141" t="s">
        <v>1265</v>
      </c>
      <c r="G572" s="32"/>
      <c r="H572" s="32"/>
      <c r="I572" s="353"/>
      <c r="J572" s="450"/>
      <c r="O572" s="21"/>
    </row>
    <row r="573" spans="2:15" ht="11.25" outlineLevel="1">
      <c r="B573" s="75"/>
      <c r="C573" s="228"/>
      <c r="D573" s="71"/>
      <c r="E573" s="69" t="s">
        <v>1263</v>
      </c>
      <c r="F573" s="141" t="s">
        <v>1264</v>
      </c>
      <c r="G573" s="32"/>
      <c r="H573" s="32"/>
      <c r="I573" s="353"/>
      <c r="J573" s="450"/>
      <c r="O573" s="21"/>
    </row>
    <row r="574" spans="2:15" ht="11.25" outlineLevel="1">
      <c r="B574" s="75"/>
      <c r="C574" s="228"/>
      <c r="D574" s="71"/>
      <c r="E574" s="69" t="s">
        <v>1261</v>
      </c>
      <c r="F574" s="141" t="s">
        <v>1262</v>
      </c>
      <c r="G574" s="32"/>
      <c r="H574" s="32"/>
      <c r="I574" s="353"/>
      <c r="J574" s="450"/>
      <c r="O574" s="21"/>
    </row>
    <row r="575" spans="2:15" ht="11.25" outlineLevel="1">
      <c r="B575" s="523"/>
      <c r="C575" s="11"/>
      <c r="D575" s="279"/>
      <c r="E575" s="229" t="s">
        <v>2140</v>
      </c>
      <c r="F575" s="141" t="s">
        <v>2130</v>
      </c>
      <c r="G575" s="353"/>
      <c r="H575" s="32"/>
      <c r="I575" s="353"/>
      <c r="J575" s="450"/>
      <c r="O575" s="21"/>
    </row>
    <row r="576" spans="2:15" ht="11.25" outlineLevel="1">
      <c r="B576" s="75"/>
      <c r="C576" s="11"/>
      <c r="D576" s="279"/>
      <c r="E576" s="229"/>
      <c r="F576" s="610"/>
      <c r="G576" s="353"/>
      <c r="H576" s="32"/>
      <c r="I576" s="353"/>
      <c r="J576" s="450"/>
      <c r="O576" s="21"/>
    </row>
    <row r="577" spans="2:15" ht="11.25" outlineLevel="1">
      <c r="B577" s="523"/>
      <c r="C577" s="224" t="s">
        <v>2143</v>
      </c>
      <c r="D577" s="330" t="s">
        <v>1682</v>
      </c>
      <c r="E577" s="331"/>
      <c r="F577" s="609"/>
      <c r="G577" s="226" t="s">
        <v>84</v>
      </c>
      <c r="H577" s="226" t="s">
        <v>84</v>
      </c>
      <c r="I577" s="521" t="s">
        <v>1229</v>
      </c>
      <c r="J577" s="522" t="s">
        <v>84</v>
      </c>
      <c r="O577" s="21"/>
    </row>
    <row r="578" spans="2:15" ht="11.25" outlineLevel="1">
      <c r="B578" s="75"/>
      <c r="C578" s="11"/>
      <c r="D578" s="279"/>
      <c r="E578" s="142" t="s">
        <v>1578</v>
      </c>
      <c r="F578" s="444" t="s">
        <v>1683</v>
      </c>
      <c r="G578" s="353"/>
      <c r="H578" s="32"/>
      <c r="I578" s="353"/>
      <c r="J578" s="450"/>
      <c r="O578" s="21"/>
    </row>
    <row r="579" spans="2:15" ht="11.25" outlineLevel="1">
      <c r="B579" s="75"/>
      <c r="C579" s="11"/>
      <c r="D579" s="279"/>
      <c r="E579" s="229"/>
      <c r="F579" s="610" t="s">
        <v>2105</v>
      </c>
      <c r="G579" s="353"/>
      <c r="H579" s="32"/>
      <c r="I579" s="353"/>
      <c r="J579" s="450"/>
      <c r="O579" s="21"/>
    </row>
    <row r="580" spans="2:15" ht="11.25" outlineLevel="1">
      <c r="B580" s="75"/>
      <c r="C580" s="11"/>
      <c r="D580" s="279"/>
      <c r="E580" s="229"/>
      <c r="F580" s="610" t="s">
        <v>2098</v>
      </c>
      <c r="G580" s="353"/>
      <c r="H580" s="32"/>
      <c r="I580" s="353"/>
      <c r="J580" s="450"/>
      <c r="O580" s="21"/>
    </row>
    <row r="581" spans="2:15" ht="11.25" outlineLevel="1">
      <c r="B581" s="75"/>
      <c r="C581" s="11"/>
      <c r="D581" s="279"/>
      <c r="E581" s="229"/>
      <c r="F581" s="610" t="s">
        <v>2104</v>
      </c>
      <c r="G581" s="353"/>
      <c r="H581" s="32"/>
      <c r="I581" s="353"/>
      <c r="J581" s="450"/>
      <c r="O581" s="21"/>
    </row>
    <row r="582" spans="2:15" ht="11.25" outlineLevel="1">
      <c r="B582" s="75"/>
      <c r="C582" s="11"/>
      <c r="D582" s="279"/>
      <c r="E582" s="229"/>
      <c r="F582" s="610"/>
      <c r="G582" s="353"/>
      <c r="H582" s="32"/>
      <c r="I582" s="353"/>
      <c r="J582" s="450"/>
      <c r="O582" s="21"/>
    </row>
    <row r="583" spans="2:15" ht="11.25" outlineLevel="1">
      <c r="B583" s="75"/>
      <c r="C583" s="33" t="s">
        <v>306</v>
      </c>
      <c r="D583" s="9" t="s">
        <v>116</v>
      </c>
      <c r="E583" s="9"/>
      <c r="F583" s="588"/>
      <c r="G583" s="350" t="s">
        <v>83</v>
      </c>
      <c r="H583" s="350" t="s">
        <v>82</v>
      </c>
      <c r="I583" s="451"/>
      <c r="J583" s="72"/>
      <c r="O583" s="21"/>
    </row>
    <row r="584" spans="2:15" ht="11.25" outlineLevel="1">
      <c r="B584" s="75"/>
      <c r="C584" s="33" t="s">
        <v>318</v>
      </c>
      <c r="D584" s="9" t="s">
        <v>124</v>
      </c>
      <c r="E584" s="9"/>
      <c r="F584" s="588"/>
      <c r="G584" s="350" t="s">
        <v>84</v>
      </c>
      <c r="H584" s="522" t="s">
        <v>86</v>
      </c>
      <c r="I584" s="546" t="s">
        <v>1229</v>
      </c>
      <c r="J584" s="522" t="s">
        <v>86</v>
      </c>
      <c r="O584" s="21"/>
    </row>
    <row r="585" spans="2:15" ht="11.25" outlineLevel="1">
      <c r="B585" s="75"/>
      <c r="C585" s="11"/>
      <c r="D585" s="1"/>
      <c r="E585" s="1" t="s">
        <v>326</v>
      </c>
      <c r="F585" s="141" t="s">
        <v>996</v>
      </c>
      <c r="G585" s="32"/>
      <c r="H585" s="552" t="s">
        <v>84</v>
      </c>
      <c r="I585" s="353"/>
      <c r="J585" s="552" t="s">
        <v>84</v>
      </c>
      <c r="O585" s="21"/>
    </row>
    <row r="586" spans="2:15" ht="11.25" outlineLevel="1">
      <c r="B586" s="523"/>
      <c r="C586" s="224" t="s">
        <v>2144</v>
      </c>
      <c r="D586" s="330" t="s">
        <v>2121</v>
      </c>
      <c r="E586" s="331"/>
      <c r="F586" s="609"/>
      <c r="G586" s="922" t="s">
        <v>85</v>
      </c>
      <c r="H586" s="923"/>
      <c r="I586" s="357"/>
      <c r="J586" s="554" t="s">
        <v>85</v>
      </c>
      <c r="O586" s="21"/>
    </row>
    <row r="587" spans="2:15" ht="11.25" outlineLevel="1">
      <c r="B587" s="75"/>
      <c r="C587" s="11"/>
      <c r="D587" s="217"/>
      <c r="E587" s="216" t="s">
        <v>326</v>
      </c>
      <c r="F587" s="444" t="s">
        <v>1699</v>
      </c>
      <c r="G587" s="32"/>
      <c r="H587" s="227"/>
      <c r="I587" s="353"/>
      <c r="J587" s="552"/>
      <c r="O587" s="21"/>
    </row>
    <row r="588" spans="2:15" ht="11.25" outlineLevel="1">
      <c r="B588" s="75"/>
      <c r="C588" s="11"/>
      <c r="D588" s="217"/>
      <c r="E588" s="216"/>
      <c r="F588" s="444" t="s">
        <v>1686</v>
      </c>
      <c r="G588" s="32"/>
      <c r="H588" s="227"/>
      <c r="I588" s="353"/>
      <c r="J588" s="552"/>
      <c r="O588" s="21"/>
    </row>
    <row r="589" spans="2:15" ht="11.25" outlineLevel="1">
      <c r="B589" s="75"/>
      <c r="C589" s="11"/>
      <c r="D589" s="217"/>
      <c r="E589" s="216"/>
      <c r="F589" s="605" t="s">
        <v>1685</v>
      </c>
      <c r="G589" s="32"/>
      <c r="H589" s="227"/>
      <c r="I589" s="353"/>
      <c r="J589" s="552"/>
      <c r="O589" s="21"/>
    </row>
    <row r="590" spans="2:15" ht="11.25" outlineLevel="1">
      <c r="B590" s="523"/>
      <c r="C590" s="11"/>
      <c r="D590" s="1"/>
      <c r="E590" s="380" t="s">
        <v>2150</v>
      </c>
      <c r="F590" s="444" t="s">
        <v>2130</v>
      </c>
      <c r="G590" s="32"/>
      <c r="H590" s="32"/>
      <c r="I590" s="353"/>
      <c r="J590" s="450"/>
      <c r="O590" s="21"/>
    </row>
    <row r="591" spans="2:15" ht="11.25" outlineLevel="1">
      <c r="B591" s="75"/>
      <c r="C591" s="33" t="s">
        <v>319</v>
      </c>
      <c r="D591" s="9" t="s">
        <v>164</v>
      </c>
      <c r="E591" s="9"/>
      <c r="F591" s="588"/>
      <c r="G591" s="350" t="s">
        <v>84</v>
      </c>
      <c r="H591" s="350" t="s">
        <v>84</v>
      </c>
      <c r="I591" s="895" t="s">
        <v>1229</v>
      </c>
      <c r="J591" s="896"/>
      <c r="O591" s="21"/>
    </row>
    <row r="592" spans="2:15" ht="11.25" outlineLevel="1">
      <c r="B592" s="75"/>
      <c r="C592" s="11"/>
      <c r="D592" s="1"/>
      <c r="E592" s="1" t="s">
        <v>327</v>
      </c>
      <c r="F592" s="141" t="s">
        <v>758</v>
      </c>
      <c r="G592" s="32"/>
      <c r="H592" s="32"/>
      <c r="I592" s="353"/>
      <c r="J592" s="450"/>
      <c r="O592" s="21"/>
    </row>
    <row r="593" spans="2:15" ht="11.25" outlineLevel="1">
      <c r="B593" s="75"/>
      <c r="C593" s="33" t="s">
        <v>320</v>
      </c>
      <c r="D593" s="9" t="s">
        <v>129</v>
      </c>
      <c r="E593" s="9"/>
      <c r="F593" s="588"/>
      <c r="G593" s="350" t="s">
        <v>83</v>
      </c>
      <c r="H593" s="350" t="s">
        <v>83</v>
      </c>
      <c r="I593" s="521" t="s">
        <v>1229</v>
      </c>
      <c r="J593" s="522" t="s">
        <v>84</v>
      </c>
      <c r="O593" s="21"/>
    </row>
    <row r="594" spans="2:15" ht="11.25" outlineLevel="1">
      <c r="B594" s="75"/>
      <c r="C594" s="11"/>
      <c r="D594" s="1"/>
      <c r="E594" s="1" t="s">
        <v>328</v>
      </c>
      <c r="F594" s="141" t="s">
        <v>77</v>
      </c>
      <c r="G594" s="32"/>
      <c r="H594" s="32"/>
      <c r="I594" s="353"/>
      <c r="J594" s="450"/>
      <c r="O594" s="21"/>
    </row>
    <row r="595" spans="2:15" ht="11.25" outlineLevel="1">
      <c r="B595" s="523"/>
      <c r="C595" s="11"/>
      <c r="D595" s="1"/>
      <c r="E595" s="380" t="s">
        <v>2150</v>
      </c>
      <c r="F595" s="444" t="s">
        <v>2130</v>
      </c>
      <c r="G595" s="32"/>
      <c r="H595" s="32"/>
      <c r="I595" s="353"/>
      <c r="J595" s="450"/>
      <c r="O595" s="21"/>
    </row>
    <row r="596" spans="2:15" ht="11.25" outlineLevel="1">
      <c r="B596" s="523"/>
      <c r="C596" s="224" t="s">
        <v>2145</v>
      </c>
      <c r="D596" s="330" t="s">
        <v>1687</v>
      </c>
      <c r="E596" s="331"/>
      <c r="F596" s="609"/>
      <c r="G596" s="226" t="s">
        <v>84</v>
      </c>
      <c r="H596" s="226" t="s">
        <v>84</v>
      </c>
      <c r="I596" s="521" t="s">
        <v>1229</v>
      </c>
      <c r="J596" s="522" t="s">
        <v>84</v>
      </c>
      <c r="O596" s="21"/>
    </row>
    <row r="597" spans="2:15" ht="11.25" outlineLevel="1">
      <c r="B597" s="75"/>
      <c r="C597" s="11"/>
      <c r="D597" s="1"/>
      <c r="E597" s="1"/>
      <c r="F597" s="444" t="s">
        <v>1688</v>
      </c>
      <c r="G597" s="32"/>
      <c r="H597" s="32"/>
      <c r="I597" s="353"/>
      <c r="J597" s="450"/>
      <c r="O597" s="21"/>
    </row>
    <row r="598" spans="2:15" ht="11.25" outlineLevel="1">
      <c r="B598" s="75"/>
      <c r="C598" s="11"/>
      <c r="D598" s="1"/>
      <c r="E598" s="1"/>
      <c r="F598" s="444" t="s">
        <v>1689</v>
      </c>
      <c r="G598" s="32"/>
      <c r="H598" s="32"/>
      <c r="I598" s="353"/>
      <c r="J598" s="450"/>
      <c r="O598" s="21"/>
    </row>
    <row r="599" spans="2:15" ht="11.25" outlineLevel="1">
      <c r="B599" s="75"/>
      <c r="C599" s="11"/>
      <c r="D599" s="1"/>
      <c r="E599" s="1"/>
      <c r="F599" s="444" t="s">
        <v>1690</v>
      </c>
      <c r="G599" s="32"/>
      <c r="H599" s="32"/>
      <c r="I599" s="353"/>
      <c r="J599" s="450"/>
      <c r="O599" s="21"/>
    </row>
    <row r="600" spans="2:15" ht="11.25" outlineLevel="1">
      <c r="B600" s="523"/>
      <c r="C600" s="11"/>
      <c r="D600" s="1"/>
      <c r="E600" s="380" t="s">
        <v>2150</v>
      </c>
      <c r="F600" s="444" t="s">
        <v>2130</v>
      </c>
      <c r="G600" s="32"/>
      <c r="H600" s="32"/>
      <c r="I600" s="353"/>
      <c r="J600" s="450"/>
      <c r="O600" s="21"/>
    </row>
    <row r="601" spans="2:15" ht="11.25" outlineLevel="1">
      <c r="B601" s="75"/>
      <c r="C601" s="11"/>
      <c r="D601" s="1"/>
      <c r="E601" s="1"/>
      <c r="F601" s="141"/>
      <c r="G601" s="32"/>
      <c r="H601" s="32"/>
      <c r="I601" s="353"/>
      <c r="J601" s="450"/>
      <c r="O601" s="21"/>
    </row>
    <row r="602" spans="2:15" ht="11.25" outlineLevel="1">
      <c r="B602" s="75"/>
      <c r="C602" s="33" t="s">
        <v>1399</v>
      </c>
      <c r="D602" s="9" t="s">
        <v>1400</v>
      </c>
      <c r="E602" s="9"/>
      <c r="F602" s="588"/>
      <c r="G602" s="350" t="s">
        <v>83</v>
      </c>
      <c r="H602" s="547" t="s">
        <v>83</v>
      </c>
      <c r="I602" s="59"/>
      <c r="J602" s="452"/>
      <c r="O602" s="21"/>
    </row>
    <row r="603" spans="2:15" ht="11.25" outlineLevel="1">
      <c r="B603" s="75"/>
      <c r="C603" s="11"/>
      <c r="D603" s="1"/>
      <c r="E603" s="1" t="s">
        <v>368</v>
      </c>
      <c r="F603" s="141" t="s">
        <v>1401</v>
      </c>
      <c r="G603" s="227"/>
      <c r="H603" s="552"/>
      <c r="I603" s="59"/>
      <c r="J603" s="452"/>
      <c r="O603" s="21"/>
    </row>
    <row r="604" spans="2:15" ht="11.25" outlineLevel="1">
      <c r="B604" s="75"/>
      <c r="C604" s="11"/>
      <c r="D604" s="1"/>
      <c r="E604" s="1" t="s">
        <v>1691</v>
      </c>
      <c r="F604" s="141" t="s">
        <v>1402</v>
      </c>
      <c r="G604" s="227"/>
      <c r="H604" s="552"/>
      <c r="I604" s="59"/>
      <c r="J604" s="452"/>
      <c r="O604" s="21"/>
    </row>
    <row r="605" spans="2:15" ht="11.25" outlineLevel="1">
      <c r="B605" s="75"/>
      <c r="C605" s="11"/>
      <c r="D605" s="1"/>
      <c r="E605" s="1" t="s">
        <v>370</v>
      </c>
      <c r="F605" s="141" t="s">
        <v>1403</v>
      </c>
      <c r="G605" s="227"/>
      <c r="H605" s="552"/>
      <c r="I605" s="59"/>
      <c r="J605" s="452"/>
      <c r="O605" s="21"/>
    </row>
    <row r="606" spans="2:15" ht="11.25" outlineLevel="1">
      <c r="B606" s="75"/>
      <c r="C606" s="11"/>
      <c r="D606" s="1"/>
      <c r="E606" s="1"/>
      <c r="F606" s="141"/>
      <c r="G606" s="551"/>
      <c r="H606" s="552"/>
      <c r="I606" s="59"/>
      <c r="J606" s="452"/>
      <c r="O606" s="21"/>
    </row>
    <row r="607" spans="2:15" ht="11.25" outlineLevel="1">
      <c r="B607" s="75"/>
      <c r="C607" s="14" t="s">
        <v>329</v>
      </c>
      <c r="D607" s="9" t="s">
        <v>1406</v>
      </c>
      <c r="E607" s="9"/>
      <c r="F607" s="588"/>
      <c r="G607" s="895" t="s">
        <v>84</v>
      </c>
      <c r="H607" s="896"/>
      <c r="I607" s="546" t="s">
        <v>1229</v>
      </c>
      <c r="J607" s="547"/>
      <c r="O607" s="21"/>
    </row>
    <row r="608" spans="2:15" ht="11.25" outlineLevel="1">
      <c r="B608" s="75"/>
      <c r="C608" s="11"/>
      <c r="D608" s="223"/>
      <c r="E608" s="218" t="s">
        <v>1692</v>
      </c>
      <c r="F608" s="141" t="s">
        <v>1695</v>
      </c>
      <c r="G608" s="32"/>
      <c r="H608" s="32"/>
      <c r="I608" s="353"/>
      <c r="J608" s="450"/>
      <c r="O608" s="21"/>
    </row>
    <row r="609" spans="2:15" ht="11.25" outlineLevel="1">
      <c r="B609" s="75"/>
      <c r="C609" s="11"/>
      <c r="D609" s="223"/>
      <c r="E609" s="218" t="s">
        <v>1693</v>
      </c>
      <c r="F609" s="141" t="s">
        <v>1696</v>
      </c>
      <c r="G609" s="32"/>
      <c r="H609" s="32"/>
      <c r="I609" s="353"/>
      <c r="J609" s="450"/>
      <c r="O609" s="21"/>
    </row>
    <row r="610" spans="2:15" ht="11.25" outlineLevel="1">
      <c r="B610" s="75"/>
      <c r="C610" s="11"/>
      <c r="D610" s="223"/>
      <c r="E610" s="218" t="s">
        <v>1694</v>
      </c>
      <c r="F610" s="141" t="s">
        <v>1697</v>
      </c>
      <c r="G610" s="32"/>
      <c r="H610" s="32"/>
      <c r="I610" s="353"/>
      <c r="J610" s="450"/>
      <c r="O610" s="21"/>
    </row>
    <row r="611" spans="2:15" ht="11.25" outlineLevel="1">
      <c r="B611" s="75"/>
      <c r="C611" s="11"/>
      <c r="D611" s="223"/>
      <c r="E611" s="218"/>
      <c r="F611" s="141"/>
      <c r="G611" s="32"/>
      <c r="H611" s="32"/>
      <c r="I611" s="353"/>
      <c r="J611" s="450"/>
      <c r="O611" s="21"/>
    </row>
    <row r="612" spans="2:15" ht="11.25" outlineLevel="1">
      <c r="B612" s="523"/>
      <c r="C612" s="224" t="s">
        <v>2146</v>
      </c>
      <c r="D612" s="330" t="s">
        <v>1701</v>
      </c>
      <c r="E612" s="331"/>
      <c r="F612" s="609"/>
      <c r="G612" s="916" t="s">
        <v>84</v>
      </c>
      <c r="H612" s="917"/>
      <c r="I612" s="353"/>
      <c r="J612" s="450"/>
      <c r="O612" s="21"/>
    </row>
    <row r="613" spans="2:15" ht="11.25" outlineLevel="1">
      <c r="B613" s="75"/>
      <c r="C613" s="11"/>
      <c r="D613" s="223"/>
      <c r="E613" s="332" t="s">
        <v>1692</v>
      </c>
      <c r="F613" s="444" t="s">
        <v>1700</v>
      </c>
      <c r="G613" s="32"/>
      <c r="H613" s="32"/>
      <c r="I613" s="353"/>
      <c r="J613" s="450"/>
      <c r="O613" s="21"/>
    </row>
    <row r="614" spans="2:15" ht="11.25" outlineLevel="1">
      <c r="B614" s="75"/>
      <c r="C614" s="11"/>
      <c r="D614" s="223"/>
      <c r="E614" s="218"/>
      <c r="F614" s="141"/>
      <c r="G614" s="32"/>
      <c r="H614" s="32"/>
      <c r="I614" s="353"/>
      <c r="J614" s="450"/>
      <c r="O614" s="21"/>
    </row>
    <row r="615" spans="2:15" ht="11.25" outlineLevel="1">
      <c r="B615" s="75"/>
      <c r="C615" s="185" t="s">
        <v>287</v>
      </c>
      <c r="D615" s="164" t="s">
        <v>179</v>
      </c>
      <c r="E615" s="165"/>
      <c r="F615" s="593"/>
      <c r="G615" s="350" t="s">
        <v>556</v>
      </c>
      <c r="H615" s="73" t="s">
        <v>82</v>
      </c>
      <c r="I615" s="875"/>
      <c r="J615" s="876"/>
      <c r="O615" s="21"/>
    </row>
    <row r="616" spans="2:15" ht="11.25" outlineLevel="1">
      <c r="B616" s="75"/>
      <c r="C616" s="11"/>
      <c r="D616" s="74"/>
      <c r="E616" s="301"/>
      <c r="F616" s="608"/>
      <c r="G616" s="353"/>
      <c r="H616" s="450"/>
      <c r="I616" s="451"/>
      <c r="J616" s="452"/>
      <c r="O616" s="21"/>
    </row>
    <row r="617" spans="2:15" ht="11.25" outlineLevel="1">
      <c r="B617" s="75"/>
      <c r="C617" s="14" t="s">
        <v>1702</v>
      </c>
      <c r="D617" s="9" t="s">
        <v>1703</v>
      </c>
      <c r="E617" s="9"/>
      <c r="F617" s="588"/>
      <c r="G617" s="350" t="s">
        <v>84</v>
      </c>
      <c r="H617" s="547" t="s">
        <v>85</v>
      </c>
      <c r="I617" s="73" t="s">
        <v>82</v>
      </c>
      <c r="J617" s="547" t="s">
        <v>85</v>
      </c>
      <c r="O617" s="21"/>
    </row>
    <row r="618" spans="2:15" ht="11.25" outlineLevel="1">
      <c r="B618" s="706"/>
      <c r="C618" s="14"/>
      <c r="D618" s="311"/>
      <c r="E618" s="312" t="s">
        <v>1718</v>
      </c>
      <c r="F618" s="589"/>
      <c r="G618" s="350"/>
      <c r="H618" s="550"/>
      <c r="I618" s="845"/>
      <c r="J618" s="846"/>
      <c r="O618" s="21"/>
    </row>
    <row r="619" spans="2:15" ht="11.25" hidden="1" outlineLevel="2">
      <c r="B619" s="706"/>
      <c r="C619" s="14"/>
      <c r="D619" s="311"/>
      <c r="E619" s="533" t="str">
        <f>TRIM(RIGHT(SUBSTITUTE(E618," ",REPT(" ",100)),100))</f>
        <v>8.10.2.3.2(rr)</v>
      </c>
      <c r="F619" s="590">
        <f>+VLOOKUP(E619,clause_count,2,FALSE)</f>
        <v>2</v>
      </c>
      <c r="G619" s="350"/>
      <c r="H619" s="550"/>
      <c r="I619" s="59"/>
      <c r="J619" s="452"/>
      <c r="O619" s="21"/>
    </row>
    <row r="620" spans="2:15" ht="12.75" hidden="1" outlineLevel="2">
      <c r="B620" s="706"/>
      <c r="C620" s="14"/>
      <c r="D620" s="539">
        <v>1</v>
      </c>
      <c r="E620" s="538" t="s">
        <v>2534</v>
      </c>
      <c r="F620" s="577" t="str">
        <f>+VLOOKUP(E620,AlterationTestLU[],2,)</f>
        <v>equipment on car top (2.14.1.7)</v>
      </c>
      <c r="G620" s="350"/>
      <c r="H620" s="550"/>
      <c r="I620" s="59"/>
      <c r="J620" s="452"/>
      <c r="O620" s="21"/>
    </row>
    <row r="621" spans="2:15" ht="51" hidden="1" outlineLevel="2">
      <c r="B621" s="706"/>
      <c r="C621" s="14"/>
      <c r="D621" s="539">
        <v>2</v>
      </c>
      <c r="E621" s="538" t="s">
        <v>2536</v>
      </c>
      <c r="F621" s="577" t="str">
        <f>+VLOOKUP(E621,AlterationTestLU[],2,)</f>
        <v>(d) Top-of-Car Clearance (Item 3.4)
(d)(1) top-of-car clearance (2.4.6 through 2.4.8)
(d)(2) low-clearance signage and marking of car top equipment (2.4.7.2)
(d)(3) guardrails (2.14.1.7.1)</v>
      </c>
      <c r="G621" s="350"/>
      <c r="H621" s="550"/>
      <c r="I621" s="59"/>
      <c r="J621" s="452"/>
      <c r="O621" s="21"/>
    </row>
    <row r="622" spans="2:15" ht="11.25" outlineLevel="1" collapsed="1">
      <c r="B622" s="75"/>
      <c r="C622" s="11"/>
      <c r="D622" s="333"/>
      <c r="E622" s="334" t="s">
        <v>1704</v>
      </c>
      <c r="F622" s="611" t="s">
        <v>1707</v>
      </c>
      <c r="G622" s="350" t="s">
        <v>84</v>
      </c>
      <c r="H622" s="547" t="s">
        <v>85</v>
      </c>
      <c r="I622" s="73" t="s">
        <v>82</v>
      </c>
      <c r="J622" s="547" t="s">
        <v>85</v>
      </c>
      <c r="O622" s="21"/>
    </row>
    <row r="623" spans="2:15" ht="11.25" outlineLevel="1">
      <c r="B623" s="75"/>
      <c r="C623" s="11"/>
      <c r="D623" s="1"/>
      <c r="E623" s="229" t="s">
        <v>1706</v>
      </c>
      <c r="F623" s="141" t="s">
        <v>1708</v>
      </c>
      <c r="G623" s="32"/>
      <c r="H623" s="32"/>
      <c r="I623" s="544"/>
      <c r="J623" s="545"/>
      <c r="O623" s="21"/>
    </row>
    <row r="624" spans="2:15" ht="11.25" outlineLevel="1">
      <c r="B624" s="75"/>
      <c r="C624" s="11"/>
      <c r="D624" s="1"/>
      <c r="E624" s="229"/>
      <c r="F624" s="141"/>
      <c r="G624" s="32"/>
      <c r="H624" s="32"/>
      <c r="I624" s="544"/>
      <c r="J624" s="545"/>
      <c r="O624" s="21"/>
    </row>
    <row r="625" spans="2:15" ht="11.25" outlineLevel="1">
      <c r="B625" s="75"/>
      <c r="C625" s="11"/>
      <c r="D625" s="333"/>
      <c r="E625" s="334" t="s">
        <v>1705</v>
      </c>
      <c r="F625" s="611" t="s">
        <v>1709</v>
      </c>
      <c r="G625" s="350" t="s">
        <v>84</v>
      </c>
      <c r="H625" s="547" t="s">
        <v>85</v>
      </c>
      <c r="I625" s="73" t="s">
        <v>82</v>
      </c>
      <c r="J625" s="547" t="s">
        <v>85</v>
      </c>
      <c r="O625" s="21"/>
    </row>
    <row r="626" spans="2:15" ht="11.25" outlineLevel="1">
      <c r="B626" s="75"/>
      <c r="C626" s="11"/>
      <c r="D626" s="74"/>
      <c r="E626" s="229"/>
      <c r="F626" s="141" t="s">
        <v>1710</v>
      </c>
      <c r="G626" s="32"/>
      <c r="H626" s="32"/>
      <c r="I626" s="451"/>
      <c r="J626" s="452"/>
      <c r="O626" s="21"/>
    </row>
    <row r="627" spans="2:15" ht="11.25" outlineLevel="1">
      <c r="B627" s="75"/>
      <c r="C627" s="11"/>
      <c r="D627" s="74"/>
      <c r="E627" s="229"/>
      <c r="F627" s="141" t="s">
        <v>2075</v>
      </c>
      <c r="G627" s="32"/>
      <c r="H627" s="32"/>
      <c r="I627" s="451"/>
      <c r="J627" s="452"/>
      <c r="O627" s="21"/>
    </row>
    <row r="628" spans="2:15" ht="11.25" outlineLevel="1">
      <c r="B628" s="75"/>
      <c r="C628" s="11"/>
      <c r="D628" s="74"/>
      <c r="E628" s="229"/>
      <c r="F628" s="141" t="s">
        <v>1711</v>
      </c>
      <c r="G628" s="32"/>
      <c r="H628" s="32"/>
      <c r="I628" s="451"/>
      <c r="J628" s="452"/>
      <c r="O628" s="21"/>
    </row>
    <row r="629" spans="2:15" ht="11.25" outlineLevel="1">
      <c r="B629" s="75"/>
      <c r="C629" s="11"/>
      <c r="D629" s="74"/>
      <c r="E629" s="229"/>
      <c r="F629" s="141" t="s">
        <v>1712</v>
      </c>
      <c r="G629" s="32"/>
      <c r="H629" s="32"/>
      <c r="I629" s="451"/>
      <c r="J629" s="452"/>
      <c r="O629" s="21"/>
    </row>
    <row r="630" spans="2:15" ht="11.25" outlineLevel="1">
      <c r="B630" s="75"/>
      <c r="C630" s="11"/>
      <c r="D630" s="74"/>
      <c r="E630" s="229"/>
      <c r="F630" s="141" t="s">
        <v>1713</v>
      </c>
      <c r="G630" s="353"/>
      <c r="H630" s="450"/>
      <c r="I630" s="451"/>
      <c r="J630" s="452"/>
      <c r="O630" s="21"/>
    </row>
    <row r="631" spans="2:15" ht="11.25" outlineLevel="1">
      <c r="B631" s="75"/>
      <c r="C631" s="11"/>
      <c r="D631" s="74"/>
      <c r="E631" s="229"/>
      <c r="F631" s="608" t="s">
        <v>1714</v>
      </c>
      <c r="G631" s="353"/>
      <c r="H631" s="450"/>
      <c r="I631" s="451"/>
      <c r="J631" s="452"/>
      <c r="O631" s="21"/>
    </row>
    <row r="632" spans="2:15" ht="11.25" outlineLevel="1">
      <c r="B632" s="75"/>
      <c r="C632" s="11"/>
      <c r="D632" s="74"/>
      <c r="E632" s="301"/>
      <c r="F632" s="608" t="s">
        <v>1715</v>
      </c>
      <c r="G632" s="353"/>
      <c r="H632" s="450"/>
      <c r="I632" s="451"/>
      <c r="J632" s="452"/>
      <c r="O632" s="21"/>
    </row>
    <row r="633" spans="2:15" ht="11.25" outlineLevel="1">
      <c r="B633" s="75"/>
      <c r="C633" s="11"/>
      <c r="D633" s="74"/>
      <c r="E633" s="301"/>
      <c r="F633" s="608" t="s">
        <v>2076</v>
      </c>
      <c r="G633" s="353"/>
      <c r="H633" s="450"/>
      <c r="I633" s="451"/>
      <c r="J633" s="452"/>
      <c r="O633" s="21"/>
    </row>
    <row r="634" spans="2:15" ht="11.25" outlineLevel="1">
      <c r="B634" s="75"/>
      <c r="C634" s="11"/>
      <c r="D634" s="74"/>
      <c r="E634" s="301"/>
      <c r="F634" s="608" t="s">
        <v>1717</v>
      </c>
      <c r="G634" s="353"/>
      <c r="H634" s="450"/>
      <c r="I634" s="451"/>
      <c r="J634" s="452"/>
      <c r="O634" s="21"/>
    </row>
    <row r="635" spans="2:15" ht="11.25" outlineLevel="1">
      <c r="B635" s="75"/>
      <c r="C635" s="11"/>
      <c r="D635" s="74"/>
      <c r="E635" s="301"/>
      <c r="F635" s="608"/>
      <c r="G635" s="353"/>
      <c r="H635" s="450"/>
      <c r="I635" s="451"/>
      <c r="J635" s="452"/>
      <c r="O635" s="21"/>
    </row>
    <row r="636" spans="2:15" ht="11.25" outlineLevel="1">
      <c r="B636" s="75"/>
      <c r="C636" s="11"/>
      <c r="D636" s="74"/>
      <c r="E636" s="301"/>
      <c r="F636" s="608"/>
      <c r="G636" s="353"/>
      <c r="H636" s="450"/>
      <c r="I636" s="451"/>
      <c r="J636" s="452"/>
      <c r="O636" s="21"/>
    </row>
    <row r="637" spans="2:15" ht="11.25" outlineLevel="1">
      <c r="B637" s="523"/>
      <c r="C637" s="273" t="s">
        <v>2147</v>
      </c>
      <c r="D637" s="172" t="s">
        <v>1719</v>
      </c>
      <c r="E637" s="173"/>
      <c r="F637" s="593"/>
      <c r="G637" s="895" t="s">
        <v>1238</v>
      </c>
      <c r="H637" s="896"/>
      <c r="I637" s="451"/>
      <c r="J637" s="452"/>
      <c r="O637" s="21"/>
    </row>
    <row r="638" spans="2:15" ht="11.25" outlineLevel="1">
      <c r="B638" s="75"/>
      <c r="C638" s="11"/>
      <c r="D638" s="74"/>
      <c r="E638" s="301"/>
      <c r="F638" s="608"/>
      <c r="G638" s="353"/>
      <c r="H638" s="450"/>
      <c r="I638" s="451"/>
      <c r="J638" s="452"/>
      <c r="O638" s="21"/>
    </row>
    <row r="639" spans="2:15" ht="11.25">
      <c r="B639" s="75"/>
      <c r="C639" s="27" t="s">
        <v>1020</v>
      </c>
      <c r="D639" s="2" t="s">
        <v>1021</v>
      </c>
      <c r="E639" s="2"/>
      <c r="F639" s="587"/>
      <c r="G639" s="924" t="s">
        <v>150</v>
      </c>
      <c r="H639" s="925"/>
      <c r="I639" s="925"/>
      <c r="J639" s="926"/>
      <c r="O639" s="727" t="s">
        <v>2438</v>
      </c>
    </row>
    <row r="640" spans="2:15" ht="11.25" outlineLevel="1">
      <c r="B640" s="75"/>
      <c r="C640" s="79" t="s">
        <v>1022</v>
      </c>
      <c r="D640" s="7" t="s">
        <v>1023</v>
      </c>
      <c r="E640" s="7"/>
      <c r="F640" s="596"/>
      <c r="G640" s="46" t="s">
        <v>83</v>
      </c>
      <c r="H640" s="352" t="s">
        <v>82</v>
      </c>
      <c r="I640" s="962" t="s">
        <v>83</v>
      </c>
      <c r="J640" s="963"/>
      <c r="O640" s="21"/>
    </row>
    <row r="641" spans="2:15" ht="11.25" outlineLevel="1">
      <c r="B641" s="706"/>
      <c r="C641" s="14"/>
      <c r="D641" s="311"/>
      <c r="E641" s="312" t="s">
        <v>1720</v>
      </c>
      <c r="F641" s="589"/>
      <c r="G641" s="350"/>
      <c r="H641" s="550"/>
      <c r="I641" s="845"/>
      <c r="J641" s="846"/>
      <c r="O641" s="21"/>
    </row>
    <row r="642" spans="2:15" ht="11.25" hidden="1" outlineLevel="2">
      <c r="B642" s="706"/>
      <c r="C642" s="14"/>
      <c r="D642" s="311"/>
      <c r="E642" s="533" t="str">
        <f>TRIM(RIGHT(SUBSTITUTE(E641," ",REPT(" ",100)),100))</f>
        <v>8.10.2.3.2(qq)</v>
      </c>
      <c r="F642" s="612">
        <f>+VLOOKUP(E642,clause_count,2,FALSE)</f>
        <v>6</v>
      </c>
      <c r="G642" s="546"/>
      <c r="H642" s="73"/>
      <c r="I642" s="451"/>
      <c r="J642" s="452"/>
      <c r="O642" s="21"/>
    </row>
    <row r="643" spans="2:15" ht="63.75" hidden="1" outlineLevel="2">
      <c r="B643" s="706"/>
      <c r="C643" s="14"/>
      <c r="D643" s="539">
        <v>1</v>
      </c>
      <c r="E643" s="538" t="s">
        <v>2241</v>
      </c>
      <c r="F643" s="577" t="str">
        <f>+VLOOKUP(E643,AlterationTestLU[],2,)</f>
        <v>(d) Car Floor and Landing Sill (Item 1.4)
(d)(1) car floor (2.15.5)
(d)(2) clearance (2.5.1.4 and 2.5.1.5)
(d)(3) landing-sill guard, illumination, and hinging (2.11.10)
(d)(4) car hinged sills (2.15.16)</v>
      </c>
      <c r="G643" s="546"/>
      <c r="H643" s="73"/>
      <c r="I643" s="451"/>
      <c r="J643" s="452"/>
      <c r="O643" s="21"/>
    </row>
    <row r="644" spans="2:15" ht="12.75" hidden="1" outlineLevel="2">
      <c r="B644" s="706"/>
      <c r="C644" s="14"/>
      <c r="D644" s="539">
        <v>2</v>
      </c>
      <c r="E644" s="538" t="s">
        <v>2775</v>
      </c>
      <c r="F644" s="577" t="str">
        <f>+VLOOKUP(E644,AlterationTestLU[],2,)</f>
        <v>Car Ride (Section 2.23, 2.23.6, and 2.15.2) (Item 1.19)</v>
      </c>
      <c r="G644" s="546"/>
      <c r="H644" s="73"/>
      <c r="I644" s="451"/>
      <c r="J644" s="452"/>
      <c r="O644" s="21"/>
    </row>
    <row r="645" spans="2:15" ht="12.75" hidden="1" outlineLevel="2">
      <c r="B645" s="706"/>
      <c r="C645" s="14"/>
      <c r="D645" s="539">
        <v>3</v>
      </c>
      <c r="E645" s="538" t="s">
        <v>2566</v>
      </c>
      <c r="F645" s="577" t="str">
        <f>+VLOOKUP(E645,AlterationTestLU[],2,)</f>
        <v>Car Frame, Counterweight Guides, and Stiles (Section 2.15) (Item 3.18)</v>
      </c>
      <c r="G645" s="546"/>
      <c r="H645" s="73"/>
      <c r="I645" s="451"/>
      <c r="J645" s="452"/>
      <c r="O645" s="21"/>
    </row>
    <row r="646" spans="2:15" ht="38.25" hidden="1" outlineLevel="2">
      <c r="B646" s="706"/>
      <c r="C646" s="14"/>
      <c r="D646" s="539">
        <v>4</v>
      </c>
      <c r="E646" s="538" t="s">
        <v>2612</v>
      </c>
      <c r="F646" s="577" t="str">
        <f>+VLOOKUP(E646,AlterationTestLU[],2,)</f>
        <v>(a) Car Platform Guard (Item 4.1)
(a)(1) apron (2.15.9)
(a)(2) car head guards (2.15.9.4)</v>
      </c>
      <c r="G646" s="546"/>
      <c r="H646" s="73"/>
      <c r="I646" s="451"/>
      <c r="J646" s="452"/>
      <c r="O646" s="21"/>
    </row>
    <row r="647" spans="2:15" ht="38.25" hidden="1" outlineLevel="2">
      <c r="B647" s="706"/>
      <c r="C647" s="14"/>
      <c r="D647" s="539">
        <v>5</v>
      </c>
      <c r="E647" s="538" t="s">
        <v>2712</v>
      </c>
      <c r="F647" s="577" t="str">
        <f>+VLOOKUP(E647,AlterationTestLU[],2,)</f>
        <v>(i) Car Frame and Platform (Item 5.7)
(i)(1) frame (2.15.4 through 2.15.7 and 2.15.9)
(i)(2) fire protection (2.15.8)</v>
      </c>
      <c r="G647" s="546"/>
      <c r="H647" s="73"/>
      <c r="I647" s="451"/>
      <c r="J647" s="452"/>
      <c r="O647" s="21"/>
    </row>
    <row r="648" spans="2:15" ht="12.75" hidden="1" outlineLevel="2">
      <c r="B648" s="706"/>
      <c r="C648" s="14"/>
      <c r="D648" s="539">
        <v>6</v>
      </c>
      <c r="E648" s="538" t="s">
        <v>2718</v>
      </c>
      <c r="F648" s="577" t="str">
        <f>+VLOOKUP(E648,AlterationTestLU[],2,)</f>
        <v>car guiding members (2.15.2)</v>
      </c>
      <c r="G648" s="546"/>
      <c r="H648" s="73"/>
      <c r="I648" s="451"/>
      <c r="J648" s="452"/>
      <c r="O648" s="21"/>
    </row>
    <row r="649" spans="2:15" ht="11.25" outlineLevel="1" collapsed="1">
      <c r="B649" s="75"/>
      <c r="C649" s="11"/>
      <c r="D649" s="1"/>
      <c r="E649" s="1" t="s">
        <v>297</v>
      </c>
      <c r="F649" s="608" t="s">
        <v>336</v>
      </c>
      <c r="G649" s="353"/>
      <c r="H649" s="32"/>
      <c r="I649" s="845"/>
      <c r="J649" s="846"/>
      <c r="O649" s="21"/>
    </row>
    <row r="650" spans="2:15" ht="11.25" outlineLevel="1">
      <c r="B650" s="523"/>
      <c r="C650" s="224" t="s">
        <v>2148</v>
      </c>
      <c r="D650" s="335" t="s">
        <v>2018</v>
      </c>
      <c r="E650" s="280"/>
      <c r="F650" s="613"/>
      <c r="G650" s="521" t="s">
        <v>84</v>
      </c>
      <c r="H650" s="226" t="s">
        <v>84</v>
      </c>
      <c r="I650" s="451"/>
      <c r="J650" s="452"/>
      <c r="O650" s="21"/>
    </row>
    <row r="651" spans="2:15" ht="11.25" outlineLevel="1">
      <c r="B651" s="75"/>
      <c r="C651" s="228"/>
      <c r="D651" s="216"/>
      <c r="E651" s="216" t="s">
        <v>1721</v>
      </c>
      <c r="F651" s="610" t="s">
        <v>1722</v>
      </c>
      <c r="G651" s="551"/>
      <c r="H651" s="227"/>
      <c r="I651" s="451"/>
      <c r="J651" s="452"/>
      <c r="O651" s="21"/>
    </row>
    <row r="652" spans="2:15" ht="11.25" outlineLevel="1">
      <c r="B652" s="75"/>
      <c r="C652" s="228"/>
      <c r="D652" s="216"/>
      <c r="E652" s="216"/>
      <c r="F652" s="610" t="s">
        <v>1723</v>
      </c>
      <c r="G652" s="551"/>
      <c r="H652" s="227"/>
      <c r="I652" s="451"/>
      <c r="J652" s="452"/>
      <c r="O652" s="21"/>
    </row>
    <row r="653" spans="2:15" ht="11.25" outlineLevel="1">
      <c r="B653" s="75"/>
      <c r="C653" s="228"/>
      <c r="D653" s="216"/>
      <c r="E653" s="216"/>
      <c r="F653" s="610" t="s">
        <v>1724</v>
      </c>
      <c r="G653" s="551"/>
      <c r="H653" s="227"/>
      <c r="I653" s="451"/>
      <c r="J653" s="452"/>
      <c r="O653" s="21"/>
    </row>
    <row r="654" spans="2:15" ht="11.25" outlineLevel="1">
      <c r="B654" s="75"/>
      <c r="C654" s="228"/>
      <c r="D654" s="216"/>
      <c r="E654" s="216"/>
      <c r="F654" s="610" t="s">
        <v>1725</v>
      </c>
      <c r="G654" s="551"/>
      <c r="H654" s="227"/>
      <c r="I654" s="451"/>
      <c r="J654" s="452"/>
      <c r="O654" s="21"/>
    </row>
    <row r="655" spans="2:15" ht="11.25" outlineLevel="1">
      <c r="B655" s="75"/>
      <c r="C655" s="228"/>
      <c r="D655" s="216"/>
      <c r="E655" s="216"/>
      <c r="F655" s="610" t="s">
        <v>1726</v>
      </c>
      <c r="G655" s="551"/>
      <c r="H655" s="227"/>
      <c r="I655" s="451"/>
      <c r="J655" s="452"/>
      <c r="O655" s="21"/>
    </row>
    <row r="656" spans="2:15" ht="11.25" outlineLevel="1">
      <c r="B656" s="75"/>
      <c r="C656" s="228"/>
      <c r="D656" s="216"/>
      <c r="E656" s="216"/>
      <c r="F656" s="610" t="s">
        <v>1727</v>
      </c>
      <c r="G656" s="551"/>
      <c r="H656" s="227"/>
      <c r="I656" s="451"/>
      <c r="J656" s="452"/>
      <c r="O656" s="21"/>
    </row>
    <row r="657" spans="2:15" ht="11.25" outlineLevel="1">
      <c r="B657" s="75"/>
      <c r="C657" s="228"/>
      <c r="D657" s="216"/>
      <c r="E657" s="216"/>
      <c r="F657" s="610" t="s">
        <v>1728</v>
      </c>
      <c r="G657" s="551"/>
      <c r="H657" s="227"/>
      <c r="I657" s="451"/>
      <c r="J657" s="452"/>
      <c r="O657" s="21"/>
    </row>
    <row r="658" spans="2:15" ht="11.25" outlineLevel="1">
      <c r="B658" s="75"/>
      <c r="C658" s="228"/>
      <c r="D658" s="216"/>
      <c r="E658" s="216"/>
      <c r="F658" s="610"/>
      <c r="G658" s="551"/>
      <c r="H658" s="227"/>
      <c r="I658" s="451"/>
      <c r="J658" s="452"/>
      <c r="O658" s="21"/>
    </row>
    <row r="659" spans="2:15" ht="11.25" outlineLevel="1">
      <c r="B659" s="523"/>
      <c r="C659" s="273" t="s">
        <v>2149</v>
      </c>
      <c r="D659" s="164" t="s">
        <v>1738</v>
      </c>
      <c r="E659" s="165"/>
      <c r="F659" s="614"/>
      <c r="G659" s="546" t="s">
        <v>84</v>
      </c>
      <c r="H659" s="350" t="s">
        <v>84</v>
      </c>
      <c r="I659" s="451"/>
      <c r="J659" s="452"/>
      <c r="O659" s="21"/>
    </row>
    <row r="660" spans="2:15" ht="11.25" outlineLevel="1">
      <c r="B660" s="523"/>
      <c r="C660" s="273" t="s">
        <v>2149</v>
      </c>
      <c r="D660" s="164" t="s">
        <v>1739</v>
      </c>
      <c r="E660" s="165"/>
      <c r="F660" s="614"/>
      <c r="G660" s="546" t="s">
        <v>84</v>
      </c>
      <c r="H660" s="350" t="s">
        <v>84</v>
      </c>
      <c r="I660" s="451"/>
      <c r="J660" s="452"/>
      <c r="O660" s="21"/>
    </row>
    <row r="661" spans="2:15" ht="11.25" outlineLevel="1">
      <c r="B661" s="75"/>
      <c r="C661" s="245"/>
      <c r="D661" s="277"/>
      <c r="E661" s="229"/>
      <c r="F661" s="608" t="s">
        <v>1729</v>
      </c>
      <c r="G661" s="353"/>
      <c r="H661" s="32"/>
      <c r="I661" s="451"/>
      <c r="J661" s="452"/>
      <c r="O661" s="21"/>
    </row>
    <row r="662" spans="2:15" ht="11.25" outlineLevel="1">
      <c r="B662" s="75"/>
      <c r="C662" s="245"/>
      <c r="D662" s="277"/>
      <c r="E662" s="229"/>
      <c r="F662" s="608" t="s">
        <v>1730</v>
      </c>
      <c r="G662" s="353"/>
      <c r="H662" s="32"/>
      <c r="I662" s="451"/>
      <c r="J662" s="452"/>
      <c r="O662" s="21"/>
    </row>
    <row r="663" spans="2:15" ht="11.25" outlineLevel="1">
      <c r="B663" s="75"/>
      <c r="C663" s="245"/>
      <c r="D663" s="277"/>
      <c r="E663" s="229"/>
      <c r="F663" s="608" t="s">
        <v>2124</v>
      </c>
      <c r="G663" s="353"/>
      <c r="H663" s="32"/>
      <c r="I663" s="451"/>
      <c r="J663" s="452"/>
      <c r="O663" s="21"/>
    </row>
    <row r="664" spans="2:15" ht="11.25" outlineLevel="1">
      <c r="B664" s="523"/>
      <c r="C664" s="245"/>
      <c r="D664" s="277"/>
      <c r="E664" s="229" t="s">
        <v>2151</v>
      </c>
      <c r="F664" s="608" t="s">
        <v>1731</v>
      </c>
      <c r="G664" s="353"/>
      <c r="H664" s="32"/>
      <c r="I664" s="451"/>
      <c r="J664" s="452"/>
      <c r="O664" s="21"/>
    </row>
    <row r="665" spans="2:15" ht="11.25" outlineLevel="1">
      <c r="B665" s="75"/>
      <c r="C665" s="245"/>
      <c r="D665" s="277"/>
      <c r="E665" s="229"/>
      <c r="F665" s="615" t="s">
        <v>1732</v>
      </c>
      <c r="G665" s="353"/>
      <c r="H665" s="32"/>
      <c r="I665" s="451"/>
      <c r="J665" s="452"/>
      <c r="O665" s="21"/>
    </row>
    <row r="666" spans="2:15" ht="11.25" outlineLevel="1">
      <c r="B666" s="75"/>
      <c r="C666" s="245"/>
      <c r="D666" s="278"/>
      <c r="E666" s="229"/>
      <c r="F666" s="615" t="s">
        <v>1733</v>
      </c>
      <c r="G666" s="353"/>
      <c r="H666" s="32"/>
      <c r="I666" s="451"/>
      <c r="J666" s="452"/>
      <c r="O666" s="21"/>
    </row>
    <row r="667" spans="2:15" ht="11.25" outlineLevel="1">
      <c r="B667" s="75"/>
      <c r="C667" s="245"/>
      <c r="D667" s="278"/>
      <c r="E667" s="229"/>
      <c r="F667" s="615" t="s">
        <v>1734</v>
      </c>
      <c r="G667" s="353"/>
      <c r="H667" s="32"/>
      <c r="I667" s="451"/>
      <c r="J667" s="452"/>
      <c r="O667" s="21"/>
    </row>
    <row r="668" spans="2:15" ht="11.25" outlineLevel="1">
      <c r="B668" s="75"/>
      <c r="C668" s="245"/>
      <c r="D668" s="278"/>
      <c r="E668" s="229"/>
      <c r="F668" s="615" t="s">
        <v>1735</v>
      </c>
      <c r="G668" s="353"/>
      <c r="H668" s="32"/>
      <c r="I668" s="451"/>
      <c r="J668" s="452"/>
      <c r="O668" s="21"/>
    </row>
    <row r="669" spans="2:15" ht="11.25" outlineLevel="1">
      <c r="B669" s="75"/>
      <c r="C669" s="245"/>
      <c r="D669" s="278"/>
      <c r="E669" s="229"/>
      <c r="F669" s="615" t="s">
        <v>1740</v>
      </c>
      <c r="G669" s="353"/>
      <c r="H669" s="32"/>
      <c r="I669" s="451"/>
      <c r="J669" s="452"/>
      <c r="O669" s="21"/>
    </row>
    <row r="670" spans="2:15" ht="11.25" outlineLevel="1">
      <c r="B670" s="75"/>
      <c r="C670" s="245"/>
      <c r="D670" s="278"/>
      <c r="E670" s="229"/>
      <c r="F670" s="616" t="s">
        <v>1736</v>
      </c>
      <c r="G670" s="353"/>
      <c r="H670" s="32"/>
      <c r="I670" s="451"/>
      <c r="J670" s="452"/>
      <c r="O670" s="21"/>
    </row>
    <row r="671" spans="2:15" ht="11.25" outlineLevel="1">
      <c r="B671" s="75"/>
      <c r="C671" s="245"/>
      <c r="D671" s="278"/>
      <c r="E671" s="229"/>
      <c r="F671" s="608" t="s">
        <v>1737</v>
      </c>
      <c r="G671" s="353"/>
      <c r="H671" s="32"/>
      <c r="I671" s="451"/>
      <c r="J671" s="452"/>
      <c r="O671" s="21"/>
    </row>
    <row r="672" spans="2:15" ht="11.25" outlineLevel="1">
      <c r="B672" s="75"/>
      <c r="C672" s="245"/>
      <c r="D672" s="74"/>
      <c r="E672" s="1"/>
      <c r="F672" s="608"/>
      <c r="G672" s="353"/>
      <c r="H672" s="32"/>
      <c r="I672" s="451"/>
      <c r="J672" s="452"/>
      <c r="O672" s="21"/>
    </row>
    <row r="673" spans="1:15" ht="11.25" outlineLevel="1">
      <c r="B673" s="523"/>
      <c r="C673" s="273" t="s">
        <v>2152</v>
      </c>
      <c r="D673" s="164" t="s">
        <v>1742</v>
      </c>
      <c r="E673" s="165"/>
      <c r="F673" s="614"/>
      <c r="G673" s="546" t="s">
        <v>85</v>
      </c>
      <c r="H673" s="350" t="s">
        <v>85</v>
      </c>
      <c r="I673" s="845"/>
      <c r="J673" s="846"/>
      <c r="O673" s="21"/>
    </row>
    <row r="674" spans="1:15" ht="11.25" outlineLevel="1">
      <c r="B674" s="523"/>
      <c r="C674" s="246"/>
      <c r="D674" s="277"/>
      <c r="E674" s="229" t="s">
        <v>2149</v>
      </c>
      <c r="F674" s="608"/>
      <c r="G674" s="353"/>
      <c r="H674" s="32"/>
      <c r="I674" s="845"/>
      <c r="J674" s="846"/>
      <c r="O674" s="21"/>
    </row>
    <row r="675" spans="1:15" ht="11.25" outlineLevel="1">
      <c r="B675" s="75"/>
      <c r="C675" s="246"/>
      <c r="D675" s="74"/>
      <c r="E675" s="1" t="s">
        <v>1466</v>
      </c>
      <c r="F675" s="608"/>
      <c r="G675" s="353"/>
      <c r="H675" s="32"/>
      <c r="I675" s="451"/>
      <c r="J675" s="452"/>
      <c r="O675" s="21"/>
    </row>
    <row r="676" spans="1:15" ht="11.25" outlineLevel="1">
      <c r="B676" s="75"/>
      <c r="C676" s="76"/>
      <c r="D676" s="74"/>
      <c r="E676" s="1"/>
      <c r="F676" s="608"/>
      <c r="G676" s="353"/>
      <c r="H676" s="32"/>
      <c r="I676" s="451"/>
      <c r="J676" s="452"/>
      <c r="O676" s="21"/>
    </row>
    <row r="677" spans="1:15" ht="11.25" outlineLevel="1">
      <c r="B677" s="75"/>
      <c r="C677" s="14" t="s">
        <v>1024</v>
      </c>
      <c r="D677" s="9" t="s">
        <v>1741</v>
      </c>
      <c r="E677" s="9"/>
      <c r="F677" s="617"/>
      <c r="G677" s="546" t="s">
        <v>83</v>
      </c>
      <c r="H677" s="547" t="s">
        <v>82</v>
      </c>
      <c r="I677" s="845"/>
      <c r="J677" s="846"/>
      <c r="O677" s="727" t="s">
        <v>2438</v>
      </c>
    </row>
    <row r="678" spans="1:15" s="446" customFormat="1" ht="11.25" outlineLevel="1">
      <c r="A678" s="445"/>
      <c r="B678" s="714"/>
      <c r="C678" s="715" t="s">
        <v>1024</v>
      </c>
      <c r="D678" s="709" t="s">
        <v>3751</v>
      </c>
      <c r="E678" s="709"/>
      <c r="F678" s="716"/>
      <c r="G678" s="521" t="s">
        <v>85</v>
      </c>
      <c r="H678" s="522" t="s">
        <v>82</v>
      </c>
      <c r="I678" s="447"/>
      <c r="J678" s="448"/>
      <c r="K678" s="738" t="s">
        <v>3753</v>
      </c>
      <c r="L678" s="728"/>
      <c r="M678" s="728"/>
      <c r="N678" s="728"/>
      <c r="O678" s="727" t="s">
        <v>2438</v>
      </c>
    </row>
    <row r="679" spans="1:15" ht="11.25" outlineLevel="1">
      <c r="B679" s="706"/>
      <c r="C679" s="14"/>
      <c r="D679" s="311"/>
      <c r="E679" s="312" t="s">
        <v>1745</v>
      </c>
      <c r="F679" s="589"/>
      <c r="G679" s="350"/>
      <c r="H679" s="550"/>
      <c r="I679" s="451"/>
      <c r="J679" s="452"/>
      <c r="O679" s="21"/>
    </row>
    <row r="680" spans="1:15" ht="11.25" hidden="1" outlineLevel="2">
      <c r="B680" s="706"/>
      <c r="C680" s="14"/>
      <c r="D680" s="311"/>
      <c r="E680" s="533" t="str">
        <f>TRIM(RIGHT(SUBSTITUTE(E679," ",REPT(" ",100)),100))</f>
        <v>8.10.2.3.2(d)</v>
      </c>
      <c r="F680" s="590">
        <f>+VLOOKUP(E680,clause_count,2,FALSE)</f>
        <v>17</v>
      </c>
      <c r="G680" s="350"/>
      <c r="H680" s="73"/>
      <c r="I680" s="451"/>
      <c r="J680" s="452"/>
      <c r="O680" s="21"/>
    </row>
    <row r="681" spans="1:15" ht="51" hidden="1" outlineLevel="2">
      <c r="B681" s="706"/>
      <c r="C681" s="14"/>
      <c r="D681" s="539">
        <v>1</v>
      </c>
      <c r="E681" s="538" t="s">
        <v>2776</v>
      </c>
      <c r="F681" s="577" t="str">
        <f>+VLOOKUP(E681,AlterationTestLU[],2,)</f>
        <v>(p) 	Rated Load, Platform Area, and Data Plate (Item 1.16)
(p)(1) 	rated load and platform area (2.16.1 and 2.16.2)
(p)(2) 	capacity and data plates (2.16.3)
(p)(3) 	signs in freight elevators (2.16.5 and 2.16.7)</v>
      </c>
      <c r="G681" s="350"/>
      <c r="H681" s="73"/>
      <c r="I681" s="451"/>
      <c r="J681" s="452"/>
      <c r="O681" s="21"/>
    </row>
    <row r="682" spans="1:15" ht="12.75" hidden="1" outlineLevel="2">
      <c r="B682" s="706"/>
      <c r="C682" s="14"/>
      <c r="D682" s="539">
        <v>2</v>
      </c>
      <c r="E682" s="538" t="s">
        <v>2777</v>
      </c>
      <c r="F682" s="577" t="str">
        <f>+VLOOKUP(E682,AlterationTestLU[],2,)</f>
        <v>Emergency or Standby Power Operation (Item 1.17).</v>
      </c>
      <c r="G682" s="350"/>
      <c r="H682" s="73"/>
      <c r="I682" s="451"/>
      <c r="J682" s="452"/>
      <c r="O682" s="21"/>
    </row>
    <row r="683" spans="1:15" ht="63.75" hidden="1" outlineLevel="2">
      <c r="B683" s="706"/>
      <c r="C683" s="14"/>
      <c r="D683" s="539">
        <v>3</v>
      </c>
      <c r="E683" s="538" t="s">
        <v>2396</v>
      </c>
      <c r="F683" s="577" t="str">
        <f>+VLOOKUP(E683,AlterationTestLU[],2,)</f>
        <v>(v) Braking System. load as Table 8.6.4.20. safely lower, stop, and hold the car with this load.
(v)(1) braking system (2.24.8.2.2)
(v)(2) electromechanical brake (2.24.8.3)
(v)(3) marking plate (2.24.8.5)</v>
      </c>
      <c r="G683" s="350"/>
      <c r="H683" s="73"/>
      <c r="I683" s="451"/>
      <c r="J683" s="452"/>
      <c r="O683" s="21"/>
    </row>
    <row r="684" spans="1:15" ht="12.75" hidden="1" outlineLevel="2">
      <c r="B684" s="706"/>
      <c r="C684" s="14"/>
      <c r="D684" s="539">
        <v>4</v>
      </c>
      <c r="E684" s="538" t="s">
        <v>2400</v>
      </c>
      <c r="F684" s="577" t="str">
        <f>+VLOOKUP(E684,AlterationTestLU[],2,)</f>
        <v>Drive Machines (2.24.1, 2.24.4, 2.24.5, and 2.24.9) (Item 2.18)</v>
      </c>
      <c r="G684" s="350"/>
      <c r="H684" s="73"/>
      <c r="I684" s="451"/>
      <c r="J684" s="452"/>
      <c r="O684" s="21"/>
    </row>
    <row r="685" spans="1:15" ht="25.5" hidden="1" outlineLevel="2">
      <c r="B685" s="706"/>
      <c r="C685" s="14"/>
      <c r="D685" s="539">
        <v>5</v>
      </c>
      <c r="E685" s="538" t="s">
        <v>2401</v>
      </c>
      <c r="F685" s="577" t="str">
        <f>+VLOOKUP(E685,AlterationTestLU[],2,)</f>
        <v>Gears, Bearings, and Flexible Connections (2.24.6, 2.24.7, and 2.24.10) (Item 2.19)</v>
      </c>
      <c r="G685" s="350"/>
      <c r="H685" s="73"/>
      <c r="I685" s="451"/>
      <c r="J685" s="452"/>
      <c r="O685" s="21"/>
    </row>
    <row r="686" spans="1:15" ht="12.75" hidden="1" outlineLevel="2">
      <c r="B686" s="706"/>
      <c r="C686" s="14"/>
      <c r="D686" s="539">
        <v>6</v>
      </c>
      <c r="E686" s="538" t="s">
        <v>2409</v>
      </c>
      <c r="F686" s="577" t="str">
        <f>+VLOOKUP(E686,AlterationTestLU[],2,)</f>
        <v>Belt- or Chain-Drive Machine (2.24.9) (Item 2.21)</v>
      </c>
      <c r="G686" s="350"/>
      <c r="H686" s="73"/>
      <c r="I686" s="451"/>
      <c r="J686" s="452"/>
      <c r="O686" s="21"/>
    </row>
    <row r="687" spans="1:15" ht="12.75" hidden="1" outlineLevel="2">
      <c r="B687" s="706"/>
      <c r="C687" s="14"/>
      <c r="D687" s="539">
        <v>7</v>
      </c>
      <c r="E687" s="538" t="s">
        <v>2410</v>
      </c>
      <c r="F687" s="577" t="str">
        <f>+VLOOKUP(E687,AlterationTestLU[],2,)</f>
        <v>Motor Generator (2.26.9.7) (Item 2.22)</v>
      </c>
      <c r="G687" s="350"/>
      <c r="H687" s="73"/>
      <c r="I687" s="451"/>
      <c r="J687" s="452"/>
      <c r="O687" s="21"/>
    </row>
    <row r="688" spans="1:15" ht="12.75" hidden="1" outlineLevel="2">
      <c r="B688" s="706"/>
      <c r="C688" s="14"/>
      <c r="D688" s="539">
        <v>8</v>
      </c>
      <c r="E688" s="538" t="s">
        <v>2411</v>
      </c>
      <c r="F688" s="577" t="str">
        <f>+VLOOKUP(E688,AlterationTestLU[],2,)</f>
        <v>Absorption of Regenerated Power (2.26.10) (Item 2.23)</v>
      </c>
      <c r="G688" s="350"/>
      <c r="H688" s="73"/>
      <c r="I688" s="451"/>
      <c r="J688" s="452"/>
      <c r="O688" s="21"/>
    </row>
    <row r="689" spans="2:15" ht="140.25" hidden="1" outlineLevel="2">
      <c r="B689" s="706"/>
      <c r="C689" s="14"/>
      <c r="D689" s="539">
        <v>9</v>
      </c>
      <c r="E689" s="538" t="s">
        <v>2415</v>
      </c>
      <c r="F689" s="577" t="str">
        <f>+VLOOKUP(E689,AlterationTestLU[],2,)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689" s="350"/>
      <c r="H689" s="73"/>
      <c r="I689" s="451"/>
      <c r="J689" s="452"/>
      <c r="O689" s="21"/>
    </row>
    <row r="690" spans="2:15" ht="102" hidden="1" outlineLevel="2">
      <c r="B690" s="706"/>
      <c r="C690" s="14"/>
      <c r="D690" s="539">
        <v>10</v>
      </c>
      <c r="E690" s="538" t="s">
        <v>2423</v>
      </c>
      <c r="F690" s="577" t="str">
        <f>+VLOOKUP(E690,AlterationTestLU[],2,)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690" s="350"/>
      <c r="H690" s="73"/>
      <c r="I690" s="451"/>
      <c r="J690" s="452"/>
      <c r="O690" s="21"/>
    </row>
    <row r="691" spans="2:15" ht="382.5" hidden="1" outlineLevel="2">
      <c r="B691" s="706"/>
      <c r="C691" s="14"/>
      <c r="D691" s="539">
        <v>11</v>
      </c>
      <c r="E691" s="538" t="s">
        <v>2438</v>
      </c>
      <c r="F691" s="577" t="str">
        <f>+VLOOKUP(E691,AlterationTestLU[],2,)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691" s="350"/>
      <c r="H691" s="73"/>
      <c r="I691" s="451"/>
      <c r="J691" s="452"/>
      <c r="O691" s="727" t="s">
        <v>2438</v>
      </c>
    </row>
    <row r="692" spans="2:15" ht="63.75" hidden="1" outlineLevel="2">
      <c r="B692" s="706"/>
      <c r="C692" s="14"/>
      <c r="D692" s="539">
        <v>12</v>
      </c>
      <c r="E692" s="538" t="s">
        <v>2457</v>
      </c>
      <c r="F692" s="577" t="str">
        <f>+VLOOKUP(E692,AlterationTestLU[],2,)</f>
        <v>(jj) Ascending Car Overspeed, and Unintended Car Motion Protection
(jj)(1) Ascending Car Overspeed Protection. Means inspected/tested,  no load conformance with 2.19.1.2.
(jj)(2) Unintended Car Motion. means inspected / tested to verify conformance with 2.19.2.2.</v>
      </c>
      <c r="G692" s="350"/>
      <c r="H692" s="73"/>
      <c r="I692" s="451"/>
      <c r="J692" s="452"/>
      <c r="O692" s="21"/>
    </row>
    <row r="693" spans="2:15" ht="25.5" hidden="1" outlineLevel="2">
      <c r="B693" s="706"/>
      <c r="C693" s="14"/>
      <c r="D693" s="539">
        <v>13</v>
      </c>
      <c r="E693" s="538" t="s">
        <v>2460</v>
      </c>
      <c r="F693" s="577" t="str">
        <f>+VLOOKUP(E693,AlterationTestLU[],2,)</f>
        <v>Speed. The speed of the car shall be verified with and without rated load, in both directions (2.16.3.2).</v>
      </c>
      <c r="G693" s="350"/>
      <c r="H693" s="73"/>
      <c r="I693" s="451"/>
      <c r="J693" s="452"/>
      <c r="O693" s="21"/>
    </row>
    <row r="694" spans="2:15" ht="12.75" hidden="1" outlineLevel="2">
      <c r="B694" s="706"/>
      <c r="C694" s="14"/>
      <c r="D694" s="539">
        <v>14</v>
      </c>
      <c r="E694" s="538" t="s">
        <v>2546</v>
      </c>
      <c r="F694" s="577" t="str">
        <f>+VLOOKUP(E694,AlterationTestLU[],2,)</f>
        <v>Data Plate (2.16.3.3, 2.20.2, and 2.24.2.3.5) (Item 3.27)</v>
      </c>
      <c r="G694" s="350"/>
      <c r="H694" s="73"/>
      <c r="I694" s="451"/>
      <c r="J694" s="452"/>
      <c r="O694" s="21"/>
    </row>
    <row r="695" spans="2:15" ht="12.75" hidden="1" outlineLevel="2">
      <c r="B695" s="706"/>
      <c r="C695" s="14"/>
      <c r="D695" s="539">
        <v>15</v>
      </c>
      <c r="E695" s="538" t="s">
        <v>2566</v>
      </c>
      <c r="F695" s="577" t="str">
        <f>+VLOOKUP(E695,AlterationTestLU[],2,)</f>
        <v>Car Frame, Counterweight Guides, and Stiles (Section 2.15) (Item 3.18)</v>
      </c>
      <c r="G695" s="350"/>
      <c r="H695" s="73"/>
      <c r="I695" s="451"/>
      <c r="J695" s="452"/>
      <c r="O695" s="21"/>
    </row>
    <row r="696" spans="2:15" ht="255" hidden="1" outlineLevel="2">
      <c r="B696" s="706"/>
      <c r="C696" s="14"/>
      <c r="D696" s="539">
        <v>16</v>
      </c>
      <c r="E696" s="538" t="s">
        <v>2697</v>
      </c>
      <c r="F696" s="577" t="str">
        <f>+VLOOKUP(E696,AlterationTestLU[],2,)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696" s="350"/>
      <c r="H696" s="73"/>
      <c r="I696" s="451"/>
      <c r="J696" s="452"/>
      <c r="O696" s="21"/>
    </row>
    <row r="697" spans="2:15" ht="38.25" hidden="1" outlineLevel="2">
      <c r="B697" s="706"/>
      <c r="C697" s="14"/>
      <c r="D697" s="539">
        <v>17</v>
      </c>
      <c r="E697" s="538" t="s">
        <v>2712</v>
      </c>
      <c r="F697" s="577" t="str">
        <f>+VLOOKUP(E697,AlterationTestLU[],2,)</f>
        <v>(i) Car Frame and Platform (Item 5.7)
(i)(1) frame (2.15.4 through 2.15.7 and 2.15.9)
(i)(2) fire protection (2.15.8)</v>
      </c>
      <c r="G697" s="350"/>
      <c r="H697" s="73"/>
      <c r="I697" s="451"/>
      <c r="J697" s="452"/>
      <c r="O697" s="21"/>
    </row>
    <row r="698" spans="2:15" ht="11.25" outlineLevel="1" collapsed="1">
      <c r="B698" s="75"/>
      <c r="C698" s="11"/>
      <c r="D698" s="1"/>
      <c r="E698" s="1" t="s">
        <v>359</v>
      </c>
      <c r="F698" s="141" t="s">
        <v>1743</v>
      </c>
      <c r="G698" s="32"/>
      <c r="H698" s="32"/>
      <c r="I698" s="845"/>
      <c r="J698" s="846"/>
      <c r="O698" s="727" t="s">
        <v>2438</v>
      </c>
    </row>
    <row r="699" spans="2:15" ht="11.25" outlineLevel="1">
      <c r="B699" s="75"/>
      <c r="C699" s="11"/>
      <c r="D699" s="1"/>
      <c r="E699" s="1" t="s">
        <v>330</v>
      </c>
      <c r="F699" s="141" t="s">
        <v>1744</v>
      </c>
      <c r="G699" s="32"/>
      <c r="H699" s="32"/>
      <c r="I699" s="845"/>
      <c r="J699" s="846"/>
      <c r="O699" s="727" t="s">
        <v>2438</v>
      </c>
    </row>
    <row r="700" spans="2:15" ht="11.25" outlineLevel="1">
      <c r="B700" s="75"/>
      <c r="C700" s="11"/>
      <c r="D700" s="1"/>
      <c r="E700" s="1" t="s">
        <v>298</v>
      </c>
      <c r="F700" s="141" t="s">
        <v>341</v>
      </c>
      <c r="G700" s="32"/>
      <c r="H700" s="32"/>
      <c r="I700" s="845"/>
      <c r="J700" s="846"/>
      <c r="O700" s="727" t="s">
        <v>2438</v>
      </c>
    </row>
    <row r="701" spans="2:15" ht="11.25" outlineLevel="1">
      <c r="B701" s="75"/>
      <c r="C701" s="11"/>
      <c r="D701" s="1"/>
      <c r="E701" s="1" t="s">
        <v>331</v>
      </c>
      <c r="F701" s="141" t="s">
        <v>342</v>
      </c>
      <c r="G701" s="32"/>
      <c r="H701" s="32"/>
      <c r="I701" s="845"/>
      <c r="J701" s="846"/>
      <c r="O701" s="727" t="s">
        <v>2438</v>
      </c>
    </row>
    <row r="702" spans="2:15" ht="11.25" outlineLevel="1">
      <c r="B702" s="75"/>
      <c r="C702" s="11"/>
      <c r="D702" s="1"/>
      <c r="E702" s="1" t="s">
        <v>332</v>
      </c>
      <c r="F702" s="141" t="s">
        <v>343</v>
      </c>
      <c r="G702" s="32"/>
      <c r="H702" s="32"/>
      <c r="I702" s="845"/>
      <c r="J702" s="846"/>
      <c r="O702" s="727" t="s">
        <v>2438</v>
      </c>
    </row>
    <row r="703" spans="2:15" ht="11.25" outlineLevel="1">
      <c r="B703" s="75"/>
      <c r="C703" s="11"/>
      <c r="D703" s="1"/>
      <c r="E703" s="1" t="s">
        <v>2077</v>
      </c>
      <c r="F703" s="141" t="s">
        <v>1995</v>
      </c>
      <c r="G703" s="32"/>
      <c r="H703" s="32"/>
      <c r="I703" s="845"/>
      <c r="J703" s="846"/>
      <c r="O703" s="727" t="s">
        <v>2438</v>
      </c>
    </row>
    <row r="704" spans="2:15" ht="11.25" outlineLevel="1">
      <c r="B704" s="75"/>
      <c r="C704" s="11"/>
      <c r="D704" s="1"/>
      <c r="E704" s="1" t="s">
        <v>357</v>
      </c>
      <c r="F704" s="141" t="s">
        <v>1106</v>
      </c>
      <c r="G704" s="32"/>
      <c r="H704" s="32"/>
      <c r="I704" s="845"/>
      <c r="J704" s="846"/>
      <c r="O704" s="727" t="s">
        <v>2438</v>
      </c>
    </row>
    <row r="705" spans="2:15" ht="11.25" outlineLevel="1">
      <c r="B705" s="75"/>
      <c r="C705" s="11"/>
      <c r="D705" s="1"/>
      <c r="E705" s="1" t="s">
        <v>355</v>
      </c>
      <c r="F705" s="141" t="s">
        <v>356</v>
      </c>
      <c r="G705" s="32"/>
      <c r="H705" s="32"/>
      <c r="I705" s="845"/>
      <c r="J705" s="846"/>
      <c r="O705" s="727" t="s">
        <v>2438</v>
      </c>
    </row>
    <row r="706" spans="2:15" ht="11.25" outlineLevel="1">
      <c r="B706" s="75"/>
      <c r="C706" s="11"/>
      <c r="D706" s="1"/>
      <c r="E706" s="1" t="s">
        <v>334</v>
      </c>
      <c r="F706" s="141" t="s">
        <v>768</v>
      </c>
      <c r="G706" s="32"/>
      <c r="H706" s="32"/>
      <c r="I706" s="845"/>
      <c r="J706" s="846"/>
      <c r="O706" s="727" t="s">
        <v>2438</v>
      </c>
    </row>
    <row r="707" spans="2:15" ht="11.25" outlineLevel="1">
      <c r="B707" s="75"/>
      <c r="C707" s="11"/>
      <c r="D707" s="1"/>
      <c r="E707" s="1" t="s">
        <v>353</v>
      </c>
      <c r="F707" s="141" t="s">
        <v>354</v>
      </c>
      <c r="G707" s="32"/>
      <c r="H707" s="32"/>
      <c r="I707" s="845"/>
      <c r="J707" s="846"/>
      <c r="O707" s="727" t="s">
        <v>2438</v>
      </c>
    </row>
    <row r="708" spans="2:15" ht="11.25" outlineLevel="1">
      <c r="B708" s="75"/>
      <c r="C708" s="11"/>
      <c r="D708" s="1"/>
      <c r="E708" s="142" t="s">
        <v>335</v>
      </c>
      <c r="F708" s="141" t="s">
        <v>955</v>
      </c>
      <c r="G708" s="32"/>
      <c r="H708" s="32"/>
      <c r="I708" s="845"/>
      <c r="J708" s="846"/>
      <c r="O708" s="727" t="s">
        <v>2438</v>
      </c>
    </row>
    <row r="709" spans="2:15" ht="11.25" outlineLevel="1">
      <c r="B709" s="523"/>
      <c r="C709" s="11"/>
      <c r="D709" s="277"/>
      <c r="E709" s="229" t="s">
        <v>2153</v>
      </c>
      <c r="F709" s="141"/>
      <c r="G709" s="32"/>
      <c r="H709" s="32"/>
      <c r="I709" s="451"/>
      <c r="J709" s="452"/>
      <c r="O709" s="727" t="s">
        <v>2438</v>
      </c>
    </row>
    <row r="710" spans="2:15" ht="11.25" outlineLevel="1">
      <c r="B710" s="75"/>
      <c r="C710" s="11"/>
      <c r="D710" s="278"/>
      <c r="E710" s="229"/>
      <c r="F710" s="141"/>
      <c r="G710" s="32"/>
      <c r="H710" s="32"/>
      <c r="I710" s="451"/>
      <c r="J710" s="452"/>
      <c r="O710" s="21"/>
    </row>
    <row r="711" spans="2:15" ht="11.25">
      <c r="B711" s="75"/>
      <c r="C711" s="27" t="s">
        <v>840</v>
      </c>
      <c r="D711" s="2" t="s">
        <v>1025</v>
      </c>
      <c r="E711" s="2"/>
      <c r="F711" s="587"/>
      <c r="G711" s="924" t="s">
        <v>150</v>
      </c>
      <c r="H711" s="925"/>
      <c r="I711" s="925"/>
      <c r="J711" s="926"/>
      <c r="L711" s="727" t="s">
        <v>295</v>
      </c>
      <c r="M711" s="727" t="s">
        <v>438</v>
      </c>
      <c r="N711" s="727">
        <v>2.2599999999999998</v>
      </c>
      <c r="O711" s="727" t="s">
        <v>2438</v>
      </c>
    </row>
    <row r="712" spans="2:15" ht="11.25" outlineLevel="1">
      <c r="B712" s="75"/>
      <c r="C712" s="14" t="s">
        <v>1026</v>
      </c>
      <c r="D712" s="9" t="s">
        <v>117</v>
      </c>
      <c r="E712" s="9"/>
      <c r="F712" s="588"/>
      <c r="G712" s="350" t="s">
        <v>83</v>
      </c>
      <c r="H712" s="350" t="s">
        <v>82</v>
      </c>
      <c r="I712" s="845"/>
      <c r="J712" s="846"/>
      <c r="M712" s="727" t="s">
        <v>438</v>
      </c>
      <c r="N712" s="727">
        <v>2.2599999999999998</v>
      </c>
      <c r="O712" s="727" t="s">
        <v>2438</v>
      </c>
    </row>
    <row r="713" spans="2:15" ht="11.25" outlineLevel="1">
      <c r="B713" s="706"/>
      <c r="C713" s="14"/>
      <c r="D713" s="311"/>
      <c r="E713" s="312" t="s">
        <v>1751</v>
      </c>
      <c r="F713" s="589"/>
      <c r="G713" s="350"/>
      <c r="H713" s="550"/>
      <c r="I713" s="451"/>
      <c r="J713" s="452"/>
      <c r="O713" s="727" t="s">
        <v>2438</v>
      </c>
    </row>
    <row r="714" spans="2:15" ht="11.25" hidden="1" outlineLevel="2">
      <c r="B714" s="706"/>
      <c r="C714" s="14"/>
      <c r="D714" s="311"/>
      <c r="E714" s="533" t="str">
        <f>TRIM(RIGHT(SUBSTITUTE(E713," ",REPT(" ",100)),100))</f>
        <v>8.10.2.3.2(q)</v>
      </c>
      <c r="F714" s="590">
        <f>+VLOOKUP(E714,clause_count,2,FALSE)</f>
        <v>36</v>
      </c>
      <c r="G714" s="350"/>
      <c r="H714" s="73"/>
      <c r="I714" s="451"/>
      <c r="J714" s="452"/>
      <c r="O714" s="727" t="s">
        <v>2438</v>
      </c>
    </row>
    <row r="715" spans="2:15" ht="12.75" hidden="1" outlineLevel="2">
      <c r="B715" s="706"/>
      <c r="C715" s="14"/>
      <c r="D715" s="539">
        <v>1</v>
      </c>
      <c r="E715" s="538" t="s">
        <v>2211</v>
      </c>
      <c r="F715" s="577" t="str">
        <f>+VLOOKUP(E715,AlterationTestLU[],2,)</f>
        <v>Door Reopening Device (2.13.5) (Item 1.1)</v>
      </c>
      <c r="G715" s="350"/>
      <c r="H715" s="73"/>
      <c r="I715" s="451"/>
      <c r="J715" s="452"/>
      <c r="L715" s="727" t="s">
        <v>295</v>
      </c>
      <c r="O715" s="727" t="s">
        <v>2438</v>
      </c>
    </row>
    <row r="716" spans="2:15" ht="51" hidden="1" outlineLevel="2">
      <c r="B716" s="706"/>
      <c r="C716" s="14"/>
      <c r="D716" s="539">
        <v>2</v>
      </c>
      <c r="E716" s="538" t="s">
        <v>2237</v>
      </c>
      <c r="F716" s="577" t="str">
        <f>+VLOOKUP(E716,AlterationTestLU[],2,)</f>
        <v>(c) Operating Control Devices (Item 1.3)
(c)(1) operating devices (2.26.1.1, 2.26.1.2, and 2.26.1.6)
(c)(2) in-car inspection (2.26.1.4.3)
(c)(3) inspection operation with open door circuits (2.26.1.5)</v>
      </c>
      <c r="G716" s="350"/>
      <c r="H716" s="73"/>
      <c r="I716" s="451"/>
      <c r="J716" s="452"/>
      <c r="O716" s="729"/>
    </row>
    <row r="717" spans="2:15" ht="89.25" hidden="1" outlineLevel="2">
      <c r="B717" s="706"/>
      <c r="C717" s="14"/>
      <c r="D717" s="539">
        <v>3</v>
      </c>
      <c r="E717" s="538" t="s">
        <v>2248</v>
      </c>
      <c r="F717" s="577" t="str">
        <f>+VLOOKUP(E717,AlterationTestLU[],2,)</f>
        <v>(g) Car Door or Gate (Item 1.7)
(g)(1) closed position (2.14.4.11)
(g)(2) contact or interlock (2.14.4.2, 2.26.2.15, and 2.26.2.28)
(g)(3) car landing door clearances (2.14.4.5)
(g)(4) car door guides (2.14.4.6)
(g)(5) passenger car door (2.14.5)
(g)(6) freight car door or gate (2.14.6)</v>
      </c>
      <c r="G717" s="350"/>
      <c r="H717" s="73"/>
      <c r="I717" s="451"/>
      <c r="J717" s="452"/>
      <c r="O717" s="729"/>
    </row>
    <row r="718" spans="2:15" ht="25.5" hidden="1" outlineLevel="2">
      <c r="B718" s="706"/>
      <c r="C718" s="14"/>
      <c r="D718" s="539">
        <v>4</v>
      </c>
      <c r="E718" s="538" t="s">
        <v>2256</v>
      </c>
      <c r="F718" s="577" t="str">
        <f>+VLOOKUP(E718,AlterationTestLU[],2,)</f>
        <v>Power Closing Doors Gates (2.13.3) (Item 1.9): Test Closing Time Per Door Marking Plate (2.13.4.2.4)</v>
      </c>
      <c r="G718" s="350"/>
      <c r="H718" s="73"/>
      <c r="I718" s="451"/>
      <c r="J718" s="452"/>
      <c r="O718" s="729"/>
    </row>
    <row r="719" spans="2:15" ht="51" hidden="1" outlineLevel="2">
      <c r="B719" s="706"/>
      <c r="C719" s="14"/>
      <c r="D719" s="539">
        <v>5</v>
      </c>
      <c r="E719" s="538" t="s">
        <v>2257</v>
      </c>
      <c r="F719" s="577" t="str">
        <f>+VLOOKUP(E719,AlterationTestLU[],2,)</f>
        <v>(j) Power Opening of Doors or Gates (Item 1.10)
(j)(1) Power Opening of Doors (2.13.2). 
(j)(2) Leveling Zone (2.26.1.6.3) and Leveling Speed (2.26.1.6.6). 
(j)(3) 	Inner Landing Zone (2.26.1.6.7). For static control elevators</v>
      </c>
      <c r="G719" s="350"/>
      <c r="H719" s="73"/>
      <c r="I719" s="451"/>
      <c r="J719" s="452"/>
      <c r="O719" s="729"/>
    </row>
    <row r="720" spans="2:15" ht="76.5" hidden="1" outlineLevel="2">
      <c r="B720" s="706"/>
      <c r="C720" s="14"/>
      <c r="D720" s="539">
        <v>6</v>
      </c>
      <c r="E720" s="538" t="s">
        <v>2781</v>
      </c>
      <c r="F720" s="577" t="str">
        <f>+VLOOKUP(E720,AlterationTestLU[],2,)</f>
        <v>(l) 	Car Enclosure (Item 1.12)
(l)(1) 	enclosure and lining materials (2.14.2.1 and 2.14.3.1)
(l)(2) 	equipment prohibited inside car (2.14.1.9)
(l)(3) 	classes of loading (2.16.2.2)
(l)(4) 	passengers on freight elevators (2.16.4)
(l)(5) 	identification in cars (2.29.1)</v>
      </c>
      <c r="G720" s="350"/>
      <c r="H720" s="73"/>
      <c r="I720" s="451"/>
      <c r="J720" s="452"/>
      <c r="O720" s="729"/>
    </row>
    <row r="721" spans="2:15" ht="51" hidden="1" outlineLevel="2">
      <c r="B721" s="706"/>
      <c r="C721" s="14"/>
      <c r="D721" s="539">
        <v>7</v>
      </c>
      <c r="E721" s="538" t="s">
        <v>2776</v>
      </c>
      <c r="F721" s="577" t="str">
        <f>+VLOOKUP(E721,AlterationTestLU[],2,)</f>
        <v>(p) 	Rated Load, Platform Area, and Data Plate (Item 1.16)
(p)(1) 	rated load and platform area (2.16.1 and 2.16.2)
(p)(2) 	capacity and data plates (2.16.3)
(p)(3) 	signs in freight elevators (2.16.5 and 2.16.7)</v>
      </c>
      <c r="G721" s="350"/>
      <c r="H721" s="73"/>
      <c r="I721" s="451"/>
      <c r="J721" s="452"/>
      <c r="O721" s="729"/>
    </row>
    <row r="722" spans="2:15" ht="12.75" hidden="1" outlineLevel="2">
      <c r="B722" s="706"/>
      <c r="C722" s="14"/>
      <c r="D722" s="539">
        <v>8</v>
      </c>
      <c r="E722" s="538" t="s">
        <v>2777</v>
      </c>
      <c r="F722" s="577" t="str">
        <f>+VLOOKUP(E722,AlterationTestLU[],2,)</f>
        <v>Emergency or Standby Power Operation (Item 1.17).</v>
      </c>
      <c r="G722" s="350"/>
      <c r="H722" s="73"/>
      <c r="I722" s="451"/>
      <c r="J722" s="452"/>
      <c r="O722" s="729"/>
    </row>
    <row r="723" spans="2:15" ht="12.75" hidden="1" outlineLevel="2">
      <c r="B723" s="706"/>
      <c r="C723" s="14"/>
      <c r="D723" s="539">
        <v>9</v>
      </c>
      <c r="E723" s="538" t="s">
        <v>2775</v>
      </c>
      <c r="F723" s="577" t="str">
        <f>+VLOOKUP(E723,AlterationTestLU[],2,)</f>
        <v>Car Ride (Section 2.23, 2.23.6, and 2.15.2) (Item 1.19)</v>
      </c>
      <c r="G723" s="350"/>
      <c r="H723" s="73"/>
      <c r="I723" s="451"/>
      <c r="J723" s="452"/>
      <c r="O723" s="729"/>
    </row>
    <row r="724" spans="2:15" ht="102" hidden="1" outlineLevel="2">
      <c r="B724" s="706"/>
      <c r="C724" s="14"/>
      <c r="D724" s="539">
        <v>10</v>
      </c>
      <c r="E724" s="538" t="s">
        <v>2382</v>
      </c>
      <c r="F724" s="577" t="str">
        <f>+VLOOKUP(E724,AlterationTestLU[],2,)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724" s="350"/>
      <c r="H724" s="73"/>
      <c r="I724" s="451"/>
      <c r="J724" s="452"/>
      <c r="O724" s="729"/>
    </row>
    <row r="725" spans="2:15" ht="63.75" hidden="1" outlineLevel="2">
      <c r="B725" s="706"/>
      <c r="C725" s="14"/>
      <c r="D725" s="539">
        <v>11</v>
      </c>
      <c r="E725" s="538" t="s">
        <v>2390</v>
      </c>
      <c r="F725" s="577" t="str">
        <f>+VLOOKUP(E725,AlterationTestLU[],2,)</f>
        <v>(t)(1) general (2.26.9.1, 2.26.9.2, and 2.26.9.8)
(t)(2) redundancy and its checking (2.26.9.3 and 2.26.9.4)
(t)(3) static control without motor generator sets (2.26.9.5 and 2.26.9.6)
(t)(4) installation of capacitors or other devices to make electrical protective devices ineffective (2.26.6)</v>
      </c>
      <c r="G725" s="350"/>
      <c r="H725" s="73"/>
      <c r="I725" s="451"/>
      <c r="J725" s="452"/>
      <c r="O725" s="729"/>
    </row>
    <row r="726" spans="2:15" ht="63.75" hidden="1" outlineLevel="2">
      <c r="B726" s="706"/>
      <c r="C726" s="14"/>
      <c r="D726" s="539">
        <v>12</v>
      </c>
      <c r="E726" s="538" t="s">
        <v>2396</v>
      </c>
      <c r="F726" s="577" t="str">
        <f>+VLOOKUP(E726,AlterationTestLU[],2,)</f>
        <v>(v) Braking System. load as Table 8.6.4.20. safely lower, stop, and hold the car with this load.
(v)(1) braking system (2.24.8.2.2)
(v)(2) electromechanical brake (2.24.8.3)
(v)(3) marking plate (2.24.8.5)</v>
      </c>
      <c r="G726" s="350"/>
      <c r="H726" s="73"/>
      <c r="I726" s="451"/>
      <c r="J726" s="452"/>
      <c r="O726" s="729"/>
    </row>
    <row r="727" spans="2:15" ht="12.75" hidden="1" outlineLevel="2">
      <c r="B727" s="706"/>
      <c r="C727" s="14"/>
      <c r="D727" s="539">
        <v>13</v>
      </c>
      <c r="E727" s="538" t="s">
        <v>2410</v>
      </c>
      <c r="F727" s="577" t="str">
        <f>+VLOOKUP(E727,AlterationTestLU[],2,)</f>
        <v>Motor Generator (2.26.9.7) (Item 2.22)</v>
      </c>
      <c r="G727" s="350"/>
      <c r="H727" s="73"/>
      <c r="I727" s="451"/>
      <c r="J727" s="452"/>
      <c r="O727" s="729"/>
    </row>
    <row r="728" spans="2:15" ht="12.75" hidden="1" outlineLevel="2">
      <c r="B728" s="706"/>
      <c r="C728" s="14"/>
      <c r="D728" s="539">
        <v>14</v>
      </c>
      <c r="E728" s="538" t="s">
        <v>2411</v>
      </c>
      <c r="F728" s="577" t="str">
        <f>+VLOOKUP(E728,AlterationTestLU[],2,)</f>
        <v>Absorption of Regenerated Power (2.26.10) (Item 2.23)</v>
      </c>
      <c r="G728" s="350"/>
      <c r="H728" s="73"/>
      <c r="I728" s="451"/>
      <c r="J728" s="452"/>
      <c r="O728" s="729"/>
    </row>
    <row r="729" spans="2:15" ht="178.5" hidden="1" outlineLevel="2">
      <c r="B729" s="706"/>
      <c r="C729" s="14"/>
      <c r="D729" s="539">
        <v>15</v>
      </c>
      <c r="E729" s="538" t="s">
        <v>2412</v>
      </c>
      <c r="F729" s="577" t="str">
        <f>+VLOOKUP(E729,AlterationTestLU[],2,)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729" s="350"/>
      <c r="H729" s="73"/>
      <c r="I729" s="451"/>
      <c r="J729" s="452"/>
      <c r="O729" s="729"/>
    </row>
    <row r="730" spans="2:15" ht="12.75" hidden="1" outlineLevel="2">
      <c r="B730" s="706"/>
      <c r="C730" s="14"/>
      <c r="D730" s="539">
        <v>16</v>
      </c>
      <c r="E730" s="538" t="s">
        <v>2421</v>
      </c>
      <c r="F730" s="577" t="str">
        <f>+VLOOKUP(E730,AlterationTestLU[],2,)</f>
        <v>Secondary and Deflector Sheaves (2.24.2) (Item 2.26)</v>
      </c>
      <c r="G730" s="350"/>
      <c r="H730" s="73"/>
      <c r="I730" s="451"/>
      <c r="J730" s="452"/>
      <c r="O730" s="729"/>
    </row>
    <row r="731" spans="2:15" ht="102" hidden="1" outlineLevel="2">
      <c r="B731" s="706"/>
      <c r="C731" s="14"/>
      <c r="D731" s="539">
        <v>17</v>
      </c>
      <c r="E731" s="538" t="s">
        <v>2423</v>
      </c>
      <c r="F731" s="577" t="str">
        <f>+VLOOKUP(E731,AlterationTestLU[],2,)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731" s="350"/>
      <c r="H731" s="73"/>
      <c r="I731" s="451"/>
      <c r="J731" s="452"/>
      <c r="O731" s="729"/>
    </row>
    <row r="732" spans="2:15" ht="114.75" hidden="1" outlineLevel="2">
      <c r="B732" s="706"/>
      <c r="C732" s="14"/>
      <c r="D732" s="539">
        <v>18</v>
      </c>
      <c r="E732" s="538" t="s">
        <v>2432</v>
      </c>
      <c r="F732" s="577" t="str">
        <f>+VLOOKUP(E732,AlterationTestLU[],2,)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732" s="350"/>
      <c r="H732" s="73"/>
      <c r="I732" s="451"/>
      <c r="J732" s="452"/>
      <c r="O732" s="729"/>
    </row>
    <row r="733" spans="2:15" ht="382.5" hidden="1" outlineLevel="2">
      <c r="B733" s="706"/>
      <c r="C733" s="14"/>
      <c r="D733" s="539">
        <v>19</v>
      </c>
      <c r="E733" s="538" t="s">
        <v>2438</v>
      </c>
      <c r="F733" s="577" t="str">
        <f>+VLOOKUP(E733,AlterationTestLU[],2,)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733" s="350"/>
      <c r="H733" s="73"/>
      <c r="I733" s="451"/>
      <c r="J733" s="452"/>
      <c r="O733" s="727" t="s">
        <v>2438</v>
      </c>
    </row>
    <row r="734" spans="2:15" ht="63.75" hidden="1" outlineLevel="2">
      <c r="B734" s="706"/>
      <c r="C734" s="14"/>
      <c r="D734" s="539">
        <v>20</v>
      </c>
      <c r="E734" s="538" t="s">
        <v>2457</v>
      </c>
      <c r="F734" s="577" t="str">
        <f>+VLOOKUP(E734,AlterationTestLU[],2,)</f>
        <v>(jj) Ascending Car Overspeed, and Unintended Car Motion Protection
(jj)(1) Ascending Car Overspeed Protection. Means inspected/tested,  no load conformance with 2.19.1.2.
(jj)(2) Unintended Car Motion. means inspected / tested to verify conformance with 2.19.2.2.</v>
      </c>
      <c r="G734" s="350"/>
      <c r="H734" s="73"/>
      <c r="I734" s="451"/>
      <c r="J734" s="452"/>
      <c r="O734" s="729"/>
    </row>
    <row r="735" spans="2:15" ht="25.5" hidden="1" outlineLevel="2">
      <c r="B735" s="706"/>
      <c r="C735" s="14"/>
      <c r="D735" s="539">
        <v>21</v>
      </c>
      <c r="E735" s="538" t="s">
        <v>2460</v>
      </c>
      <c r="F735" s="577" t="str">
        <f>+VLOOKUP(E735,AlterationTestLU[],2,)</f>
        <v>Speed. The speed of the car shall be verified with and without rated load, in both directions (2.16.3.2).</v>
      </c>
      <c r="G735" s="350"/>
      <c r="H735" s="73"/>
      <c r="I735" s="451"/>
      <c r="J735" s="452"/>
      <c r="O735" s="729"/>
    </row>
    <row r="736" spans="2:15" ht="51" hidden="1" outlineLevel="2">
      <c r="B736" s="706"/>
      <c r="C736" s="14"/>
      <c r="D736" s="539">
        <v>22</v>
      </c>
      <c r="E736" s="538" t="s">
        <v>2536</v>
      </c>
      <c r="F736" s="577" t="str">
        <f>+VLOOKUP(E736,AlterationTestLU[],2,)</f>
        <v>(d) Top-of-Car Clearance (Item 3.4)
(d)(1) top-of-car clearance (2.4.6 through 2.4.8)
(d)(2) low-clearance signage and marking of car top equipment (2.4.7.2)
(d)(3) guardrails (2.14.1.7.1)</v>
      </c>
      <c r="G736" s="350"/>
      <c r="H736" s="73"/>
      <c r="I736" s="451"/>
      <c r="J736" s="452"/>
      <c r="O736" s="729"/>
    </row>
    <row r="737" spans="2:15" ht="12.75" hidden="1" outlineLevel="2">
      <c r="B737" s="706"/>
      <c r="C737" s="14"/>
      <c r="D737" s="539">
        <v>23</v>
      </c>
      <c r="E737" s="538" t="s">
        <v>2540</v>
      </c>
      <c r="F737" s="577" t="str">
        <f>+VLOOKUP(E737,AlterationTestLU[],2,)</f>
        <v>Top Counterweight Clearance (2.4.9) (Item 3.24)</v>
      </c>
      <c r="G737" s="350"/>
      <c r="H737" s="73"/>
      <c r="I737" s="451"/>
      <c r="J737" s="452"/>
      <c r="O737" s="729"/>
    </row>
    <row r="738" spans="2:15" ht="25.5" hidden="1" outlineLevel="2">
      <c r="B738" s="706"/>
      <c r="C738" s="14"/>
      <c r="D738" s="539">
        <v>24</v>
      </c>
      <c r="E738" s="538" t="s">
        <v>2542</v>
      </c>
      <c r="F738" s="577" t="str">
        <f>+VLOOKUP(E738,AlterationTestLU[],2,)</f>
        <v>Normal Terminal Stopping Devices (Item 3.5). Verify location and type of switches (2.25.2). [See also 8.10.2.2.2(ff).]</v>
      </c>
      <c r="G738" s="350"/>
      <c r="H738" s="73"/>
      <c r="I738" s="451"/>
      <c r="J738" s="452"/>
      <c r="O738" s="729"/>
    </row>
    <row r="739" spans="2:15" ht="25.5" hidden="1" outlineLevel="2">
      <c r="B739" s="706"/>
      <c r="C739" s="14"/>
      <c r="D739" s="539">
        <v>25</v>
      </c>
      <c r="E739" s="538" t="s">
        <v>2543</v>
      </c>
      <c r="F739" s="577" t="str">
        <f>+VLOOKUP(E739,AlterationTestLU[],2,)</f>
        <v>Final Terminal Stopping Devices (Item 3.6). Verify location and type of switches for conformance with 2.25.3 and 2.26.4.3.</v>
      </c>
      <c r="G739" s="350"/>
      <c r="H739" s="73"/>
      <c r="I739" s="451"/>
      <c r="J739" s="452"/>
      <c r="O739" s="729"/>
    </row>
    <row r="740" spans="2:15" ht="25.5" hidden="1" outlineLevel="2">
      <c r="B740" s="706"/>
      <c r="C740" s="14"/>
      <c r="D740" s="539">
        <v>26</v>
      </c>
      <c r="E740" s="538" t="s">
        <v>2544</v>
      </c>
      <c r="F740" s="577" t="str">
        <f>+VLOOKUP(E740,AlterationTestLU[],2,)</f>
        <v>Broken Rope, Chain, or Tape Switch (Item 3.26). Verify for conformance with 2.25.2.3.2, 2.26.2.6, and 2.26.4.3.</v>
      </c>
      <c r="G740" s="350"/>
      <c r="H740" s="73"/>
      <c r="I740" s="451"/>
      <c r="J740" s="452"/>
      <c r="O740" s="729"/>
    </row>
    <row r="741" spans="2:15" ht="12.75" hidden="1" outlineLevel="2">
      <c r="B741" s="706"/>
      <c r="C741" s="14"/>
      <c r="D741" s="539">
        <v>27</v>
      </c>
      <c r="E741" s="538" t="s">
        <v>2546</v>
      </c>
      <c r="F741" s="577" t="str">
        <f>+VLOOKUP(E741,AlterationTestLU[],2,)</f>
        <v>Data Plate (2.16.3.3, 2.20.2, and 2.24.2.3.5) (Item 3.27)</v>
      </c>
      <c r="G741" s="350"/>
      <c r="H741" s="73"/>
      <c r="I741" s="451"/>
      <c r="J741" s="452"/>
      <c r="O741" s="729"/>
    </row>
    <row r="742" spans="2:15" ht="12.75" hidden="1" outlineLevel="2">
      <c r="B742" s="706"/>
      <c r="C742" s="14"/>
      <c r="D742" s="539">
        <v>28</v>
      </c>
      <c r="E742" s="538" t="s">
        <v>2548</v>
      </c>
      <c r="F742" s="577" t="str">
        <f>+VLOOKUP(E742,AlterationTestLU[],2,)</f>
        <v>Counterweight and Counterweight Buffer (Sections 2.21 and 2.22) (Item 3.28)</v>
      </c>
      <c r="G742" s="350"/>
      <c r="H742" s="73"/>
      <c r="I742" s="451"/>
      <c r="J742" s="452"/>
      <c r="O742" s="729"/>
    </row>
    <row r="743" spans="2:15" ht="25.5" hidden="1" outlineLevel="2">
      <c r="B743" s="706"/>
      <c r="C743" s="14"/>
      <c r="D743" s="539">
        <v>29</v>
      </c>
      <c r="E743" s="538" t="s">
        <v>2549</v>
      </c>
      <c r="F743" s="577" t="str">
        <f>+VLOOKUP(E743,AlterationTestLU[],2,)</f>
        <v>Counterweight Safeties (Item 3.29). Visually inspect counterweight safeties, including marking plate  2.17.4).</v>
      </c>
      <c r="G743" s="350"/>
      <c r="H743" s="73"/>
      <c r="I743" s="451"/>
      <c r="J743" s="452"/>
      <c r="O743" s="729"/>
    </row>
    <row r="744" spans="2:15" ht="25.5" hidden="1" outlineLevel="2">
      <c r="B744" s="706"/>
      <c r="C744" s="14"/>
      <c r="D744" s="539">
        <v>30</v>
      </c>
      <c r="E744" s="538" t="s">
        <v>2581</v>
      </c>
      <c r="F744" s="577" t="str">
        <f>+VLOOKUP(E744,AlterationTestLU[],2,)</f>
        <v>Suspension Rope (Item 3.23). Verify number, diameter, and data tag (2.20.2 and 2.20.4)</v>
      </c>
      <c r="G744" s="350"/>
      <c r="H744" s="73"/>
      <c r="I744" s="451"/>
      <c r="J744" s="452"/>
      <c r="O744" s="729"/>
    </row>
    <row r="745" spans="2:15" ht="38.25" hidden="1" outlineLevel="2">
      <c r="B745" s="706"/>
      <c r="C745" s="14"/>
      <c r="D745" s="539">
        <v>31</v>
      </c>
      <c r="E745" s="538" t="s">
        <v>2620</v>
      </c>
      <c r="F745" s="577" t="str">
        <f>+VLOOKUP(E745,AlterationTestLU[],2,)</f>
        <v>(e) Access to Hoistway (Item 4.5)
(e)(1) access for maintenance (2.12.6 and 2.12.7)
(e)(2) access for emergency (2.12.6)</v>
      </c>
      <c r="G745" s="350"/>
      <c r="H745" s="73"/>
      <c r="I745" s="451"/>
      <c r="J745" s="452"/>
      <c r="O745" s="729"/>
    </row>
    <row r="746" spans="2:15" ht="76.5" hidden="1" outlineLevel="2">
      <c r="B746" s="706"/>
      <c r="C746" s="14"/>
      <c r="D746" s="539">
        <v>32</v>
      </c>
      <c r="E746" s="538" t="s">
        <v>2691</v>
      </c>
      <c r="F746" s="577" t="str">
        <f>+VLOOKUP(E746,AlterationTestLU[],2,)</f>
        <v>(b) Bottom Clearance and Runby (Item 5.2)
(b)(1) car bottom clearances (2.4.1)
(b)(2) refuge space and marking (2.4.1.3, 2.4.1.4, and 2.4.1.6)
(b)(3) car and counterweight runbys (2.4.2 and 2.4.4)
(b)(4) warning signs [2.4.4(b)]
(b)(5) horizontal pit clearances (2.5.1.2 and 2.5.1.6)</v>
      </c>
      <c r="G746" s="350"/>
      <c r="H746" s="73"/>
      <c r="I746" s="451"/>
      <c r="J746" s="452"/>
      <c r="O746" s="729"/>
    </row>
    <row r="747" spans="2:15" ht="255" hidden="1" outlineLevel="2">
      <c r="B747" s="706"/>
      <c r="C747" s="14"/>
      <c r="D747" s="539">
        <v>33</v>
      </c>
      <c r="E747" s="538" t="s">
        <v>2697</v>
      </c>
      <c r="F747" s="577" t="str">
        <f>+VLOOKUP(E747,AlterationTestLU[],2,)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747" s="350"/>
      <c r="H747" s="73"/>
      <c r="I747" s="451"/>
      <c r="J747" s="452"/>
      <c r="O747" s="729"/>
    </row>
    <row r="748" spans="2:15" ht="25.5" hidden="1" outlineLevel="2">
      <c r="B748" s="706"/>
      <c r="C748" s="14"/>
      <c r="D748" s="539">
        <v>34</v>
      </c>
      <c r="E748" s="538" t="s">
        <v>2704</v>
      </c>
      <c r="F748" s="577" t="str">
        <f>+VLOOKUP(E748,AlterationTestLU[],2,)</f>
        <v>FTSD (Item 5.3). Verify location, operation, and type of switches for conformance with 2.25.3 and 2.26.4.3.</v>
      </c>
      <c r="G748" s="350"/>
      <c r="H748" s="73"/>
      <c r="I748" s="451"/>
      <c r="J748" s="452"/>
      <c r="O748" s="729"/>
    </row>
    <row r="749" spans="2:15" ht="25.5" hidden="1" outlineLevel="2">
      <c r="B749" s="706"/>
      <c r="C749" s="14"/>
      <c r="D749" s="539">
        <v>35</v>
      </c>
      <c r="E749" s="538" t="s">
        <v>2705</v>
      </c>
      <c r="F749" s="577" t="str">
        <f>+VLOOKUP(E749,AlterationTestLU[],2,)</f>
        <v>NTSD (Item 5.4). Verify location, operation, and type of switches for conformance with 2.25.2 [see 8.10.2.2.2(ff)].</v>
      </c>
      <c r="G749" s="350"/>
      <c r="H749" s="73"/>
      <c r="I749" s="451"/>
      <c r="J749" s="452"/>
      <c r="O749" s="729"/>
    </row>
    <row r="750" spans="2:15" ht="63.75" hidden="1" outlineLevel="2">
      <c r="B750" s="706"/>
      <c r="C750" s="14"/>
      <c r="D750" s="539">
        <v>36</v>
      </c>
      <c r="E750" s="538" t="s">
        <v>2715</v>
      </c>
      <c r="F750" s="577" t="str">
        <f>+VLOOKUP(E750,AlterationTestLU[],2,)</f>
        <v>(j) Car Safeties and Guiding Members (Item 5.8)
(j)(1) rope movement (2.17.11)
(j)(2) marking plate (2.17.14)
(j)(3) car guiding members (2.15.2)
(j)(4) running clearances (2.17.10)</v>
      </c>
      <c r="G750" s="350"/>
      <c r="H750" s="73"/>
      <c r="I750" s="451"/>
      <c r="J750" s="452"/>
      <c r="O750" s="21"/>
    </row>
    <row r="751" spans="2:15" ht="11.25" outlineLevel="1" collapsed="1">
      <c r="B751" s="75"/>
      <c r="C751" s="11"/>
      <c r="D751" s="1"/>
      <c r="E751" s="1" t="s">
        <v>242</v>
      </c>
      <c r="F751" s="141" t="s">
        <v>251</v>
      </c>
      <c r="G751" s="32"/>
      <c r="H751" s="32"/>
      <c r="I751" s="845"/>
      <c r="J751" s="846"/>
      <c r="O751" s="729"/>
    </row>
    <row r="752" spans="2:15" ht="11.25" outlineLevel="1">
      <c r="B752" s="75"/>
      <c r="C752" s="11"/>
      <c r="D752" s="1"/>
      <c r="E752" s="1" t="s">
        <v>344</v>
      </c>
      <c r="F752" s="141" t="s">
        <v>720</v>
      </c>
      <c r="G752" s="32"/>
      <c r="H752" s="32"/>
      <c r="I752" s="845"/>
      <c r="J752" s="846"/>
      <c r="O752" s="729"/>
    </row>
    <row r="753" spans="2:15" ht="11.25" outlineLevel="1">
      <c r="B753" s="75"/>
      <c r="C753" s="11"/>
      <c r="D753" s="1"/>
      <c r="E753" s="1" t="s">
        <v>345</v>
      </c>
      <c r="F753" s="141" t="s">
        <v>753</v>
      </c>
      <c r="G753" s="32"/>
      <c r="H753" s="32"/>
      <c r="I753" s="845"/>
      <c r="J753" s="846"/>
      <c r="O753" s="729"/>
    </row>
    <row r="754" spans="2:15" ht="11.25" outlineLevel="1">
      <c r="B754" s="75"/>
      <c r="C754" s="11"/>
      <c r="D754" s="1"/>
      <c r="E754" s="1" t="s">
        <v>346</v>
      </c>
      <c r="F754" s="141" t="s">
        <v>722</v>
      </c>
      <c r="G754" s="32"/>
      <c r="H754" s="32"/>
      <c r="I754" s="845"/>
      <c r="J754" s="846"/>
      <c r="O754" s="729"/>
    </row>
    <row r="755" spans="2:15" ht="11.25" outlineLevel="1">
      <c r="B755" s="75"/>
      <c r="C755" s="11"/>
      <c r="D755" s="1"/>
      <c r="E755" s="1" t="s">
        <v>347</v>
      </c>
      <c r="F755" s="141" t="s">
        <v>723</v>
      </c>
      <c r="G755" s="32"/>
      <c r="H755" s="32"/>
      <c r="I755" s="845"/>
      <c r="J755" s="846"/>
      <c r="O755" s="729"/>
    </row>
    <row r="756" spans="2:15" ht="11.25" outlineLevel="1">
      <c r="B756" s="75"/>
      <c r="C756" s="11"/>
      <c r="D756" s="1"/>
      <c r="E756" s="1" t="s">
        <v>358</v>
      </c>
      <c r="F756" s="141" t="s">
        <v>724</v>
      </c>
      <c r="G756" s="32"/>
      <c r="H756" s="32"/>
      <c r="I756" s="845"/>
      <c r="J756" s="846"/>
      <c r="O756" s="729"/>
    </row>
    <row r="757" spans="2:15" ht="11.25" outlineLevel="1">
      <c r="B757" s="75"/>
      <c r="C757" s="11"/>
      <c r="D757" s="1"/>
      <c r="E757" s="1" t="s">
        <v>349</v>
      </c>
      <c r="F757" s="141" t="s">
        <v>725</v>
      </c>
      <c r="G757" s="32"/>
      <c r="H757" s="32"/>
      <c r="I757" s="845"/>
      <c r="J757" s="846"/>
      <c r="O757" s="729"/>
    </row>
    <row r="758" spans="2:15" ht="11.25" outlineLevel="1">
      <c r="B758" s="75"/>
      <c r="C758" s="11"/>
      <c r="D758" s="1"/>
      <c r="E758" s="1" t="s">
        <v>350</v>
      </c>
      <c r="F758" s="141" t="s">
        <v>719</v>
      </c>
      <c r="G758" s="32"/>
      <c r="H758" s="32"/>
      <c r="I758" s="845"/>
      <c r="J758" s="846"/>
      <c r="O758" s="729"/>
    </row>
    <row r="759" spans="2:15" ht="11.25" outlineLevel="1">
      <c r="B759" s="75"/>
      <c r="C759" s="11"/>
      <c r="D759" s="1"/>
      <c r="E759" s="1" t="s">
        <v>351</v>
      </c>
      <c r="F759" s="141" t="s">
        <v>1217</v>
      </c>
      <c r="G759" s="32"/>
      <c r="H759" s="32"/>
      <c r="I759" s="845"/>
      <c r="J759" s="846"/>
      <c r="L759" s="727" t="s">
        <v>295</v>
      </c>
      <c r="O759" s="729"/>
    </row>
    <row r="760" spans="2:15" ht="11.25" outlineLevel="1">
      <c r="B760" s="75"/>
      <c r="C760" s="11"/>
      <c r="D760" s="1"/>
      <c r="E760" s="1"/>
      <c r="F760" s="444" t="s">
        <v>2064</v>
      </c>
      <c r="G760" s="32"/>
      <c r="H760" s="32"/>
      <c r="I760" s="451"/>
      <c r="J760" s="452"/>
      <c r="L760" s="727" t="s">
        <v>295</v>
      </c>
      <c r="O760" s="729"/>
    </row>
    <row r="761" spans="2:15" ht="11.25" outlineLevel="1">
      <c r="B761" s="75"/>
      <c r="C761" s="11"/>
      <c r="D761" s="1"/>
      <c r="E761" s="1" t="s">
        <v>352</v>
      </c>
      <c r="F761" s="141" t="s">
        <v>356</v>
      </c>
      <c r="G761" s="32"/>
      <c r="H761" s="32"/>
      <c r="I761" s="845"/>
      <c r="J761" s="846"/>
      <c r="O761" s="729"/>
    </row>
    <row r="762" spans="2:15" ht="11.25" outlineLevel="1">
      <c r="B762" s="75"/>
      <c r="C762" s="11"/>
      <c r="D762" s="1"/>
      <c r="E762" s="1" t="s">
        <v>299</v>
      </c>
      <c r="F762" s="141" t="s">
        <v>76</v>
      </c>
      <c r="G762" s="32"/>
      <c r="H762" s="32"/>
      <c r="I762" s="845"/>
      <c r="J762" s="846"/>
      <c r="O762" s="729"/>
    </row>
    <row r="763" spans="2:15" ht="11.25" outlineLevel="1">
      <c r="B763" s="75"/>
      <c r="C763" s="11"/>
      <c r="D763" s="1"/>
      <c r="E763" s="70" t="s">
        <v>123</v>
      </c>
      <c r="F763" s="602" t="s">
        <v>1746</v>
      </c>
      <c r="G763" s="32"/>
      <c r="H763" s="32"/>
      <c r="I763" s="451"/>
      <c r="J763" s="452"/>
      <c r="O763" s="729"/>
    </row>
    <row r="764" spans="2:15" ht="12.75" outlineLevel="1">
      <c r="B764" s="75"/>
      <c r="C764" s="11"/>
      <c r="D764" s="1"/>
      <c r="E764" s="1" t="s">
        <v>359</v>
      </c>
      <c r="F764" s="141" t="s">
        <v>1088</v>
      </c>
      <c r="G764" s="32"/>
      <c r="H764" s="32"/>
      <c r="I764" s="845"/>
      <c r="J764" s="846"/>
      <c r="O764" s="727" t="s">
        <v>2438</v>
      </c>
    </row>
    <row r="765" spans="2:15" ht="11.25" outlineLevel="1">
      <c r="B765" s="75"/>
      <c r="C765" s="11"/>
      <c r="D765" s="1"/>
      <c r="E765" s="1" t="s">
        <v>298</v>
      </c>
      <c r="F765" s="141" t="s">
        <v>341</v>
      </c>
      <c r="G765" s="32"/>
      <c r="H765" s="32"/>
      <c r="I765" s="451"/>
      <c r="J765" s="452"/>
      <c r="O765" s="727" t="s">
        <v>2438</v>
      </c>
    </row>
    <row r="766" spans="2:15" ht="11.25" outlineLevel="1">
      <c r="B766" s="75"/>
      <c r="C766" s="11"/>
      <c r="D766" s="1"/>
      <c r="E766" s="1" t="s">
        <v>1282</v>
      </c>
      <c r="F766" s="141" t="s">
        <v>342</v>
      </c>
      <c r="G766" s="32"/>
      <c r="H766" s="32"/>
      <c r="I766" s="845"/>
      <c r="J766" s="846"/>
      <c r="O766" s="727" t="s">
        <v>2438</v>
      </c>
    </row>
    <row r="767" spans="2:15" ht="11.25" outlineLevel="1">
      <c r="B767" s="75"/>
      <c r="C767" s="11"/>
      <c r="D767" s="1"/>
      <c r="E767" s="1" t="s">
        <v>360</v>
      </c>
      <c r="F767" s="141" t="s">
        <v>343</v>
      </c>
      <c r="G767" s="32"/>
      <c r="H767" s="32"/>
      <c r="I767" s="845"/>
      <c r="J767" s="846"/>
      <c r="O767" s="727" t="s">
        <v>2438</v>
      </c>
    </row>
    <row r="768" spans="2:15" ht="12.75" outlineLevel="1">
      <c r="B768" s="75"/>
      <c r="C768" s="11"/>
      <c r="D768" s="1"/>
      <c r="E768" s="1" t="s">
        <v>364</v>
      </c>
      <c r="F768" s="347" t="s">
        <v>763</v>
      </c>
      <c r="G768" s="32"/>
      <c r="H768" s="32"/>
      <c r="I768" s="845"/>
      <c r="J768" s="846"/>
      <c r="O768" s="21"/>
    </row>
    <row r="769" spans="2:15" ht="22.5" outlineLevel="1">
      <c r="B769" s="75"/>
      <c r="C769" s="11"/>
      <c r="D769" s="1"/>
      <c r="E769" s="1" t="s">
        <v>1747</v>
      </c>
      <c r="F769" s="141" t="s">
        <v>1996</v>
      </c>
      <c r="G769" s="32"/>
      <c r="H769" s="32"/>
      <c r="I769" s="845"/>
      <c r="J769" s="846"/>
      <c r="O769" s="21"/>
    </row>
    <row r="770" spans="2:15" ht="11.25" outlineLevel="1">
      <c r="B770" s="75"/>
      <c r="C770" s="11"/>
      <c r="D770" s="1"/>
      <c r="E770" s="1"/>
      <c r="F770" s="141" t="s">
        <v>1748</v>
      </c>
      <c r="G770" s="32"/>
      <c r="H770" s="32"/>
      <c r="I770" s="451"/>
      <c r="J770" s="452"/>
      <c r="O770" s="21"/>
    </row>
    <row r="771" spans="2:15" ht="11.25" outlineLevel="1">
      <c r="B771" s="75"/>
      <c r="C771" s="11"/>
      <c r="D771" s="1"/>
      <c r="E771" s="1"/>
      <c r="F771" s="141" t="s">
        <v>1749</v>
      </c>
      <c r="G771" s="32"/>
      <c r="H771" s="32"/>
      <c r="I771" s="451"/>
      <c r="J771" s="452"/>
      <c r="O771" s="21"/>
    </row>
    <row r="772" spans="2:15" ht="11.25" outlineLevel="1">
      <c r="B772" s="75"/>
      <c r="C772" s="11"/>
      <c r="D772" s="1"/>
      <c r="E772" s="1"/>
      <c r="F772" s="141" t="s">
        <v>1750</v>
      </c>
      <c r="G772" s="32"/>
      <c r="H772" s="32"/>
      <c r="I772" s="451"/>
      <c r="J772" s="452"/>
      <c r="O772" s="21"/>
    </row>
    <row r="773" spans="2:15" ht="11.25" outlineLevel="1">
      <c r="B773" s="75"/>
      <c r="C773" s="11"/>
      <c r="D773" s="1"/>
      <c r="E773" s="1" t="s">
        <v>353</v>
      </c>
      <c r="F773" s="141" t="s">
        <v>354</v>
      </c>
      <c r="G773" s="32"/>
      <c r="H773" s="32"/>
      <c r="I773" s="845"/>
      <c r="J773" s="846"/>
      <c r="O773" s="21"/>
    </row>
    <row r="774" spans="2:15" ht="11.25" outlineLevel="1">
      <c r="B774" s="75"/>
      <c r="C774" s="11"/>
      <c r="D774" s="1"/>
      <c r="E774" s="1" t="s">
        <v>361</v>
      </c>
      <c r="F774" s="141" t="s">
        <v>131</v>
      </c>
      <c r="G774" s="32"/>
      <c r="H774" s="32"/>
      <c r="I774" s="845"/>
      <c r="J774" s="846"/>
      <c r="O774" s="21"/>
    </row>
    <row r="775" spans="2:15" ht="11.25" outlineLevel="1">
      <c r="B775" s="75"/>
      <c r="C775" s="11"/>
      <c r="D775" s="1"/>
      <c r="E775" s="1" t="s">
        <v>363</v>
      </c>
      <c r="F775" s="141" t="s">
        <v>1115</v>
      </c>
      <c r="G775" s="32"/>
      <c r="H775" s="32"/>
      <c r="I775" s="845"/>
      <c r="J775" s="846"/>
      <c r="N775" s="727">
        <v>2.2599999999999998</v>
      </c>
      <c r="O775" s="21"/>
    </row>
    <row r="776" spans="2:15" ht="11.25" outlineLevel="1">
      <c r="B776" s="75"/>
      <c r="C776" s="11"/>
      <c r="D776" s="1"/>
      <c r="E776" s="260" t="s">
        <v>362</v>
      </c>
      <c r="F776" s="618" t="s">
        <v>806</v>
      </c>
      <c r="G776" s="32"/>
      <c r="H776" s="32"/>
      <c r="I776" s="845"/>
      <c r="J776" s="846"/>
      <c r="M776" s="727" t="s">
        <v>438</v>
      </c>
      <c r="O776" s="21"/>
    </row>
    <row r="777" spans="2:15" ht="11.25" outlineLevel="1">
      <c r="B777" s="75"/>
      <c r="C777" s="11"/>
      <c r="D777" s="1"/>
      <c r="E777" s="69"/>
      <c r="F777" s="619" t="s">
        <v>1460</v>
      </c>
      <c r="G777" s="32"/>
      <c r="H777" s="32"/>
      <c r="I777" s="451"/>
      <c r="J777" s="452"/>
      <c r="M777" s="727" t="s">
        <v>438</v>
      </c>
      <c r="O777" s="21"/>
    </row>
    <row r="778" spans="2:15" ht="11.25" outlineLevel="1">
      <c r="B778" s="75"/>
      <c r="C778" s="11"/>
      <c r="D778" s="1"/>
      <c r="E778" s="69"/>
      <c r="F778" s="620" t="s">
        <v>2078</v>
      </c>
      <c r="G778" s="32"/>
      <c r="H778" s="32"/>
      <c r="I778" s="451"/>
      <c r="J778" s="452"/>
      <c r="M778" s="727" t="s">
        <v>438</v>
      </c>
      <c r="O778" s="21"/>
    </row>
    <row r="779" spans="2:15" ht="11.25" outlineLevel="1">
      <c r="B779" s="75"/>
      <c r="C779" s="11"/>
      <c r="D779" s="1"/>
      <c r="E779" s="69"/>
      <c r="F779" s="619" t="s">
        <v>1998</v>
      </c>
      <c r="G779" s="32"/>
      <c r="H779" s="32"/>
      <c r="I779" s="451"/>
      <c r="J779" s="452"/>
      <c r="O779" s="21"/>
    </row>
    <row r="780" spans="2:15" ht="11.25" outlineLevel="1">
      <c r="B780" s="75"/>
      <c r="C780" s="11"/>
      <c r="D780" s="1"/>
      <c r="E780" s="69"/>
      <c r="F780" s="619" t="s">
        <v>1536</v>
      </c>
      <c r="G780" s="32"/>
      <c r="H780" s="32"/>
      <c r="I780" s="451"/>
      <c r="J780" s="452"/>
      <c r="O780" s="21"/>
    </row>
    <row r="781" spans="2:15" ht="11.25" outlineLevel="1">
      <c r="B781" s="75"/>
      <c r="C781" s="11"/>
      <c r="D781" s="1"/>
      <c r="E781" s="69"/>
      <c r="F781" s="619" t="s">
        <v>2056</v>
      </c>
      <c r="G781" s="32"/>
      <c r="H781" s="32"/>
      <c r="I781" s="451"/>
      <c r="J781" s="452"/>
      <c r="O781" s="21"/>
    </row>
    <row r="782" spans="2:15" ht="11.25" outlineLevel="1">
      <c r="B782" s="75"/>
      <c r="C782" s="200"/>
      <c r="D782" s="190"/>
      <c r="E782" s="225"/>
      <c r="F782" s="619" t="s">
        <v>1537</v>
      </c>
      <c r="G782" s="32"/>
      <c r="H782" s="32"/>
      <c r="I782" s="451"/>
      <c r="J782" s="452"/>
      <c r="O782" s="21"/>
    </row>
    <row r="783" spans="2:15" ht="11.25" outlineLevel="1">
      <c r="B783" s="75"/>
      <c r="C783" s="11"/>
      <c r="D783" s="190"/>
      <c r="E783" s="124"/>
      <c r="F783" s="619" t="s">
        <v>1538</v>
      </c>
      <c r="G783" s="32"/>
      <c r="H783" s="32"/>
      <c r="I783" s="451"/>
      <c r="J783" s="452"/>
      <c r="O783" s="21"/>
    </row>
    <row r="784" spans="2:15" ht="11.25" outlineLevel="1">
      <c r="B784" s="75"/>
      <c r="C784" s="11"/>
      <c r="D784" s="190"/>
      <c r="E784" s="124"/>
      <c r="F784" s="619" t="s">
        <v>1539</v>
      </c>
      <c r="G784" s="32"/>
      <c r="H784" s="32"/>
      <c r="I784" s="451"/>
      <c r="J784" s="452"/>
      <c r="O784" s="21"/>
    </row>
    <row r="785" spans="2:15" ht="11.25" outlineLevel="1">
      <c r="B785" s="75"/>
      <c r="C785" s="11"/>
      <c r="D785" s="190"/>
      <c r="E785" s="124"/>
      <c r="F785" s="619" t="s">
        <v>1540</v>
      </c>
      <c r="G785" s="32"/>
      <c r="H785" s="32"/>
      <c r="I785" s="451"/>
      <c r="J785" s="452"/>
      <c r="O785" s="21"/>
    </row>
    <row r="786" spans="2:15" ht="11.25" outlineLevel="1">
      <c r="B786" s="75"/>
      <c r="C786" s="11"/>
      <c r="D786" s="190"/>
      <c r="E786" s="124"/>
      <c r="F786" s="619" t="s">
        <v>1465</v>
      </c>
      <c r="G786" s="32"/>
      <c r="H786" s="32"/>
      <c r="I786" s="451"/>
      <c r="J786" s="452"/>
      <c r="O786" s="21"/>
    </row>
    <row r="787" spans="2:15" ht="11.25" outlineLevel="1">
      <c r="B787" s="75"/>
      <c r="C787" s="11"/>
      <c r="D787" s="190"/>
      <c r="E787" s="124"/>
      <c r="F787" s="619" t="s">
        <v>2122</v>
      </c>
      <c r="G787" s="32"/>
      <c r="H787" s="32"/>
      <c r="I787" s="451"/>
      <c r="J787" s="452"/>
      <c r="O787" s="21"/>
    </row>
    <row r="788" spans="2:15" ht="12.75" outlineLevel="1">
      <c r="B788" s="75"/>
      <c r="C788" s="11"/>
      <c r="D788" s="1"/>
      <c r="E788" s="1"/>
      <c r="F788" s="347"/>
      <c r="G788" s="32"/>
      <c r="H788" s="32"/>
      <c r="I788" s="845"/>
      <c r="J788" s="846"/>
      <c r="O788" s="21"/>
    </row>
    <row r="789" spans="2:15" ht="11.25" outlineLevel="1">
      <c r="B789" s="75"/>
      <c r="C789" s="14" t="s">
        <v>1027</v>
      </c>
      <c r="D789" s="9" t="s">
        <v>118</v>
      </c>
      <c r="E789" s="9"/>
      <c r="F789" s="588"/>
      <c r="G789" s="350" t="s">
        <v>83</v>
      </c>
      <c r="H789" s="350" t="s">
        <v>82</v>
      </c>
      <c r="I789" s="845"/>
      <c r="J789" s="846"/>
      <c r="O789" s="21"/>
    </row>
    <row r="790" spans="2:15" ht="11.25" outlineLevel="1">
      <c r="B790" s="706"/>
      <c r="C790" s="14"/>
      <c r="D790" s="311"/>
      <c r="E790" s="312" t="s">
        <v>1754</v>
      </c>
      <c r="F790" s="589"/>
      <c r="G790" s="350"/>
      <c r="H790" s="550"/>
      <c r="I790" s="451"/>
      <c r="J790" s="452"/>
      <c r="O790" s="21"/>
    </row>
    <row r="791" spans="2:15" ht="11.25" hidden="1" outlineLevel="2">
      <c r="B791" s="706"/>
      <c r="C791" s="14"/>
      <c r="D791" s="311"/>
      <c r="E791" s="533" t="str">
        <f>TRIM(RIGHT(SUBSTITUTE(E790," ",REPT(" ",100)),100))</f>
        <v>8.10.2.3.2(p)</v>
      </c>
      <c r="F791" s="590">
        <f>+VLOOKUP(E791,clause_count,2,FALSE)</f>
        <v>33</v>
      </c>
      <c r="G791" s="350"/>
      <c r="H791" s="73"/>
      <c r="I791" s="451"/>
      <c r="J791" s="452"/>
      <c r="O791" s="21"/>
    </row>
    <row r="792" spans="2:15" ht="51" hidden="1" outlineLevel="2">
      <c r="B792" s="706"/>
      <c r="C792" s="14"/>
      <c r="D792" s="539">
        <v>1</v>
      </c>
      <c r="E792" s="538" t="s">
        <v>2237</v>
      </c>
      <c r="F792" s="577" t="str">
        <f>+VLOOKUP(E792,AlterationTestLU[],2,)</f>
        <v>(c) Operating Control Devices (Item 1.3)
(c)(1) operating devices (2.26.1.1, 2.26.1.2, and 2.26.1.6)
(c)(2) in-car inspection (2.26.1.4.3)
(c)(3) inspection operation with open door circuits (2.26.1.5)</v>
      </c>
      <c r="G792" s="350"/>
      <c r="H792" s="73"/>
      <c r="I792" s="451"/>
      <c r="J792" s="452"/>
      <c r="O792" s="21"/>
    </row>
    <row r="793" spans="2:15" ht="51" hidden="1" outlineLevel="2">
      <c r="B793" s="706"/>
      <c r="C793" s="14"/>
      <c r="D793" s="539">
        <v>2</v>
      </c>
      <c r="E793" s="538" t="s">
        <v>2776</v>
      </c>
      <c r="F793" s="577" t="str">
        <f>+VLOOKUP(E793,AlterationTestLU[],2,)</f>
        <v>(p) 	Rated Load, Platform Area, and Data Plate (Item 1.16)
(p)(1) 	rated load and platform area (2.16.1 and 2.16.2)
(p)(2) 	capacity and data plates (2.16.3)
(p)(3) 	signs in freight elevators (2.16.5 and 2.16.7)</v>
      </c>
      <c r="G793" s="350"/>
      <c r="H793" s="73"/>
      <c r="I793" s="451"/>
      <c r="J793" s="452"/>
      <c r="O793" s="21"/>
    </row>
    <row r="794" spans="2:15" ht="12.75" hidden="1" outlineLevel="2">
      <c r="B794" s="706"/>
      <c r="C794" s="14"/>
      <c r="D794" s="539">
        <v>3</v>
      </c>
      <c r="E794" s="538" t="s">
        <v>2777</v>
      </c>
      <c r="F794" s="577" t="str">
        <f>+VLOOKUP(E794,AlterationTestLU[],2,)</f>
        <v>Emergency or Standby Power Operation (Item 1.17).</v>
      </c>
      <c r="G794" s="350"/>
      <c r="H794" s="73"/>
      <c r="I794" s="451"/>
      <c r="J794" s="452"/>
      <c r="O794" s="21"/>
    </row>
    <row r="795" spans="2:15" ht="12.75" hidden="1" outlineLevel="2">
      <c r="B795" s="706"/>
      <c r="C795" s="14"/>
      <c r="D795" s="539">
        <v>4</v>
      </c>
      <c r="E795" s="538" t="s">
        <v>2775</v>
      </c>
      <c r="F795" s="577" t="str">
        <f>+VLOOKUP(E795,AlterationTestLU[],2,)</f>
        <v>Car Ride (Section 2.23, 2.23.6, and 2.15.2) (Item 1.19)</v>
      </c>
      <c r="G795" s="350"/>
      <c r="H795" s="73"/>
      <c r="I795" s="451"/>
      <c r="J795" s="452"/>
      <c r="O795" s="21"/>
    </row>
    <row r="796" spans="2:15" ht="102" hidden="1" outlineLevel="2">
      <c r="B796" s="706"/>
      <c r="C796" s="14"/>
      <c r="D796" s="539">
        <v>5</v>
      </c>
      <c r="E796" s="538" t="s">
        <v>2382</v>
      </c>
      <c r="F796" s="577" t="str">
        <f>+VLOOKUP(E796,AlterationTestLU[],2,)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796" s="350"/>
      <c r="H796" s="73"/>
      <c r="I796" s="451"/>
      <c r="J796" s="452"/>
      <c r="O796" s="21"/>
    </row>
    <row r="797" spans="2:15" ht="63.75" hidden="1" outlineLevel="2">
      <c r="B797" s="706"/>
      <c r="C797" s="14"/>
      <c r="D797" s="539">
        <v>6</v>
      </c>
      <c r="E797" s="538" t="s">
        <v>2390</v>
      </c>
      <c r="F797" s="577" t="str">
        <f>+VLOOKUP(E797,AlterationTestLU[],2,)</f>
        <v>(t)(1) general (2.26.9.1, 2.26.9.2, and 2.26.9.8)
(t)(2) redundancy and its checking (2.26.9.3 and 2.26.9.4)
(t)(3) static control without motor generator sets (2.26.9.5 and 2.26.9.6)
(t)(4) installation of capacitors or other devices to make electrical protective devices ineffective (2.26.6)</v>
      </c>
      <c r="G797" s="350"/>
      <c r="H797" s="73"/>
      <c r="I797" s="451"/>
      <c r="J797" s="452"/>
      <c r="O797" s="21"/>
    </row>
    <row r="798" spans="2:15" ht="63.75" hidden="1" outlineLevel="2">
      <c r="B798" s="706"/>
      <c r="C798" s="14"/>
      <c r="D798" s="539">
        <v>7</v>
      </c>
      <c r="E798" s="538" t="s">
        <v>2396</v>
      </c>
      <c r="F798" s="577" t="str">
        <f>+VLOOKUP(E798,AlterationTestLU[],2,)</f>
        <v>(v) Braking System. load as Table 8.6.4.20. safely lower, stop, and hold the car with this load.
(v)(1) braking system (2.24.8.2.2)
(v)(2) electromechanical brake (2.24.8.3)
(v)(3) marking plate (2.24.8.5)</v>
      </c>
      <c r="G798" s="350"/>
      <c r="H798" s="73"/>
      <c r="I798" s="451"/>
      <c r="J798" s="452"/>
      <c r="O798" s="21"/>
    </row>
    <row r="799" spans="2:15" ht="12.75" hidden="1" outlineLevel="2">
      <c r="B799" s="706"/>
      <c r="C799" s="14"/>
      <c r="D799" s="539">
        <v>8</v>
      </c>
      <c r="E799" s="538" t="s">
        <v>2400</v>
      </c>
      <c r="F799" s="577" t="str">
        <f>+VLOOKUP(E799,AlterationTestLU[],2,)</f>
        <v>Drive Machines (2.24.1, 2.24.4, 2.24.5, and 2.24.9) (Item 2.18)</v>
      </c>
      <c r="G799" s="350"/>
      <c r="H799" s="73"/>
      <c r="I799" s="451"/>
      <c r="J799" s="452"/>
      <c r="O799" s="21"/>
    </row>
    <row r="800" spans="2:15" ht="12.75" hidden="1" outlineLevel="2">
      <c r="B800" s="706"/>
      <c r="C800" s="14"/>
      <c r="D800" s="539">
        <v>9</v>
      </c>
      <c r="E800" s="538" t="s">
        <v>2410</v>
      </c>
      <c r="F800" s="577" t="str">
        <f>+VLOOKUP(E800,AlterationTestLU[],2,)</f>
        <v>Motor Generator (2.26.9.7) (Item 2.22)</v>
      </c>
      <c r="G800" s="350"/>
      <c r="H800" s="73"/>
      <c r="I800" s="451"/>
      <c r="J800" s="452"/>
      <c r="O800" s="21"/>
    </row>
    <row r="801" spans="2:15" ht="12.75" hidden="1" outlineLevel="2">
      <c r="B801" s="706"/>
      <c r="C801" s="14"/>
      <c r="D801" s="539">
        <v>10</v>
      </c>
      <c r="E801" s="538" t="s">
        <v>2411</v>
      </c>
      <c r="F801" s="577" t="str">
        <f>+VLOOKUP(E801,AlterationTestLU[],2,)</f>
        <v>Absorption of Regenerated Power (2.26.10) (Item 2.23)</v>
      </c>
      <c r="G801" s="350"/>
      <c r="H801" s="73"/>
      <c r="I801" s="451"/>
      <c r="J801" s="452"/>
      <c r="O801" s="21"/>
    </row>
    <row r="802" spans="2:15" ht="178.5" hidden="1" outlineLevel="2">
      <c r="B802" s="706"/>
      <c r="C802" s="14"/>
      <c r="D802" s="539">
        <v>11</v>
      </c>
      <c r="E802" s="538" t="s">
        <v>2412</v>
      </c>
      <c r="F802" s="577" t="str">
        <f>+VLOOKUP(E802,AlterationTestLU[],2,)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802" s="350"/>
      <c r="H802" s="73"/>
      <c r="I802" s="451"/>
      <c r="J802" s="452"/>
      <c r="O802" s="21"/>
    </row>
    <row r="803" spans="2:15" ht="12.75" hidden="1" outlineLevel="2">
      <c r="B803" s="706"/>
      <c r="C803" s="14"/>
      <c r="D803" s="539">
        <v>12</v>
      </c>
      <c r="E803" s="538" t="s">
        <v>2421</v>
      </c>
      <c r="F803" s="577" t="str">
        <f>+VLOOKUP(E803,AlterationTestLU[],2,)</f>
        <v>Secondary and Deflector Sheaves (2.24.2) (Item 2.26)</v>
      </c>
      <c r="G803" s="350"/>
      <c r="H803" s="73"/>
      <c r="I803" s="451"/>
      <c r="J803" s="452"/>
      <c r="O803" s="21"/>
    </row>
    <row r="804" spans="2:15" ht="102" hidden="1" outlineLevel="2">
      <c r="B804" s="706"/>
      <c r="C804" s="14"/>
      <c r="D804" s="539">
        <v>13</v>
      </c>
      <c r="E804" s="538" t="s">
        <v>2423</v>
      </c>
      <c r="F804" s="577" t="str">
        <f>+VLOOKUP(E804,AlterationTestLU[],2,)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804" s="350"/>
      <c r="H804" s="73"/>
      <c r="I804" s="451"/>
      <c r="J804" s="452"/>
      <c r="O804" s="21"/>
    </row>
    <row r="805" spans="2:15" ht="114.75" hidden="1" outlineLevel="2">
      <c r="B805" s="706"/>
      <c r="C805" s="14"/>
      <c r="D805" s="539">
        <v>14</v>
      </c>
      <c r="E805" s="538" t="s">
        <v>2432</v>
      </c>
      <c r="F805" s="577" t="str">
        <f>+VLOOKUP(E805,AlterationTestLU[],2,)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805" s="350"/>
      <c r="H805" s="73"/>
      <c r="I805" s="451"/>
      <c r="J805" s="452"/>
      <c r="O805" s="21"/>
    </row>
    <row r="806" spans="2:15" ht="382.5" hidden="1" outlineLevel="2">
      <c r="B806" s="706"/>
      <c r="C806" s="14"/>
      <c r="D806" s="539">
        <v>15</v>
      </c>
      <c r="E806" s="538" t="s">
        <v>2438</v>
      </c>
      <c r="F806" s="577" t="str">
        <f>+VLOOKUP(E806,AlterationTestLU[],2,)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806" s="350"/>
      <c r="H806" s="73"/>
      <c r="I806" s="451"/>
      <c r="J806" s="452"/>
      <c r="O806" s="21"/>
    </row>
    <row r="807" spans="2:15" ht="63.75" hidden="1" outlineLevel="2">
      <c r="B807" s="706"/>
      <c r="C807" s="14"/>
      <c r="D807" s="539">
        <v>16</v>
      </c>
      <c r="E807" s="538" t="s">
        <v>2457</v>
      </c>
      <c r="F807" s="577" t="str">
        <f>+VLOOKUP(E807,AlterationTestLU[],2,)</f>
        <v>(jj) Ascending Car Overspeed, and Unintended Car Motion Protection
(jj)(1) Ascending Car Overspeed Protection. Means inspected/tested,  no load conformance with 2.19.1.2.
(jj)(2) Unintended Car Motion. means inspected / tested to verify conformance with 2.19.2.2.</v>
      </c>
      <c r="G807" s="350"/>
      <c r="H807" s="73"/>
      <c r="I807" s="451"/>
      <c r="J807" s="452"/>
      <c r="O807" s="21"/>
    </row>
    <row r="808" spans="2:15" ht="25.5" hidden="1" outlineLevel="2">
      <c r="B808" s="706"/>
      <c r="C808" s="14"/>
      <c r="D808" s="539">
        <v>17</v>
      </c>
      <c r="E808" s="538" t="s">
        <v>2460</v>
      </c>
      <c r="F808" s="577" t="str">
        <f>+VLOOKUP(E808,AlterationTestLU[],2,)</f>
        <v>Speed. The speed of the car shall be verified with and without rated load, in both directions (2.16.3.2).</v>
      </c>
      <c r="G808" s="350"/>
      <c r="H808" s="73"/>
      <c r="I808" s="451"/>
      <c r="J808" s="452"/>
      <c r="O808" s="21"/>
    </row>
    <row r="809" spans="2:15" ht="51" hidden="1" outlineLevel="2">
      <c r="B809" s="706"/>
      <c r="C809" s="14"/>
      <c r="D809" s="539">
        <v>18</v>
      </c>
      <c r="E809" s="538" t="s">
        <v>2536</v>
      </c>
      <c r="F809" s="577" t="str">
        <f>+VLOOKUP(E809,AlterationTestLU[],2,)</f>
        <v>(d) Top-of-Car Clearance (Item 3.4)
(d)(1) top-of-car clearance (2.4.6 through 2.4.8)
(d)(2) low-clearance signage and marking of car top equipment (2.4.7.2)
(d)(3) guardrails (2.14.1.7.1)</v>
      </c>
      <c r="G809" s="350"/>
      <c r="H809" s="73"/>
      <c r="I809" s="451"/>
      <c r="J809" s="452"/>
      <c r="O809" s="21"/>
    </row>
    <row r="810" spans="2:15" ht="12.75" hidden="1" outlineLevel="2">
      <c r="B810" s="706"/>
      <c r="C810" s="14"/>
      <c r="D810" s="539">
        <v>19</v>
      </c>
      <c r="E810" s="538" t="s">
        <v>2540</v>
      </c>
      <c r="F810" s="577" t="str">
        <f>+VLOOKUP(E810,AlterationTestLU[],2,)</f>
        <v>Top Counterweight Clearance (2.4.9) (Item 3.24)</v>
      </c>
      <c r="G810" s="350"/>
      <c r="H810" s="73"/>
      <c r="I810" s="451"/>
      <c r="J810" s="452"/>
      <c r="O810" s="21"/>
    </row>
    <row r="811" spans="2:15" ht="25.5" hidden="1" outlineLevel="2">
      <c r="B811" s="706"/>
      <c r="C811" s="14"/>
      <c r="D811" s="539">
        <v>20</v>
      </c>
      <c r="E811" s="538" t="s">
        <v>2542</v>
      </c>
      <c r="F811" s="577" t="str">
        <f>+VLOOKUP(E811,AlterationTestLU[],2,)</f>
        <v>Normal Terminal Stopping Devices (Item 3.5). Verify location and type of switches (2.25.2). [See also 8.10.2.2.2(ff).]</v>
      </c>
      <c r="G811" s="350"/>
      <c r="H811" s="73"/>
      <c r="I811" s="451"/>
      <c r="J811" s="452"/>
      <c r="O811" s="21"/>
    </row>
    <row r="812" spans="2:15" ht="25.5" hidden="1" outlineLevel="2">
      <c r="B812" s="706"/>
      <c r="C812" s="14"/>
      <c r="D812" s="539">
        <v>21</v>
      </c>
      <c r="E812" s="538" t="s">
        <v>2543</v>
      </c>
      <c r="F812" s="577" t="str">
        <f>+VLOOKUP(E812,AlterationTestLU[],2,)</f>
        <v>Final Terminal Stopping Devices (Item 3.6). Verify location and type of switches for conformance with 2.25.3 and 2.26.4.3.</v>
      </c>
      <c r="G812" s="350"/>
      <c r="H812" s="73"/>
      <c r="I812" s="451"/>
      <c r="J812" s="452"/>
      <c r="O812" s="21"/>
    </row>
    <row r="813" spans="2:15" ht="25.5" hidden="1" outlineLevel="2">
      <c r="B813" s="706"/>
      <c r="C813" s="14"/>
      <c r="D813" s="539">
        <v>22</v>
      </c>
      <c r="E813" s="538" t="s">
        <v>2544</v>
      </c>
      <c r="F813" s="577" t="str">
        <f>+VLOOKUP(E813,AlterationTestLU[],2,)</f>
        <v>Broken Rope, Chain, or Tape Switch (Item 3.26). Verify for conformance with 2.25.2.3.2, 2.26.2.6, and 2.26.4.3.</v>
      </c>
      <c r="G813" s="350"/>
      <c r="H813" s="73"/>
      <c r="I813" s="451"/>
      <c r="J813" s="452"/>
      <c r="O813" s="21"/>
    </row>
    <row r="814" spans="2:15" ht="12.75" hidden="1" outlineLevel="2">
      <c r="B814" s="706"/>
      <c r="C814" s="14"/>
      <c r="D814" s="539">
        <v>23</v>
      </c>
      <c r="E814" s="538" t="s">
        <v>2546</v>
      </c>
      <c r="F814" s="577" t="str">
        <f>+VLOOKUP(E814,AlterationTestLU[],2,)</f>
        <v>Data Plate (2.16.3.3, 2.20.2, and 2.24.2.3.5) (Item 3.27)</v>
      </c>
      <c r="G814" s="350"/>
      <c r="H814" s="73"/>
      <c r="I814" s="451"/>
      <c r="J814" s="452"/>
      <c r="O814" s="21"/>
    </row>
    <row r="815" spans="2:15" ht="12.75" hidden="1" outlineLevel="2">
      <c r="B815" s="706"/>
      <c r="C815" s="14"/>
      <c r="D815" s="539">
        <v>24</v>
      </c>
      <c r="E815" s="538" t="s">
        <v>2548</v>
      </c>
      <c r="F815" s="577" t="str">
        <f>+VLOOKUP(E815,AlterationTestLU[],2,)</f>
        <v>Counterweight and Counterweight Buffer (Sections 2.21 and 2.22) (Item 3.28)</v>
      </c>
      <c r="G815" s="350"/>
      <c r="H815" s="73"/>
      <c r="I815" s="451"/>
      <c r="J815" s="452"/>
      <c r="O815" s="21"/>
    </row>
    <row r="816" spans="2:15" ht="25.5" hidden="1" outlineLevel="2">
      <c r="B816" s="706"/>
      <c r="C816" s="14"/>
      <c r="D816" s="539">
        <v>25</v>
      </c>
      <c r="E816" s="538" t="s">
        <v>2549</v>
      </c>
      <c r="F816" s="577" t="str">
        <f>+VLOOKUP(E816,AlterationTestLU[],2,)</f>
        <v>Counterweight Safeties (Item 3.29). Visually inspect counterweight safeties, including marking plate  2.17.4).</v>
      </c>
      <c r="G816" s="350"/>
      <c r="H816" s="73"/>
      <c r="I816" s="451"/>
      <c r="J816" s="452"/>
      <c r="O816" s="21"/>
    </row>
    <row r="817" spans="2:15" ht="25.5" hidden="1" outlineLevel="2">
      <c r="B817" s="706"/>
      <c r="C817" s="14"/>
      <c r="D817" s="539">
        <v>26</v>
      </c>
      <c r="E817" s="538" t="s">
        <v>2581</v>
      </c>
      <c r="F817" s="577" t="str">
        <f>+VLOOKUP(E817,AlterationTestLU[],2,)</f>
        <v>Suspension Rope (Item 3.23). Verify number, diameter, and data tag (2.20.2 and 2.20.4)</v>
      </c>
      <c r="G817" s="350"/>
      <c r="H817" s="73"/>
      <c r="I817" s="451"/>
      <c r="J817" s="452"/>
      <c r="O817" s="21"/>
    </row>
    <row r="818" spans="2:15" ht="38.25" hidden="1" outlineLevel="2">
      <c r="B818" s="706"/>
      <c r="C818" s="14"/>
      <c r="D818" s="539">
        <v>27</v>
      </c>
      <c r="E818" s="538" t="s">
        <v>2620</v>
      </c>
      <c r="F818" s="577" t="str">
        <f>+VLOOKUP(E818,AlterationTestLU[],2,)</f>
        <v>(e) Access to Hoistway (Item 4.5)
(e)(1) access for maintenance (2.12.6 and 2.12.7)
(e)(2) access for emergency (2.12.6)</v>
      </c>
      <c r="G818" s="350"/>
      <c r="H818" s="73"/>
      <c r="I818" s="451"/>
      <c r="J818" s="452"/>
      <c r="O818" s="21"/>
    </row>
    <row r="819" spans="2:15" ht="76.5" hidden="1" outlineLevel="2">
      <c r="B819" s="706"/>
      <c r="C819" s="14"/>
      <c r="D819" s="539">
        <v>28</v>
      </c>
      <c r="E819" s="538" t="s">
        <v>2691</v>
      </c>
      <c r="F819" s="577" t="str">
        <f>+VLOOKUP(E819,AlterationTestLU[],2,)</f>
        <v>(b) Bottom Clearance and Runby (Item 5.2)
(b)(1) car bottom clearances (2.4.1)
(b)(2) refuge space and marking (2.4.1.3, 2.4.1.4, and 2.4.1.6)
(b)(3) car and counterweight runbys (2.4.2 and 2.4.4)
(b)(4) warning signs [2.4.4(b)]
(b)(5) horizontal pit clearances (2.5.1.2 and 2.5.1.6)</v>
      </c>
      <c r="G819" s="350"/>
      <c r="H819" s="73"/>
      <c r="I819" s="451"/>
      <c r="J819" s="452"/>
      <c r="O819" s="21"/>
    </row>
    <row r="820" spans="2:15" ht="255" hidden="1" outlineLevel="2">
      <c r="B820" s="706"/>
      <c r="C820" s="14"/>
      <c r="D820" s="539">
        <v>29</v>
      </c>
      <c r="E820" s="538" t="s">
        <v>2697</v>
      </c>
      <c r="F820" s="577" t="str">
        <f>+VLOOKUP(E820,AlterationTestLU[],2,)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820" s="350"/>
      <c r="H820" s="73"/>
      <c r="I820" s="451"/>
      <c r="J820" s="452"/>
      <c r="O820" s="21"/>
    </row>
    <row r="821" spans="2:15" ht="25.5" hidden="1" outlineLevel="2">
      <c r="B821" s="706"/>
      <c r="C821" s="14"/>
      <c r="D821" s="539">
        <v>30</v>
      </c>
      <c r="E821" s="538" t="s">
        <v>2704</v>
      </c>
      <c r="F821" s="577" t="str">
        <f>+VLOOKUP(E821,AlterationTestLU[],2,)</f>
        <v>FTSD (Item 5.3). Verify location, operation, and type of switches for conformance with 2.25.3 and 2.26.4.3.</v>
      </c>
      <c r="G821" s="350"/>
      <c r="H821" s="73"/>
      <c r="I821" s="451"/>
      <c r="J821" s="452"/>
      <c r="O821" s="21"/>
    </row>
    <row r="822" spans="2:15" ht="25.5" hidden="1" outlineLevel="2">
      <c r="B822" s="706"/>
      <c r="C822" s="14"/>
      <c r="D822" s="539">
        <v>31</v>
      </c>
      <c r="E822" s="538" t="s">
        <v>2705</v>
      </c>
      <c r="F822" s="577" t="str">
        <f>+VLOOKUP(E822,AlterationTestLU[],2,)</f>
        <v>NTSD (Item 5.4). Verify location, operation, and type of switches for conformance with 2.25.2 [see 8.10.2.2.2(ff)].</v>
      </c>
      <c r="G822" s="350"/>
      <c r="H822" s="73"/>
      <c r="I822" s="451"/>
      <c r="J822" s="452"/>
      <c r="O822" s="21"/>
    </row>
    <row r="823" spans="2:15" ht="12.75" hidden="1" outlineLevel="2">
      <c r="B823" s="706"/>
      <c r="C823" s="14"/>
      <c r="D823" s="539">
        <v>32</v>
      </c>
      <c r="E823" s="538" t="s">
        <v>2713</v>
      </c>
      <c r="F823" s="577" t="str">
        <f>+VLOOKUP(E823,AlterationTestLU[],2,)</f>
        <v>frame (2.15.4 through 2.15.7 and 2.15.9)</v>
      </c>
      <c r="G823" s="350"/>
      <c r="H823" s="73"/>
      <c r="I823" s="451"/>
      <c r="J823" s="452"/>
      <c r="O823" s="21"/>
    </row>
    <row r="824" spans="2:15" ht="63.75" hidden="1" outlineLevel="2">
      <c r="B824" s="706"/>
      <c r="C824" s="14"/>
      <c r="D824" s="539">
        <v>33</v>
      </c>
      <c r="E824" s="538" t="s">
        <v>2715</v>
      </c>
      <c r="F824" s="577" t="str">
        <f>+VLOOKUP(E824,AlterationTestLU[],2,)</f>
        <v>(j) Car Safeties and Guiding Members (Item 5.8)
(j)(1) rope movement (2.17.11)
(j)(2) marking plate (2.17.14)
(j)(3) car guiding members (2.15.2)
(j)(4) running clearances (2.17.10)</v>
      </c>
      <c r="G824" s="350"/>
      <c r="H824" s="73"/>
      <c r="I824" s="451"/>
      <c r="J824" s="452"/>
      <c r="O824" s="21"/>
    </row>
    <row r="825" spans="2:15" ht="11.25" outlineLevel="1" collapsed="1">
      <c r="B825" s="75"/>
      <c r="C825" s="11"/>
      <c r="D825" s="1"/>
      <c r="E825" s="1" t="s">
        <v>365</v>
      </c>
      <c r="F825" s="141" t="s">
        <v>759</v>
      </c>
      <c r="G825" s="32"/>
      <c r="H825" s="32"/>
      <c r="I825" s="845"/>
      <c r="J825" s="846"/>
      <c r="O825" s="21"/>
    </row>
    <row r="826" spans="2:15" ht="11.25" outlineLevel="1">
      <c r="B826" s="75"/>
      <c r="C826" s="11"/>
      <c r="D826" s="1"/>
      <c r="E826" s="142" t="s">
        <v>366</v>
      </c>
      <c r="F826" s="141" t="s">
        <v>1034</v>
      </c>
      <c r="G826" s="32"/>
      <c r="H826" s="32"/>
      <c r="I826" s="451"/>
      <c r="J826" s="452"/>
      <c r="O826" s="21"/>
    </row>
    <row r="827" spans="2:15" ht="11.25" outlineLevel="1">
      <c r="B827" s="75"/>
      <c r="C827" s="11"/>
      <c r="D827" s="1"/>
      <c r="E827" s="1" t="s">
        <v>1752</v>
      </c>
      <c r="F827" s="141" t="s">
        <v>1753</v>
      </c>
      <c r="G827" s="32"/>
      <c r="H827" s="32"/>
      <c r="I827" s="451"/>
      <c r="J827" s="452"/>
      <c r="O827" s="21"/>
    </row>
    <row r="828" spans="2:15" ht="11.25" outlineLevel="1">
      <c r="B828" s="75"/>
      <c r="C828" s="11"/>
      <c r="D828" s="1"/>
      <c r="E828" s="142"/>
      <c r="F828" s="141"/>
      <c r="G828" s="32"/>
      <c r="H828" s="32"/>
      <c r="I828" s="845"/>
      <c r="J828" s="846"/>
      <c r="O828" s="21"/>
    </row>
    <row r="829" spans="2:15" ht="11.25" outlineLevel="1">
      <c r="B829" s="75"/>
      <c r="C829" s="14" t="s">
        <v>1028</v>
      </c>
      <c r="D829" s="9" t="s">
        <v>1029</v>
      </c>
      <c r="E829" s="9"/>
      <c r="F829" s="588"/>
      <c r="G829" s="350" t="s">
        <v>83</v>
      </c>
      <c r="H829" s="350" t="s">
        <v>82</v>
      </c>
      <c r="I829" s="845"/>
      <c r="J829" s="846"/>
      <c r="L829" s="727" t="s">
        <v>295</v>
      </c>
      <c r="O829" s="727" t="s">
        <v>2438</v>
      </c>
    </row>
    <row r="830" spans="2:15" ht="11.25" outlineLevel="1">
      <c r="B830" s="706"/>
      <c r="C830" s="14"/>
      <c r="D830" s="311"/>
      <c r="E830" s="312" t="s">
        <v>1751</v>
      </c>
      <c r="F830" s="589"/>
      <c r="G830" s="350"/>
      <c r="H830" s="550"/>
      <c r="I830" s="451"/>
      <c r="J830" s="452"/>
      <c r="O830" s="727" t="s">
        <v>2438</v>
      </c>
    </row>
    <row r="831" spans="2:15" ht="11.25" hidden="1" outlineLevel="2">
      <c r="B831" s="706"/>
      <c r="C831" s="14"/>
      <c r="D831" s="311"/>
      <c r="E831" s="533" t="str">
        <f>TRIM(RIGHT(SUBSTITUTE(E830," ",REPT(" ",100)),100))</f>
        <v>8.10.2.3.2(q)</v>
      </c>
      <c r="F831" s="590">
        <f>+VLOOKUP(E831,clause_count,2,FALSE)</f>
        <v>36</v>
      </c>
      <c r="G831" s="350"/>
      <c r="H831" s="73"/>
      <c r="I831" s="451"/>
      <c r="J831" s="452"/>
      <c r="O831" s="21"/>
    </row>
    <row r="832" spans="2:15" ht="12.75" hidden="1" outlineLevel="2">
      <c r="B832" s="706"/>
      <c r="C832" s="14"/>
      <c r="D832" s="539">
        <v>1</v>
      </c>
      <c r="E832" s="538" t="s">
        <v>2211</v>
      </c>
      <c r="F832" s="577" t="str">
        <f>+VLOOKUP(E832,AlterationTestLU[],2,)</f>
        <v>Door Reopening Device (2.13.5) (Item 1.1)</v>
      </c>
      <c r="G832" s="350"/>
      <c r="H832" s="73"/>
      <c r="I832" s="451"/>
      <c r="J832" s="452"/>
      <c r="L832" s="727" t="s">
        <v>295</v>
      </c>
      <c r="O832" s="21"/>
    </row>
    <row r="833" spans="2:15" ht="51" hidden="1" outlineLevel="2">
      <c r="B833" s="706"/>
      <c r="C833" s="14"/>
      <c r="D833" s="539">
        <v>2</v>
      </c>
      <c r="E833" s="538" t="s">
        <v>2237</v>
      </c>
      <c r="F833" s="577" t="str">
        <f>+VLOOKUP(E833,AlterationTestLU[],2,)</f>
        <v>(c) Operating Control Devices (Item 1.3)
(c)(1) operating devices (2.26.1.1, 2.26.1.2, and 2.26.1.6)
(c)(2) in-car inspection (2.26.1.4.3)
(c)(3) inspection operation with open door circuits (2.26.1.5)</v>
      </c>
      <c r="G833" s="350"/>
      <c r="H833" s="73"/>
      <c r="I833" s="451"/>
      <c r="J833" s="452"/>
      <c r="O833" s="21"/>
    </row>
    <row r="834" spans="2:15" ht="89.25" hidden="1" outlineLevel="2">
      <c r="B834" s="706"/>
      <c r="C834" s="14"/>
      <c r="D834" s="539">
        <v>3</v>
      </c>
      <c r="E834" s="538" t="s">
        <v>2248</v>
      </c>
      <c r="F834" s="577" t="str">
        <f>+VLOOKUP(E834,AlterationTestLU[],2,)</f>
        <v>(g) Car Door or Gate (Item 1.7)
(g)(1) closed position (2.14.4.11)
(g)(2) contact or interlock (2.14.4.2, 2.26.2.15, and 2.26.2.28)
(g)(3) car landing door clearances (2.14.4.5)
(g)(4) car door guides (2.14.4.6)
(g)(5) passenger car door (2.14.5)
(g)(6) freight car door or gate (2.14.6)</v>
      </c>
      <c r="G834" s="350"/>
      <c r="H834" s="73"/>
      <c r="I834" s="451"/>
      <c r="J834" s="452"/>
      <c r="O834" s="21"/>
    </row>
    <row r="835" spans="2:15" ht="25.5" hidden="1" outlineLevel="2">
      <c r="B835" s="706"/>
      <c r="C835" s="14"/>
      <c r="D835" s="539">
        <v>4</v>
      </c>
      <c r="E835" s="538" t="s">
        <v>2256</v>
      </c>
      <c r="F835" s="577" t="str">
        <f>+VLOOKUP(E835,AlterationTestLU[],2,)</f>
        <v>Power Closing Doors Gates (2.13.3) (Item 1.9): Test Closing Time Per Door Marking Plate (2.13.4.2.4)</v>
      </c>
      <c r="G835" s="350"/>
      <c r="H835" s="73"/>
      <c r="I835" s="451"/>
      <c r="J835" s="452"/>
      <c r="O835" s="21"/>
    </row>
    <row r="836" spans="2:15" ht="51" hidden="1" outlineLevel="2">
      <c r="B836" s="706"/>
      <c r="C836" s="14"/>
      <c r="D836" s="539">
        <v>5</v>
      </c>
      <c r="E836" s="538" t="s">
        <v>2257</v>
      </c>
      <c r="F836" s="577" t="str">
        <f>+VLOOKUP(E836,AlterationTestLU[],2,)</f>
        <v>(j) Power Opening of Doors or Gates (Item 1.10)
(j)(1) Power Opening of Doors (2.13.2). 
(j)(2) Leveling Zone (2.26.1.6.3) and Leveling Speed (2.26.1.6.6). 
(j)(3) 	Inner Landing Zone (2.26.1.6.7). For static control elevators</v>
      </c>
      <c r="G836" s="350"/>
      <c r="H836" s="73"/>
      <c r="I836" s="451"/>
      <c r="J836" s="452"/>
      <c r="O836" s="21"/>
    </row>
    <row r="837" spans="2:15" ht="76.5" hidden="1" outlineLevel="2">
      <c r="B837" s="706"/>
      <c r="C837" s="14"/>
      <c r="D837" s="539">
        <v>6</v>
      </c>
      <c r="E837" s="538" t="s">
        <v>2781</v>
      </c>
      <c r="F837" s="577" t="str">
        <f>+VLOOKUP(E837,AlterationTestLU[],2,)</f>
        <v>(l) 	Car Enclosure (Item 1.12)
(l)(1) 	enclosure and lining materials (2.14.2.1 and 2.14.3.1)
(l)(2) 	equipment prohibited inside car (2.14.1.9)
(l)(3) 	classes of loading (2.16.2.2)
(l)(4) 	passengers on freight elevators (2.16.4)
(l)(5) 	identification in cars (2.29.1)</v>
      </c>
      <c r="G837" s="350"/>
      <c r="H837" s="73"/>
      <c r="I837" s="451"/>
      <c r="J837" s="452"/>
      <c r="O837" s="21"/>
    </row>
    <row r="838" spans="2:15" ht="51" hidden="1" outlineLevel="2">
      <c r="B838" s="706"/>
      <c r="C838" s="14"/>
      <c r="D838" s="539">
        <v>7</v>
      </c>
      <c r="E838" s="538" t="s">
        <v>2776</v>
      </c>
      <c r="F838" s="577" t="str">
        <f>+VLOOKUP(E838,AlterationTestLU[],2,)</f>
        <v>(p) 	Rated Load, Platform Area, and Data Plate (Item 1.16)
(p)(1) 	rated load and platform area (2.16.1 and 2.16.2)
(p)(2) 	capacity and data plates (2.16.3)
(p)(3) 	signs in freight elevators (2.16.5 and 2.16.7)</v>
      </c>
      <c r="G838" s="350"/>
      <c r="H838" s="73"/>
      <c r="I838" s="451"/>
      <c r="J838" s="452"/>
      <c r="O838" s="21"/>
    </row>
    <row r="839" spans="2:15" ht="12.75" hidden="1" outlineLevel="2">
      <c r="B839" s="706"/>
      <c r="C839" s="14"/>
      <c r="D839" s="539">
        <v>8</v>
      </c>
      <c r="E839" s="538" t="s">
        <v>2777</v>
      </c>
      <c r="F839" s="577" t="str">
        <f>+VLOOKUP(E839,AlterationTestLU[],2,)</f>
        <v>Emergency or Standby Power Operation (Item 1.17).</v>
      </c>
      <c r="G839" s="350"/>
      <c r="H839" s="73"/>
      <c r="I839" s="451"/>
      <c r="J839" s="452"/>
      <c r="O839" s="21"/>
    </row>
    <row r="840" spans="2:15" ht="12.75" hidden="1" outlineLevel="2">
      <c r="B840" s="706"/>
      <c r="C840" s="14"/>
      <c r="D840" s="539">
        <v>9</v>
      </c>
      <c r="E840" s="538" t="s">
        <v>2775</v>
      </c>
      <c r="F840" s="577" t="str">
        <f>+VLOOKUP(E840,AlterationTestLU[],2,)</f>
        <v>Car Ride (Section 2.23, 2.23.6, and 2.15.2) (Item 1.19)</v>
      </c>
      <c r="G840" s="350"/>
      <c r="H840" s="73"/>
      <c r="I840" s="451"/>
      <c r="J840" s="452"/>
      <c r="O840" s="21"/>
    </row>
    <row r="841" spans="2:15" ht="102" hidden="1" outlineLevel="2">
      <c r="B841" s="706"/>
      <c r="C841" s="14"/>
      <c r="D841" s="539">
        <v>10</v>
      </c>
      <c r="E841" s="538" t="s">
        <v>2382</v>
      </c>
      <c r="F841" s="577" t="str">
        <f>+VLOOKUP(E841,AlterationTestLU[],2,)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841" s="350"/>
      <c r="H841" s="73"/>
      <c r="I841" s="451"/>
      <c r="J841" s="452"/>
      <c r="O841" s="21"/>
    </row>
    <row r="842" spans="2:15" ht="63.75" hidden="1" outlineLevel="2">
      <c r="B842" s="706"/>
      <c r="C842" s="14"/>
      <c r="D842" s="539">
        <v>11</v>
      </c>
      <c r="E842" s="538" t="s">
        <v>2390</v>
      </c>
      <c r="F842" s="577" t="str">
        <f>+VLOOKUP(E842,AlterationTestLU[],2,)</f>
        <v>(t)(1) general (2.26.9.1, 2.26.9.2, and 2.26.9.8)
(t)(2) redundancy and its checking (2.26.9.3 and 2.26.9.4)
(t)(3) static control without motor generator sets (2.26.9.5 and 2.26.9.6)
(t)(4) installation of capacitors or other devices to make electrical protective devices ineffective (2.26.6)</v>
      </c>
      <c r="G842" s="350"/>
      <c r="H842" s="73"/>
      <c r="I842" s="451"/>
      <c r="J842" s="452"/>
      <c r="O842" s="21"/>
    </row>
    <row r="843" spans="2:15" ht="63.75" hidden="1" outlineLevel="2">
      <c r="B843" s="706"/>
      <c r="C843" s="14"/>
      <c r="D843" s="539">
        <v>12</v>
      </c>
      <c r="E843" s="538" t="s">
        <v>2396</v>
      </c>
      <c r="F843" s="577" t="str">
        <f>+VLOOKUP(E843,AlterationTestLU[],2,)</f>
        <v>(v) Braking System. load as Table 8.6.4.20. safely lower, stop, and hold the car with this load.
(v)(1) braking system (2.24.8.2.2)
(v)(2) electromechanical brake (2.24.8.3)
(v)(3) marking plate (2.24.8.5)</v>
      </c>
      <c r="G843" s="350"/>
      <c r="H843" s="73"/>
      <c r="I843" s="451"/>
      <c r="J843" s="452"/>
      <c r="O843" s="21"/>
    </row>
    <row r="844" spans="2:15" ht="12.75" hidden="1" outlineLevel="2">
      <c r="B844" s="706"/>
      <c r="C844" s="14"/>
      <c r="D844" s="539">
        <v>13</v>
      </c>
      <c r="E844" s="538" t="s">
        <v>2410</v>
      </c>
      <c r="F844" s="577" t="str">
        <f>+VLOOKUP(E844,AlterationTestLU[],2,)</f>
        <v>Motor Generator (2.26.9.7) (Item 2.22)</v>
      </c>
      <c r="G844" s="350"/>
      <c r="H844" s="73"/>
      <c r="I844" s="451"/>
      <c r="J844" s="452"/>
      <c r="O844" s="21"/>
    </row>
    <row r="845" spans="2:15" ht="12.75" hidden="1" outlineLevel="2">
      <c r="B845" s="706"/>
      <c r="C845" s="14"/>
      <c r="D845" s="539">
        <v>14</v>
      </c>
      <c r="E845" s="538" t="s">
        <v>2411</v>
      </c>
      <c r="F845" s="577" t="str">
        <f>+VLOOKUP(E845,AlterationTestLU[],2,)</f>
        <v>Absorption of Regenerated Power (2.26.10) (Item 2.23)</v>
      </c>
      <c r="G845" s="350"/>
      <c r="H845" s="73"/>
      <c r="I845" s="451"/>
      <c r="J845" s="452"/>
      <c r="O845" s="21"/>
    </row>
    <row r="846" spans="2:15" ht="178.5" hidden="1" outlineLevel="2">
      <c r="B846" s="706"/>
      <c r="C846" s="14"/>
      <c r="D846" s="539">
        <v>15</v>
      </c>
      <c r="E846" s="538" t="s">
        <v>2412</v>
      </c>
      <c r="F846" s="577" t="str">
        <f>+VLOOKUP(E846,AlterationTestLU[],2,)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846" s="350"/>
      <c r="H846" s="73"/>
      <c r="I846" s="451"/>
      <c r="J846" s="452"/>
      <c r="O846" s="21"/>
    </row>
    <row r="847" spans="2:15" ht="12.75" hidden="1" outlineLevel="2">
      <c r="B847" s="706"/>
      <c r="C847" s="14"/>
      <c r="D847" s="539">
        <v>16</v>
      </c>
      <c r="E847" s="538" t="s">
        <v>2421</v>
      </c>
      <c r="F847" s="577" t="str">
        <f>+VLOOKUP(E847,AlterationTestLU[],2,)</f>
        <v>Secondary and Deflector Sheaves (2.24.2) (Item 2.26)</v>
      </c>
      <c r="G847" s="350"/>
      <c r="H847" s="73"/>
      <c r="I847" s="451"/>
      <c r="J847" s="452"/>
      <c r="O847" s="21"/>
    </row>
    <row r="848" spans="2:15" ht="102" hidden="1" outlineLevel="2">
      <c r="B848" s="706"/>
      <c r="C848" s="14"/>
      <c r="D848" s="539">
        <v>17</v>
      </c>
      <c r="E848" s="538" t="s">
        <v>2423</v>
      </c>
      <c r="F848" s="577" t="str">
        <f>+VLOOKUP(E848,AlterationTestLU[],2,)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848" s="350"/>
      <c r="H848" s="73"/>
      <c r="I848" s="451"/>
      <c r="J848" s="452"/>
      <c r="O848" s="21"/>
    </row>
    <row r="849" spans="2:15" ht="114.75" hidden="1" outlineLevel="2">
      <c r="B849" s="706"/>
      <c r="C849" s="14"/>
      <c r="D849" s="539">
        <v>18</v>
      </c>
      <c r="E849" s="538" t="s">
        <v>2432</v>
      </c>
      <c r="F849" s="577" t="str">
        <f>+VLOOKUP(E849,AlterationTestLU[],2,)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849" s="350"/>
      <c r="H849" s="73"/>
      <c r="I849" s="451"/>
      <c r="J849" s="452"/>
      <c r="O849" s="21"/>
    </row>
    <row r="850" spans="2:15" ht="382.5" hidden="1" outlineLevel="2">
      <c r="B850" s="706"/>
      <c r="C850" s="14"/>
      <c r="D850" s="539">
        <v>19</v>
      </c>
      <c r="E850" s="538" t="s">
        <v>2438</v>
      </c>
      <c r="F850" s="577" t="str">
        <f>+VLOOKUP(E850,AlterationTestLU[],2,)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850" s="350"/>
      <c r="H850" s="73"/>
      <c r="I850" s="451"/>
      <c r="J850" s="452"/>
      <c r="O850" s="743" t="s">
        <v>2438</v>
      </c>
    </row>
    <row r="851" spans="2:15" ht="63.75" hidden="1" outlineLevel="2">
      <c r="B851" s="706"/>
      <c r="C851" s="14"/>
      <c r="D851" s="539">
        <v>20</v>
      </c>
      <c r="E851" s="538" t="s">
        <v>2457</v>
      </c>
      <c r="F851" s="577" t="str">
        <f>+VLOOKUP(E851,AlterationTestLU[],2,)</f>
        <v>(jj) Ascending Car Overspeed, and Unintended Car Motion Protection
(jj)(1) Ascending Car Overspeed Protection. Means inspected/tested,  no load conformance with 2.19.1.2.
(jj)(2) Unintended Car Motion. means inspected / tested to verify conformance with 2.19.2.2.</v>
      </c>
      <c r="G851" s="350"/>
      <c r="H851" s="73"/>
      <c r="I851" s="451"/>
      <c r="J851" s="452"/>
      <c r="O851" s="21"/>
    </row>
    <row r="852" spans="2:15" ht="25.5" hidden="1" outlineLevel="2">
      <c r="B852" s="706"/>
      <c r="C852" s="14"/>
      <c r="D852" s="539">
        <v>21</v>
      </c>
      <c r="E852" s="538" t="s">
        <v>2460</v>
      </c>
      <c r="F852" s="577" t="str">
        <f>+VLOOKUP(E852,AlterationTestLU[],2,)</f>
        <v>Speed. The speed of the car shall be verified with and without rated load, in both directions (2.16.3.2).</v>
      </c>
      <c r="G852" s="350"/>
      <c r="H852" s="73"/>
      <c r="I852" s="451"/>
      <c r="J852" s="452"/>
      <c r="O852" s="21"/>
    </row>
    <row r="853" spans="2:15" ht="51" hidden="1" outlineLevel="2">
      <c r="B853" s="706"/>
      <c r="C853" s="14"/>
      <c r="D853" s="539">
        <v>22</v>
      </c>
      <c r="E853" s="538" t="s">
        <v>2536</v>
      </c>
      <c r="F853" s="577" t="str">
        <f>+VLOOKUP(E853,AlterationTestLU[],2,)</f>
        <v>(d) Top-of-Car Clearance (Item 3.4)
(d)(1) top-of-car clearance (2.4.6 through 2.4.8)
(d)(2) low-clearance signage and marking of car top equipment (2.4.7.2)
(d)(3) guardrails (2.14.1.7.1)</v>
      </c>
      <c r="G853" s="350"/>
      <c r="H853" s="73"/>
      <c r="I853" s="451"/>
      <c r="J853" s="452"/>
      <c r="O853" s="21"/>
    </row>
    <row r="854" spans="2:15" ht="12.75" hidden="1" outlineLevel="2">
      <c r="B854" s="706"/>
      <c r="C854" s="14"/>
      <c r="D854" s="539">
        <v>23</v>
      </c>
      <c r="E854" s="538" t="s">
        <v>2540</v>
      </c>
      <c r="F854" s="577" t="str">
        <f>+VLOOKUP(E854,AlterationTestLU[],2,)</f>
        <v>Top Counterweight Clearance (2.4.9) (Item 3.24)</v>
      </c>
      <c r="G854" s="350"/>
      <c r="H854" s="73"/>
      <c r="I854" s="451"/>
      <c r="J854" s="452"/>
      <c r="O854" s="21"/>
    </row>
    <row r="855" spans="2:15" ht="25.5" hidden="1" outlineLevel="2">
      <c r="B855" s="706"/>
      <c r="C855" s="14"/>
      <c r="D855" s="539">
        <v>24</v>
      </c>
      <c r="E855" s="538" t="s">
        <v>2542</v>
      </c>
      <c r="F855" s="577" t="str">
        <f>+VLOOKUP(E855,AlterationTestLU[],2,)</f>
        <v>Normal Terminal Stopping Devices (Item 3.5). Verify location and type of switches (2.25.2). [See also 8.10.2.2.2(ff).]</v>
      </c>
      <c r="G855" s="350"/>
      <c r="H855" s="73"/>
      <c r="I855" s="451"/>
      <c r="J855" s="452"/>
      <c r="O855" s="21"/>
    </row>
    <row r="856" spans="2:15" ht="25.5" hidden="1" outlineLevel="2">
      <c r="B856" s="706"/>
      <c r="C856" s="14"/>
      <c r="D856" s="539">
        <v>25</v>
      </c>
      <c r="E856" s="538" t="s">
        <v>2543</v>
      </c>
      <c r="F856" s="577" t="str">
        <f>+VLOOKUP(E856,AlterationTestLU[],2,)</f>
        <v>Final Terminal Stopping Devices (Item 3.6). Verify location and type of switches for conformance with 2.25.3 and 2.26.4.3.</v>
      </c>
      <c r="G856" s="350"/>
      <c r="H856" s="73"/>
      <c r="I856" s="451"/>
      <c r="J856" s="452"/>
      <c r="O856" s="21"/>
    </row>
    <row r="857" spans="2:15" ht="25.5" hidden="1" outlineLevel="2">
      <c r="B857" s="706"/>
      <c r="C857" s="14"/>
      <c r="D857" s="539">
        <v>26</v>
      </c>
      <c r="E857" s="538" t="s">
        <v>2544</v>
      </c>
      <c r="F857" s="577" t="str">
        <f>+VLOOKUP(E857,AlterationTestLU[],2,)</f>
        <v>Broken Rope, Chain, or Tape Switch (Item 3.26). Verify for conformance with 2.25.2.3.2, 2.26.2.6, and 2.26.4.3.</v>
      </c>
      <c r="G857" s="350"/>
      <c r="H857" s="73"/>
      <c r="I857" s="451"/>
      <c r="J857" s="452"/>
      <c r="O857" s="21"/>
    </row>
    <row r="858" spans="2:15" ht="12.75" hidden="1" outlineLevel="2">
      <c r="B858" s="706"/>
      <c r="C858" s="14"/>
      <c r="D858" s="539">
        <v>27</v>
      </c>
      <c r="E858" s="538" t="s">
        <v>2546</v>
      </c>
      <c r="F858" s="577" t="str">
        <f>+VLOOKUP(E858,AlterationTestLU[],2,)</f>
        <v>Data Plate (2.16.3.3, 2.20.2, and 2.24.2.3.5) (Item 3.27)</v>
      </c>
      <c r="G858" s="350"/>
      <c r="H858" s="73"/>
      <c r="I858" s="451"/>
      <c r="J858" s="452"/>
      <c r="O858" s="21"/>
    </row>
    <row r="859" spans="2:15" ht="12.75" hidden="1" outlineLevel="2">
      <c r="B859" s="706"/>
      <c r="C859" s="14"/>
      <c r="D859" s="539">
        <v>28</v>
      </c>
      <c r="E859" s="538" t="s">
        <v>2548</v>
      </c>
      <c r="F859" s="577" t="str">
        <f>+VLOOKUP(E859,AlterationTestLU[],2,)</f>
        <v>Counterweight and Counterweight Buffer (Sections 2.21 and 2.22) (Item 3.28)</v>
      </c>
      <c r="G859" s="350"/>
      <c r="H859" s="73"/>
      <c r="I859" s="451"/>
      <c r="J859" s="452"/>
      <c r="O859" s="21"/>
    </row>
    <row r="860" spans="2:15" ht="25.5" hidden="1" outlineLevel="2">
      <c r="B860" s="706"/>
      <c r="C860" s="14"/>
      <c r="D860" s="539">
        <v>29</v>
      </c>
      <c r="E860" s="538" t="s">
        <v>2549</v>
      </c>
      <c r="F860" s="577" t="str">
        <f>+VLOOKUP(E860,AlterationTestLU[],2,)</f>
        <v>Counterweight Safeties (Item 3.29). Visually inspect counterweight safeties, including marking plate  2.17.4).</v>
      </c>
      <c r="G860" s="350"/>
      <c r="H860" s="73"/>
      <c r="I860" s="451"/>
      <c r="J860" s="452"/>
      <c r="O860" s="21"/>
    </row>
    <row r="861" spans="2:15" ht="25.5" hidden="1" outlineLevel="2">
      <c r="B861" s="706"/>
      <c r="C861" s="14"/>
      <c r="D861" s="539">
        <v>30</v>
      </c>
      <c r="E861" s="538" t="s">
        <v>2581</v>
      </c>
      <c r="F861" s="577" t="str">
        <f>+VLOOKUP(E861,AlterationTestLU[],2,)</f>
        <v>Suspension Rope (Item 3.23). Verify number, diameter, and data tag (2.20.2 and 2.20.4)</v>
      </c>
      <c r="G861" s="350"/>
      <c r="H861" s="73"/>
      <c r="I861" s="451"/>
      <c r="J861" s="452"/>
      <c r="O861" s="21"/>
    </row>
    <row r="862" spans="2:15" ht="38.25" hidden="1" outlineLevel="2">
      <c r="B862" s="706"/>
      <c r="C862" s="14"/>
      <c r="D862" s="539">
        <v>31</v>
      </c>
      <c r="E862" s="538" t="s">
        <v>2620</v>
      </c>
      <c r="F862" s="577" t="str">
        <f>+VLOOKUP(E862,AlterationTestLU[],2,)</f>
        <v>(e) Access to Hoistway (Item 4.5)
(e)(1) access for maintenance (2.12.6 and 2.12.7)
(e)(2) access for emergency (2.12.6)</v>
      </c>
      <c r="G862" s="350"/>
      <c r="H862" s="73"/>
      <c r="I862" s="451"/>
      <c r="J862" s="452"/>
      <c r="O862" s="21"/>
    </row>
    <row r="863" spans="2:15" ht="76.5" hidden="1" outlineLevel="2">
      <c r="B863" s="706"/>
      <c r="C863" s="14"/>
      <c r="D863" s="539">
        <v>32</v>
      </c>
      <c r="E863" s="538" t="s">
        <v>2691</v>
      </c>
      <c r="F863" s="577" t="str">
        <f>+VLOOKUP(E863,AlterationTestLU[],2,)</f>
        <v>(b) Bottom Clearance and Runby (Item 5.2)
(b)(1) car bottom clearances (2.4.1)
(b)(2) refuge space and marking (2.4.1.3, 2.4.1.4, and 2.4.1.6)
(b)(3) car and counterweight runbys (2.4.2 and 2.4.4)
(b)(4) warning signs [2.4.4(b)]
(b)(5) horizontal pit clearances (2.5.1.2 and 2.5.1.6)</v>
      </c>
      <c r="G863" s="350"/>
      <c r="H863" s="73"/>
      <c r="I863" s="451"/>
      <c r="J863" s="452"/>
      <c r="O863" s="21"/>
    </row>
    <row r="864" spans="2:15" ht="255" hidden="1" outlineLevel="2">
      <c r="B864" s="706"/>
      <c r="C864" s="14"/>
      <c r="D864" s="539">
        <v>33</v>
      </c>
      <c r="E864" s="538" t="s">
        <v>2697</v>
      </c>
      <c r="F864" s="577" t="str">
        <f>+VLOOKUP(E864,AlterationTestLU[],2,)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864" s="350"/>
      <c r="H864" s="73"/>
      <c r="I864" s="451"/>
      <c r="J864" s="452"/>
      <c r="O864" s="21"/>
    </row>
    <row r="865" spans="2:15" ht="25.5" hidden="1" outlineLevel="2">
      <c r="B865" s="706"/>
      <c r="C865" s="14"/>
      <c r="D865" s="539">
        <v>34</v>
      </c>
      <c r="E865" s="538" t="s">
        <v>2704</v>
      </c>
      <c r="F865" s="577" t="str">
        <f>+VLOOKUP(E865,AlterationTestLU[],2,)</f>
        <v>FTSD (Item 5.3). Verify location, operation, and type of switches for conformance with 2.25.3 and 2.26.4.3.</v>
      </c>
      <c r="G865" s="350"/>
      <c r="H865" s="73"/>
      <c r="I865" s="451"/>
      <c r="J865" s="452"/>
      <c r="O865" s="21"/>
    </row>
    <row r="866" spans="2:15" ht="25.5" hidden="1" outlineLevel="2">
      <c r="B866" s="706"/>
      <c r="C866" s="14"/>
      <c r="D866" s="539">
        <v>35</v>
      </c>
      <c r="E866" s="538" t="s">
        <v>2705</v>
      </c>
      <c r="F866" s="577" t="str">
        <f>+VLOOKUP(E866,AlterationTestLU[],2,)</f>
        <v>NTSD (Item 5.4). Verify location, operation, and type of switches for conformance with 2.25.2 [see 8.10.2.2.2(ff)].</v>
      </c>
      <c r="G866" s="350"/>
      <c r="H866" s="73"/>
      <c r="I866" s="451"/>
      <c r="J866" s="452"/>
      <c r="O866" s="21"/>
    </row>
    <row r="867" spans="2:15" ht="63.75" hidden="1" outlineLevel="2">
      <c r="B867" s="706"/>
      <c r="C867" s="14"/>
      <c r="D867" s="539">
        <v>36</v>
      </c>
      <c r="E867" s="538" t="s">
        <v>2715</v>
      </c>
      <c r="F867" s="577" t="str">
        <f>+VLOOKUP(E867,AlterationTestLU[],2,)</f>
        <v>(j) Car Safeties and Guiding Members (Item 5.8)
(j)(1) rope movement (2.17.11)
(j)(2) marking plate (2.17.14)
(j)(3) car guiding members (2.15.2)
(j)(4) running clearances (2.17.10)</v>
      </c>
      <c r="G867" s="350"/>
      <c r="H867" s="73"/>
      <c r="I867" s="451"/>
      <c r="J867" s="452"/>
      <c r="O867" s="21"/>
    </row>
    <row r="868" spans="2:15" ht="11.25" outlineLevel="1" collapsed="1">
      <c r="B868" s="75"/>
      <c r="C868" s="11"/>
      <c r="D868" s="1"/>
      <c r="E868" s="1" t="s">
        <v>367</v>
      </c>
      <c r="F868" s="141" t="s">
        <v>1029</v>
      </c>
      <c r="G868" s="32"/>
      <c r="H868" s="32"/>
      <c r="I868" s="845"/>
      <c r="J868" s="846"/>
      <c r="O868" s="727" t="s">
        <v>2438</v>
      </c>
    </row>
    <row r="869" spans="2:15" ht="11.25" outlineLevel="1">
      <c r="B869" s="75"/>
      <c r="C869" s="11"/>
      <c r="D869" s="1"/>
      <c r="E869" s="1" t="s">
        <v>1241</v>
      </c>
      <c r="F869" s="141" t="s">
        <v>1242</v>
      </c>
      <c r="G869" s="32"/>
      <c r="H869" s="32"/>
      <c r="I869" s="451"/>
      <c r="J869" s="452"/>
      <c r="O869" s="727" t="s">
        <v>2438</v>
      </c>
    </row>
    <row r="870" spans="2:15" ht="11.25" outlineLevel="1">
      <c r="B870" s="75"/>
      <c r="C870" s="11"/>
      <c r="D870" s="1"/>
      <c r="E870" s="1" t="s">
        <v>1243</v>
      </c>
      <c r="F870" s="141" t="s">
        <v>781</v>
      </c>
      <c r="G870" s="32"/>
      <c r="H870" s="32"/>
      <c r="I870" s="451"/>
      <c r="J870" s="452"/>
      <c r="O870" s="727" t="s">
        <v>2438</v>
      </c>
    </row>
    <row r="871" spans="2:15" ht="11.25" outlineLevel="1">
      <c r="B871" s="75"/>
      <c r="C871" s="11"/>
      <c r="D871" s="1"/>
      <c r="E871" s="1" t="s">
        <v>1244</v>
      </c>
      <c r="F871" s="141" t="s">
        <v>1256</v>
      </c>
      <c r="G871" s="32"/>
      <c r="H871" s="32"/>
      <c r="I871" s="451"/>
      <c r="J871" s="452"/>
      <c r="O871" s="727" t="s">
        <v>2438</v>
      </c>
    </row>
    <row r="872" spans="2:15" ht="11.25" outlineLevel="1">
      <c r="B872" s="75"/>
      <c r="C872" s="11"/>
      <c r="D872" s="1"/>
      <c r="E872" s="1" t="s">
        <v>1245</v>
      </c>
      <c r="F872" s="141" t="s">
        <v>1283</v>
      </c>
      <c r="G872" s="32"/>
      <c r="H872" s="32"/>
      <c r="I872" s="451"/>
      <c r="J872" s="452"/>
      <c r="O872" s="727" t="s">
        <v>2438</v>
      </c>
    </row>
    <row r="873" spans="2:15" ht="11.25" outlineLevel="1">
      <c r="B873" s="75"/>
      <c r="C873" s="11"/>
      <c r="D873" s="1"/>
      <c r="E873" s="1" t="s">
        <v>1246</v>
      </c>
      <c r="F873" s="141" t="s">
        <v>1250</v>
      </c>
      <c r="G873" s="32"/>
      <c r="H873" s="32"/>
      <c r="I873" s="451"/>
      <c r="J873" s="452"/>
      <c r="O873" s="727" t="s">
        <v>2438</v>
      </c>
    </row>
    <row r="874" spans="2:15" ht="11.25" outlineLevel="1">
      <c r="B874" s="75"/>
      <c r="C874" s="11"/>
      <c r="D874" s="1"/>
      <c r="E874" s="1" t="s">
        <v>1247</v>
      </c>
      <c r="F874" s="141" t="s">
        <v>1251</v>
      </c>
      <c r="G874" s="32"/>
      <c r="H874" s="32"/>
      <c r="I874" s="451"/>
      <c r="J874" s="452"/>
      <c r="O874" s="727" t="s">
        <v>2438</v>
      </c>
    </row>
    <row r="875" spans="2:15" ht="11.25" outlineLevel="1">
      <c r="B875" s="75"/>
      <c r="C875" s="11"/>
      <c r="D875" s="1"/>
      <c r="E875" s="1" t="s">
        <v>1248</v>
      </c>
      <c r="F875" s="141" t="s">
        <v>1284</v>
      </c>
      <c r="G875" s="32"/>
      <c r="H875" s="32"/>
      <c r="I875" s="451"/>
      <c r="J875" s="452"/>
      <c r="O875" s="727" t="s">
        <v>2438</v>
      </c>
    </row>
    <row r="876" spans="2:15" ht="11.25" outlineLevel="1">
      <c r="B876" s="75"/>
      <c r="C876" s="11"/>
      <c r="D876" s="1"/>
      <c r="E876" s="1" t="s">
        <v>1249</v>
      </c>
      <c r="F876" s="141" t="s">
        <v>1252</v>
      </c>
      <c r="G876" s="32"/>
      <c r="H876" s="32"/>
      <c r="I876" s="451"/>
      <c r="J876" s="452"/>
      <c r="O876" s="727" t="s">
        <v>2438</v>
      </c>
    </row>
    <row r="877" spans="2:15" ht="11.25" outlineLevel="1">
      <c r="B877" s="75"/>
      <c r="C877" s="11"/>
      <c r="D877" s="1"/>
      <c r="E877" s="1" t="s">
        <v>1253</v>
      </c>
      <c r="F877" s="141" t="s">
        <v>1407</v>
      </c>
      <c r="G877" s="32"/>
      <c r="H877" s="32"/>
      <c r="I877" s="451"/>
      <c r="J877" s="452"/>
      <c r="O877" s="727" t="s">
        <v>2438</v>
      </c>
    </row>
    <row r="878" spans="2:15" ht="11.25" outlineLevel="1">
      <c r="B878" s="75"/>
      <c r="C878" s="11"/>
      <c r="D878" s="1"/>
      <c r="E878" s="74" t="s">
        <v>1218</v>
      </c>
      <c r="F878" s="141" t="s">
        <v>1254</v>
      </c>
      <c r="G878" s="32"/>
      <c r="H878" s="32"/>
      <c r="I878" s="451"/>
      <c r="J878" s="452"/>
      <c r="O878" s="727" t="s">
        <v>2438</v>
      </c>
    </row>
    <row r="879" spans="2:15" ht="11.25" outlineLevel="1">
      <c r="B879" s="75"/>
      <c r="C879" s="11"/>
      <c r="D879" s="1"/>
      <c r="E879" s="74" t="s">
        <v>1218</v>
      </c>
      <c r="F879" s="141" t="s">
        <v>1257</v>
      </c>
      <c r="G879" s="32"/>
      <c r="H879" s="32"/>
      <c r="I879" s="451"/>
      <c r="J879" s="452"/>
      <c r="O879" s="727" t="s">
        <v>2438</v>
      </c>
    </row>
    <row r="880" spans="2:15" ht="11.25" outlineLevel="1">
      <c r="B880" s="75"/>
      <c r="C880" s="14" t="s">
        <v>1030</v>
      </c>
      <c r="D880" s="9" t="s">
        <v>1034</v>
      </c>
      <c r="E880" s="9"/>
      <c r="F880" s="588"/>
      <c r="G880" s="350" t="s">
        <v>83</v>
      </c>
      <c r="H880" s="350" t="s">
        <v>82</v>
      </c>
      <c r="I880" s="845"/>
      <c r="J880" s="846"/>
      <c r="O880" s="727" t="s">
        <v>2438</v>
      </c>
    </row>
    <row r="881" spans="2:15" ht="11.25" hidden="1" outlineLevel="2">
      <c r="B881" s="706"/>
      <c r="C881" s="14"/>
      <c r="D881" s="311"/>
      <c r="E881" s="312" t="s">
        <v>1755</v>
      </c>
      <c r="F881" s="589"/>
      <c r="G881" s="350"/>
      <c r="H881" s="550"/>
      <c r="I881" s="451"/>
      <c r="J881" s="452"/>
      <c r="O881" s="727" t="s">
        <v>2438</v>
      </c>
    </row>
    <row r="882" spans="2:15" ht="11.25" hidden="1" outlineLevel="2">
      <c r="B882" s="706"/>
      <c r="C882" s="14"/>
      <c r="D882" s="311"/>
      <c r="E882" s="533" t="str">
        <f>TRIM(RIGHT(SUBSTITUTE(E881," ",REPT(" ",100)),100))</f>
        <v>8.10.2.3.2(g)</v>
      </c>
      <c r="F882" s="590">
        <f>+VLOOKUP(E882,clause_count,2,FALSE)</f>
        <v>37</v>
      </c>
      <c r="G882" s="350"/>
      <c r="H882" s="73"/>
      <c r="I882" s="451"/>
      <c r="J882" s="452"/>
      <c r="O882" s="21"/>
    </row>
    <row r="883" spans="2:15" ht="51" hidden="1" outlineLevel="2">
      <c r="B883" s="706"/>
      <c r="C883" s="14"/>
      <c r="D883" s="539">
        <v>1</v>
      </c>
      <c r="E883" s="538" t="s">
        <v>2237</v>
      </c>
      <c r="F883" s="577" t="str">
        <f>+VLOOKUP(E883,AlterationTestLU[],2,)</f>
        <v>(c) Operating Control Devices (Item 1.3)
(c)(1) operating devices (2.26.1.1, 2.26.1.2, and 2.26.1.6)
(c)(2) in-car inspection (2.26.1.4.3)
(c)(3) inspection operation with open door circuits (2.26.1.5)</v>
      </c>
      <c r="G883" s="350"/>
      <c r="H883" s="73"/>
      <c r="I883" s="451"/>
      <c r="J883" s="452"/>
      <c r="O883" s="21"/>
    </row>
    <row r="884" spans="2:15" ht="51" hidden="1" outlineLevel="2">
      <c r="B884" s="706"/>
      <c r="C884" s="14"/>
      <c r="D884" s="539">
        <v>2</v>
      </c>
      <c r="E884" s="538" t="s">
        <v>2776</v>
      </c>
      <c r="F884" s="577" t="str">
        <f>+VLOOKUP(E884,AlterationTestLU[],2,)</f>
        <v>(p) 	Rated Load, Platform Area, and Data Plate (Item 1.16)
(p)(1) 	rated load and platform area (2.16.1 and 2.16.2)
(p)(2) 	capacity and data plates (2.16.3)
(p)(3) 	signs in freight elevators (2.16.5 and 2.16.7)</v>
      </c>
      <c r="G884" s="350"/>
      <c r="H884" s="73"/>
      <c r="I884" s="451"/>
      <c r="J884" s="452"/>
      <c r="O884" s="21"/>
    </row>
    <row r="885" spans="2:15" ht="12.75" hidden="1" outlineLevel="2">
      <c r="B885" s="706"/>
      <c r="C885" s="14"/>
      <c r="D885" s="539">
        <v>3</v>
      </c>
      <c r="E885" s="538" t="s">
        <v>2777</v>
      </c>
      <c r="F885" s="577" t="str">
        <f>+VLOOKUP(E885,AlterationTestLU[],2,)</f>
        <v>Emergency or Standby Power Operation (Item 1.17).</v>
      </c>
      <c r="G885" s="350"/>
      <c r="H885" s="73"/>
      <c r="I885" s="451"/>
      <c r="J885" s="452"/>
      <c r="O885" s="21"/>
    </row>
    <row r="886" spans="2:15" ht="12.75" hidden="1" outlineLevel="2">
      <c r="B886" s="706"/>
      <c r="C886" s="14"/>
      <c r="D886" s="539">
        <v>4</v>
      </c>
      <c r="E886" s="538" t="s">
        <v>2775</v>
      </c>
      <c r="F886" s="577" t="str">
        <f>+VLOOKUP(E886,AlterationTestLU[],2,)</f>
        <v>Car Ride (Section 2.23, 2.23.6, and 2.15.2) (Item 1.19)</v>
      </c>
      <c r="G886" s="350"/>
      <c r="H886" s="73"/>
      <c r="I886" s="451"/>
      <c r="J886" s="452"/>
      <c r="O886" s="21"/>
    </row>
    <row r="887" spans="2:15" ht="102" hidden="1" outlineLevel="2">
      <c r="B887" s="706"/>
      <c r="C887" s="14"/>
      <c r="D887" s="539">
        <v>5</v>
      </c>
      <c r="E887" s="538" t="s">
        <v>2382</v>
      </c>
      <c r="F887" s="577" t="str">
        <f>+VLOOKUP(E887,AlterationTestLU[],2,)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887" s="350"/>
      <c r="H887" s="73"/>
      <c r="I887" s="451"/>
      <c r="J887" s="452"/>
      <c r="O887" s="21"/>
    </row>
    <row r="888" spans="2:15" ht="63.75" hidden="1" outlineLevel="2">
      <c r="B888" s="706"/>
      <c r="C888" s="14"/>
      <c r="D888" s="539">
        <v>6</v>
      </c>
      <c r="E888" s="538" t="s">
        <v>2390</v>
      </c>
      <c r="F888" s="577" t="str">
        <f>+VLOOKUP(E888,AlterationTestLU[],2,)</f>
        <v>(t)(1) general (2.26.9.1, 2.26.9.2, and 2.26.9.8)
(t)(2) redundancy and its checking (2.26.9.3 and 2.26.9.4)
(t)(3) static control without motor generator sets (2.26.9.5 and 2.26.9.6)
(t)(4) installation of capacitors or other devices to make electrical protective devices ineffective (2.26.6)</v>
      </c>
      <c r="G888" s="350"/>
      <c r="H888" s="73"/>
      <c r="I888" s="451"/>
      <c r="J888" s="452"/>
      <c r="O888" s="21"/>
    </row>
    <row r="889" spans="2:15" ht="63.75" hidden="1" outlineLevel="2">
      <c r="B889" s="706"/>
      <c r="C889" s="14"/>
      <c r="D889" s="539">
        <v>7</v>
      </c>
      <c r="E889" s="538" t="s">
        <v>2396</v>
      </c>
      <c r="F889" s="577" t="str">
        <f>+VLOOKUP(E889,AlterationTestLU[],2,)</f>
        <v>(v) Braking System. load as Table 8.6.4.20. safely lower, stop, and hold the car with this load.
(v)(1) braking system (2.24.8.2.2)
(v)(2) electromechanical brake (2.24.8.3)
(v)(3) marking plate (2.24.8.5)</v>
      </c>
      <c r="G889" s="350"/>
      <c r="H889" s="73"/>
      <c r="I889" s="451"/>
      <c r="J889" s="452"/>
      <c r="O889" s="21"/>
    </row>
    <row r="890" spans="2:15" ht="12.75" hidden="1" outlineLevel="2">
      <c r="B890" s="706"/>
      <c r="C890" s="14"/>
      <c r="D890" s="539">
        <v>8</v>
      </c>
      <c r="E890" s="538" t="s">
        <v>2400</v>
      </c>
      <c r="F890" s="577" t="str">
        <f>+VLOOKUP(E890,AlterationTestLU[],2,)</f>
        <v>Drive Machines (2.24.1, 2.24.4, 2.24.5, and 2.24.9) (Item 2.18)</v>
      </c>
      <c r="G890" s="350"/>
      <c r="H890" s="73"/>
      <c r="I890" s="451"/>
      <c r="J890" s="452"/>
      <c r="O890" s="21"/>
    </row>
    <row r="891" spans="2:15" ht="25.5" hidden="1" outlineLevel="2">
      <c r="B891" s="706"/>
      <c r="C891" s="14"/>
      <c r="D891" s="539">
        <v>9</v>
      </c>
      <c r="E891" s="538" t="s">
        <v>2401</v>
      </c>
      <c r="F891" s="577" t="str">
        <f>+VLOOKUP(E891,AlterationTestLU[],2,)</f>
        <v>Gears, Bearings, and Flexible Connections (2.24.6, 2.24.7, and 2.24.10) (Item 2.19)</v>
      </c>
      <c r="G891" s="350"/>
      <c r="H891" s="73"/>
      <c r="I891" s="451"/>
      <c r="J891" s="452"/>
      <c r="O891" s="21"/>
    </row>
    <row r="892" spans="2:15" ht="89.25" hidden="1" outlineLevel="2">
      <c r="B892" s="706"/>
      <c r="C892" s="14"/>
      <c r="D892" s="539">
        <v>10</v>
      </c>
      <c r="E892" s="538" t="s">
        <v>2402</v>
      </c>
      <c r="F892" s="577" t="str">
        <f>+VLOOKUP(E892,AlterationTestLU[],2,)</f>
        <v>(y) Winding-Drum Machine (Item 2.20)
(y)(1) where permitted (2.24.1)
(y)(2) drum diameter (2.24.2.1 and 2.24.2.2)
(y)(3) slack-rope device shall be tested by creating slack rope (2.26.2.1)
(y)(4) spare rope turns (2.20.7)
(y)(5) securing of ropes to drums (2.20.6)
(y)(6) final terminal stopping devices (2.25.3.5)</v>
      </c>
      <c r="G892" s="350"/>
      <c r="H892" s="73"/>
      <c r="I892" s="451"/>
      <c r="J892" s="452"/>
      <c r="O892" s="21"/>
    </row>
    <row r="893" spans="2:15" ht="12.75" hidden="1" outlineLevel="2">
      <c r="B893" s="706"/>
      <c r="C893" s="14"/>
      <c r="D893" s="539">
        <v>11</v>
      </c>
      <c r="E893" s="538" t="s">
        <v>2409</v>
      </c>
      <c r="F893" s="577" t="str">
        <f>+VLOOKUP(E893,AlterationTestLU[],2,)</f>
        <v>Belt- or Chain-Drive Machine (2.24.9) (Item 2.21)</v>
      </c>
      <c r="G893" s="350"/>
      <c r="H893" s="73"/>
      <c r="I893" s="451"/>
      <c r="J893" s="452"/>
      <c r="O893" s="21"/>
    </row>
    <row r="894" spans="2:15" ht="12.75" hidden="1" outlineLevel="2">
      <c r="B894" s="706"/>
      <c r="C894" s="14"/>
      <c r="D894" s="539">
        <v>12</v>
      </c>
      <c r="E894" s="538" t="s">
        <v>2410</v>
      </c>
      <c r="F894" s="577" t="str">
        <f>+VLOOKUP(E894,AlterationTestLU[],2,)</f>
        <v>Motor Generator (2.26.9.7) (Item 2.22)</v>
      </c>
      <c r="G894" s="350"/>
      <c r="H894" s="73"/>
      <c r="I894" s="451"/>
      <c r="J894" s="452"/>
      <c r="O894" s="21"/>
    </row>
    <row r="895" spans="2:15" ht="12.75" hidden="1" outlineLevel="2">
      <c r="B895" s="706"/>
      <c r="C895" s="14"/>
      <c r="D895" s="539">
        <v>13</v>
      </c>
      <c r="E895" s="538" t="s">
        <v>2411</v>
      </c>
      <c r="F895" s="577" t="str">
        <f>+VLOOKUP(E895,AlterationTestLU[],2,)</f>
        <v>Absorption of Regenerated Power (2.26.10) (Item 2.23)</v>
      </c>
      <c r="G895" s="350"/>
      <c r="H895" s="73"/>
      <c r="I895" s="451"/>
      <c r="J895" s="452"/>
      <c r="O895" s="21"/>
    </row>
    <row r="896" spans="2:15" ht="178.5" hidden="1" outlineLevel="2">
      <c r="B896" s="706"/>
      <c r="C896" s="14"/>
      <c r="D896" s="539">
        <v>14</v>
      </c>
      <c r="E896" s="538" t="s">
        <v>2412</v>
      </c>
      <c r="F896" s="577" t="str">
        <f>+VLOOKUP(E896,AlterationTestLU[],2,)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896" s="350"/>
      <c r="H896" s="73"/>
      <c r="I896" s="451"/>
      <c r="J896" s="452"/>
      <c r="O896" s="21"/>
    </row>
    <row r="897" spans="2:15" ht="12.75" hidden="1" outlineLevel="2">
      <c r="B897" s="706"/>
      <c r="C897" s="14"/>
      <c r="D897" s="539">
        <v>15</v>
      </c>
      <c r="E897" s="538" t="s">
        <v>2421</v>
      </c>
      <c r="F897" s="577" t="str">
        <f>+VLOOKUP(E897,AlterationTestLU[],2,)</f>
        <v>Secondary and Deflector Sheaves (2.24.2) (Item 2.26)</v>
      </c>
      <c r="G897" s="350"/>
      <c r="H897" s="73"/>
      <c r="I897" s="451"/>
      <c r="J897" s="452"/>
      <c r="O897" s="21"/>
    </row>
    <row r="898" spans="2:15" ht="102" hidden="1" outlineLevel="2">
      <c r="B898" s="706"/>
      <c r="C898" s="14"/>
      <c r="D898" s="539">
        <v>16</v>
      </c>
      <c r="E898" s="538" t="s">
        <v>2423</v>
      </c>
      <c r="F898" s="577" t="str">
        <f>+VLOOKUP(E898,AlterationTestLU[],2,)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898" s="350"/>
      <c r="H898" s="73"/>
      <c r="I898" s="451"/>
      <c r="J898" s="452"/>
      <c r="O898" s="21"/>
    </row>
    <row r="899" spans="2:15" ht="114.75" hidden="1" outlineLevel="2">
      <c r="B899" s="706"/>
      <c r="C899" s="14"/>
      <c r="D899" s="539">
        <v>17</v>
      </c>
      <c r="E899" s="538" t="s">
        <v>2432</v>
      </c>
      <c r="F899" s="577" t="str">
        <f>+VLOOKUP(E899,AlterationTestLU[],2,)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899" s="350"/>
      <c r="H899" s="73"/>
      <c r="I899" s="451"/>
      <c r="J899" s="452"/>
      <c r="O899" s="21"/>
    </row>
    <row r="900" spans="2:15" ht="382.5" hidden="1" outlineLevel="2">
      <c r="B900" s="706"/>
      <c r="C900" s="14"/>
      <c r="D900" s="539">
        <v>18</v>
      </c>
      <c r="E900" s="538" t="s">
        <v>2438</v>
      </c>
      <c r="F900" s="577" t="str">
        <f>+VLOOKUP(E900,AlterationTestLU[],2,)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900" s="350"/>
      <c r="H900" s="73"/>
      <c r="I900" s="451"/>
      <c r="J900" s="452"/>
      <c r="O900" s="727" t="s">
        <v>2438</v>
      </c>
    </row>
    <row r="901" spans="2:15" ht="63.75" hidden="1" outlineLevel="2">
      <c r="B901" s="706"/>
      <c r="C901" s="14"/>
      <c r="D901" s="539">
        <v>19</v>
      </c>
      <c r="E901" s="538" t="s">
        <v>2457</v>
      </c>
      <c r="F901" s="577" t="str">
        <f>+VLOOKUP(E901,AlterationTestLU[],2,)</f>
        <v>(jj) Ascending Car Overspeed, and Unintended Car Motion Protection
(jj)(1) Ascending Car Overspeed Protection. Means inspected/tested,  no load conformance with 2.19.1.2.
(jj)(2) Unintended Car Motion. means inspected / tested to verify conformance with 2.19.2.2.</v>
      </c>
      <c r="G901" s="350"/>
      <c r="H901" s="73"/>
      <c r="I901" s="451"/>
      <c r="J901" s="452"/>
      <c r="O901" s="21"/>
    </row>
    <row r="902" spans="2:15" ht="25.5" hidden="1" outlineLevel="2">
      <c r="B902" s="706"/>
      <c r="C902" s="14"/>
      <c r="D902" s="539">
        <v>20</v>
      </c>
      <c r="E902" s="538" t="s">
        <v>2460</v>
      </c>
      <c r="F902" s="577" t="str">
        <f>+VLOOKUP(E902,AlterationTestLU[],2,)</f>
        <v>Speed. The speed of the car shall be verified with and without rated load, in both directions (2.16.3.2).</v>
      </c>
      <c r="G902" s="350"/>
      <c r="H902" s="73"/>
      <c r="I902" s="451"/>
      <c r="J902" s="452"/>
      <c r="O902" s="21"/>
    </row>
    <row r="903" spans="2:15" ht="51" hidden="1" outlineLevel="2">
      <c r="B903" s="706"/>
      <c r="C903" s="14"/>
      <c r="D903" s="539">
        <v>21</v>
      </c>
      <c r="E903" s="538" t="s">
        <v>2536</v>
      </c>
      <c r="F903" s="577" t="str">
        <f>+VLOOKUP(E903,AlterationTestLU[],2,)</f>
        <v>(d) Top-of-Car Clearance (Item 3.4)
(d)(1) top-of-car clearance (2.4.6 through 2.4.8)
(d)(2) low-clearance signage and marking of car top equipment (2.4.7.2)
(d)(3) guardrails (2.14.1.7.1)</v>
      </c>
      <c r="G903" s="350"/>
      <c r="H903" s="73"/>
      <c r="I903" s="451"/>
      <c r="J903" s="452"/>
      <c r="O903" s="21"/>
    </row>
    <row r="904" spans="2:15" ht="12.75" hidden="1" outlineLevel="2">
      <c r="B904" s="706"/>
      <c r="C904" s="14"/>
      <c r="D904" s="539">
        <v>22</v>
      </c>
      <c r="E904" s="538" t="s">
        <v>2540</v>
      </c>
      <c r="F904" s="577" t="str">
        <f>+VLOOKUP(E904,AlterationTestLU[],2,)</f>
        <v>Top Counterweight Clearance (2.4.9) (Item 3.24)</v>
      </c>
      <c r="G904" s="350"/>
      <c r="H904" s="73"/>
      <c r="I904" s="451"/>
      <c r="J904" s="452"/>
      <c r="O904" s="21"/>
    </row>
    <row r="905" spans="2:15" ht="25.5" hidden="1" outlineLevel="2">
      <c r="B905" s="706"/>
      <c r="C905" s="14"/>
      <c r="D905" s="539">
        <v>23</v>
      </c>
      <c r="E905" s="538" t="s">
        <v>2542</v>
      </c>
      <c r="F905" s="577" t="str">
        <f>+VLOOKUP(E905,AlterationTestLU[],2,)</f>
        <v>Normal Terminal Stopping Devices (Item 3.5). Verify location and type of switches (2.25.2). [See also 8.10.2.2.2(ff).]</v>
      </c>
      <c r="G905" s="350"/>
      <c r="H905" s="73"/>
      <c r="I905" s="451"/>
      <c r="J905" s="452"/>
      <c r="O905" s="21"/>
    </row>
    <row r="906" spans="2:15" ht="25.5" hidden="1" outlineLevel="2">
      <c r="B906" s="706"/>
      <c r="C906" s="14"/>
      <c r="D906" s="539">
        <v>24</v>
      </c>
      <c r="E906" s="538" t="s">
        <v>2543</v>
      </c>
      <c r="F906" s="577" t="str">
        <f>+VLOOKUP(E906,AlterationTestLU[],2,)</f>
        <v>Final Terminal Stopping Devices (Item 3.6). Verify location and type of switches for conformance with 2.25.3 and 2.26.4.3.</v>
      </c>
      <c r="G906" s="350"/>
      <c r="H906" s="73"/>
      <c r="I906" s="451"/>
      <c r="J906" s="452"/>
      <c r="O906" s="21"/>
    </row>
    <row r="907" spans="2:15" ht="25.5" hidden="1" outlineLevel="2">
      <c r="B907" s="706"/>
      <c r="C907" s="14"/>
      <c r="D907" s="539">
        <v>25</v>
      </c>
      <c r="E907" s="538" t="s">
        <v>2544</v>
      </c>
      <c r="F907" s="577" t="str">
        <f>+VLOOKUP(E907,AlterationTestLU[],2,)</f>
        <v>Broken Rope, Chain, or Tape Switch (Item 3.26). Verify for conformance with 2.25.2.3.2, 2.26.2.6, and 2.26.4.3.</v>
      </c>
      <c r="G907" s="350"/>
      <c r="H907" s="73"/>
      <c r="I907" s="451"/>
      <c r="J907" s="452"/>
      <c r="O907" s="21"/>
    </row>
    <row r="908" spans="2:15" ht="12.75" hidden="1" outlineLevel="2">
      <c r="B908" s="706"/>
      <c r="C908" s="14"/>
      <c r="D908" s="539">
        <v>26</v>
      </c>
      <c r="E908" s="538" t="s">
        <v>2546</v>
      </c>
      <c r="F908" s="577" t="str">
        <f>+VLOOKUP(E908,AlterationTestLU[],2,)</f>
        <v>Data Plate (2.16.3.3, 2.20.2, and 2.24.2.3.5) (Item 3.27)</v>
      </c>
      <c r="G908" s="350"/>
      <c r="H908" s="73"/>
      <c r="I908" s="451"/>
      <c r="J908" s="452"/>
      <c r="O908" s="21"/>
    </row>
    <row r="909" spans="2:15" ht="12.75" hidden="1" outlineLevel="2">
      <c r="B909" s="706"/>
      <c r="C909" s="14"/>
      <c r="D909" s="539">
        <v>27</v>
      </c>
      <c r="E909" s="538" t="s">
        <v>2548</v>
      </c>
      <c r="F909" s="577" t="str">
        <f>+VLOOKUP(E909,AlterationTestLU[],2,)</f>
        <v>Counterweight and Counterweight Buffer (Sections 2.21 and 2.22) (Item 3.28)</v>
      </c>
      <c r="G909" s="350"/>
      <c r="H909" s="73"/>
      <c r="I909" s="451"/>
      <c r="J909" s="452"/>
      <c r="O909" s="21"/>
    </row>
    <row r="910" spans="2:15" ht="25.5" hidden="1" outlineLevel="2">
      <c r="B910" s="706"/>
      <c r="C910" s="14"/>
      <c r="D910" s="539">
        <v>28</v>
      </c>
      <c r="E910" s="538" t="s">
        <v>2549</v>
      </c>
      <c r="F910" s="577" t="str">
        <f>+VLOOKUP(E910,AlterationTestLU[],2,)</f>
        <v>Counterweight Safeties (Item 3.29). Visually inspect counterweight safeties, including marking plate  2.17.4).</v>
      </c>
      <c r="G910" s="350"/>
      <c r="H910" s="73"/>
      <c r="I910" s="451"/>
      <c r="J910" s="452"/>
      <c r="O910" s="21"/>
    </row>
    <row r="911" spans="2:15" ht="12.75" hidden="1" outlineLevel="2">
      <c r="B911" s="706"/>
      <c r="C911" s="14"/>
      <c r="D911" s="539">
        <v>29</v>
      </c>
      <c r="E911" s="538" t="s">
        <v>2566</v>
      </c>
      <c r="F911" s="577" t="str">
        <f>+VLOOKUP(E911,AlterationTestLU[],2,)</f>
        <v>Car Frame, Counterweight Guides, and Stiles (Section 2.15) (Item 3.18)</v>
      </c>
      <c r="G911" s="350"/>
      <c r="H911" s="73"/>
      <c r="I911" s="451"/>
      <c r="J911" s="452"/>
      <c r="O911" s="21"/>
    </row>
    <row r="912" spans="2:15" ht="25.5" hidden="1" outlineLevel="2">
      <c r="B912" s="706"/>
      <c r="C912" s="14"/>
      <c r="D912" s="539">
        <v>30</v>
      </c>
      <c r="E912" s="538" t="s">
        <v>2581</v>
      </c>
      <c r="F912" s="577" t="str">
        <f>+VLOOKUP(E912,AlterationTestLU[],2,)</f>
        <v>Suspension Rope (Item 3.23). Verify number, diameter, and data tag (2.20.2 and 2.20.4)</v>
      </c>
      <c r="G912" s="350"/>
      <c r="H912" s="73"/>
      <c r="I912" s="451"/>
      <c r="J912" s="452"/>
      <c r="O912" s="21"/>
    </row>
    <row r="913" spans="2:15" ht="38.25" hidden="1" outlineLevel="2">
      <c r="B913" s="706"/>
      <c r="C913" s="14"/>
      <c r="D913" s="539">
        <v>31</v>
      </c>
      <c r="E913" s="538" t="s">
        <v>2620</v>
      </c>
      <c r="F913" s="577" t="str">
        <f>+VLOOKUP(E913,AlterationTestLU[],2,)</f>
        <v>(e) Access to Hoistway (Item 4.5)
(e)(1) access for maintenance (2.12.6 and 2.12.7)
(e)(2) access for emergency (2.12.6)</v>
      </c>
      <c r="G913" s="350"/>
      <c r="H913" s="73"/>
      <c r="I913" s="451"/>
      <c r="J913" s="452"/>
      <c r="O913" s="21"/>
    </row>
    <row r="914" spans="2:15" ht="76.5" hidden="1" outlineLevel="2">
      <c r="B914" s="706"/>
      <c r="C914" s="14"/>
      <c r="D914" s="539">
        <v>32</v>
      </c>
      <c r="E914" s="538" t="s">
        <v>2691</v>
      </c>
      <c r="F914" s="577" t="str">
        <f>+VLOOKUP(E914,AlterationTestLU[],2,)</f>
        <v>(b) Bottom Clearance and Runby (Item 5.2)
(b)(1) car bottom clearances (2.4.1)
(b)(2) refuge space and marking (2.4.1.3, 2.4.1.4, and 2.4.1.6)
(b)(3) car and counterweight runbys (2.4.2 and 2.4.4)
(b)(4) warning signs [2.4.4(b)]
(b)(5) horizontal pit clearances (2.5.1.2 and 2.5.1.6)</v>
      </c>
      <c r="G914" s="350"/>
      <c r="H914" s="73"/>
      <c r="I914" s="451"/>
      <c r="J914" s="452"/>
      <c r="O914" s="21"/>
    </row>
    <row r="915" spans="2:15" ht="255" hidden="1" outlineLevel="2">
      <c r="B915" s="706"/>
      <c r="C915" s="14"/>
      <c r="D915" s="539">
        <v>33</v>
      </c>
      <c r="E915" s="538" t="s">
        <v>2697</v>
      </c>
      <c r="F915" s="577" t="str">
        <f>+VLOOKUP(E915,AlterationTestLU[],2,)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915" s="350"/>
      <c r="H915" s="73"/>
      <c r="I915" s="451"/>
      <c r="J915" s="452"/>
      <c r="O915" s="21"/>
    </row>
    <row r="916" spans="2:15" ht="25.5" hidden="1" outlineLevel="2">
      <c r="B916" s="706"/>
      <c r="C916" s="14"/>
      <c r="D916" s="539">
        <v>34</v>
      </c>
      <c r="E916" s="538" t="s">
        <v>2704</v>
      </c>
      <c r="F916" s="577" t="str">
        <f>+VLOOKUP(E916,AlterationTestLU[],2,)</f>
        <v>FTSD (Item 5.3). Verify location, operation, and type of switches for conformance with 2.25.3 and 2.26.4.3.</v>
      </c>
      <c r="G916" s="350"/>
      <c r="H916" s="73"/>
      <c r="I916" s="451"/>
      <c r="J916" s="452"/>
      <c r="O916" s="21"/>
    </row>
    <row r="917" spans="2:15" ht="25.5" hidden="1" outlineLevel="2">
      <c r="B917" s="706"/>
      <c r="C917" s="14"/>
      <c r="D917" s="539">
        <v>35</v>
      </c>
      <c r="E917" s="538" t="s">
        <v>2705</v>
      </c>
      <c r="F917" s="577" t="str">
        <f>+VLOOKUP(E917,AlterationTestLU[],2,)</f>
        <v>NTSD (Item 5.4). Verify location, operation, and type of switches for conformance with 2.25.2 [see 8.10.2.2.2(ff)].</v>
      </c>
      <c r="G917" s="350"/>
      <c r="H917" s="73"/>
      <c r="I917" s="451"/>
      <c r="J917" s="452"/>
      <c r="O917" s="21"/>
    </row>
    <row r="918" spans="2:15" ht="38.25" hidden="1" outlineLevel="2">
      <c r="B918" s="706"/>
      <c r="C918" s="14"/>
      <c r="D918" s="539">
        <v>36</v>
      </c>
      <c r="E918" s="538" t="s">
        <v>2712</v>
      </c>
      <c r="F918" s="577" t="str">
        <f>+VLOOKUP(E918,AlterationTestLU[],2,)</f>
        <v>(i) Car Frame and Platform (Item 5.7)
(i)(1) frame (2.15.4 through 2.15.7 and 2.15.9)
(i)(2) fire protection (2.15.8)</v>
      </c>
      <c r="G918" s="350"/>
      <c r="H918" s="73"/>
      <c r="I918" s="451"/>
      <c r="J918" s="452"/>
      <c r="O918" s="21"/>
    </row>
    <row r="919" spans="2:15" ht="63.75" hidden="1" outlineLevel="2">
      <c r="B919" s="706"/>
      <c r="C919" s="14"/>
      <c r="D919" s="539">
        <v>37</v>
      </c>
      <c r="E919" s="538" t="s">
        <v>2715</v>
      </c>
      <c r="F919" s="577" t="str">
        <f>+VLOOKUP(E919,AlterationTestLU[],2,)</f>
        <v>(j) Car Safeties and Guiding Members (Item 5.8)
(j)(1) rope movement (2.17.11)
(j)(2) marking plate (2.17.14)
(j)(3) car guiding members (2.15.2)
(j)(4) running clearances (2.17.10)</v>
      </c>
      <c r="G919" s="350"/>
      <c r="H919" s="73"/>
      <c r="I919" s="451"/>
      <c r="J919" s="452"/>
      <c r="O919" s="21"/>
    </row>
    <row r="920" spans="2:15" ht="11.25" outlineLevel="1" collapsed="1">
      <c r="B920" s="75"/>
      <c r="C920" s="11"/>
      <c r="D920" s="1"/>
      <c r="E920" s="1"/>
      <c r="F920" s="141" t="s">
        <v>1285</v>
      </c>
      <c r="G920" s="32"/>
      <c r="H920" s="32"/>
      <c r="I920" s="451"/>
      <c r="J920" s="452"/>
      <c r="O920" s="21"/>
    </row>
    <row r="921" spans="2:15" ht="11.25" outlineLevel="1">
      <c r="B921" s="75"/>
      <c r="C921" s="11"/>
      <c r="D921" s="1"/>
      <c r="E921" s="1"/>
      <c r="F921" s="141" t="s">
        <v>2079</v>
      </c>
      <c r="G921" s="32"/>
      <c r="H921" s="32"/>
      <c r="I921" s="451"/>
      <c r="J921" s="452"/>
      <c r="O921" s="21"/>
    </row>
    <row r="922" spans="2:15" ht="11.25" outlineLevel="1">
      <c r="B922" s="75"/>
      <c r="C922" s="11"/>
      <c r="D922" s="1"/>
      <c r="E922" s="1" t="s">
        <v>368</v>
      </c>
      <c r="F922" s="141" t="s">
        <v>1408</v>
      </c>
      <c r="G922" s="32"/>
      <c r="H922" s="32"/>
      <c r="I922" s="845"/>
      <c r="J922" s="846"/>
      <c r="O922" s="21"/>
    </row>
    <row r="923" spans="2:15" ht="11.25" outlineLevel="1">
      <c r="B923" s="75"/>
      <c r="C923" s="11"/>
      <c r="D923" s="1"/>
      <c r="E923" s="1" t="s">
        <v>369</v>
      </c>
      <c r="F923" s="141" t="s">
        <v>1402</v>
      </c>
      <c r="G923" s="32"/>
      <c r="H923" s="32"/>
      <c r="I923" s="845"/>
      <c r="J923" s="846"/>
      <c r="O923" s="21"/>
    </row>
    <row r="924" spans="2:15" ht="11.25" outlineLevel="1">
      <c r="B924" s="75"/>
      <c r="C924" s="11"/>
      <c r="D924" s="1"/>
      <c r="E924" s="1" t="s">
        <v>370</v>
      </c>
      <c r="F924" s="141" t="s">
        <v>1403</v>
      </c>
      <c r="G924" s="32"/>
      <c r="H924" s="32"/>
      <c r="I924" s="845"/>
      <c r="J924" s="846"/>
      <c r="O924" s="21"/>
    </row>
    <row r="925" spans="2:15" ht="11.25" outlineLevel="1">
      <c r="B925" s="75"/>
      <c r="C925" s="11"/>
      <c r="D925" s="1"/>
      <c r="E925" s="1" t="s">
        <v>359</v>
      </c>
      <c r="F925" s="141" t="s">
        <v>1314</v>
      </c>
      <c r="G925" s="32"/>
      <c r="H925" s="32"/>
      <c r="I925" s="845"/>
      <c r="J925" s="846"/>
      <c r="O925" s="21"/>
    </row>
    <row r="926" spans="2:15" ht="11.25" outlineLevel="1">
      <c r="B926" s="75"/>
      <c r="C926" s="11"/>
      <c r="D926" s="1"/>
      <c r="E926" s="1" t="s">
        <v>298</v>
      </c>
      <c r="F926" s="141" t="s">
        <v>341</v>
      </c>
      <c r="G926" s="32"/>
      <c r="H926" s="32"/>
      <c r="I926" s="845"/>
      <c r="J926" s="846"/>
      <c r="O926" s="21"/>
    </row>
    <row r="927" spans="2:15" ht="11.25" outlineLevel="1">
      <c r="B927" s="75"/>
      <c r="C927" s="11"/>
      <c r="D927" s="1"/>
      <c r="E927" s="1" t="s">
        <v>331</v>
      </c>
      <c r="F927" s="141" t="s">
        <v>342</v>
      </c>
      <c r="G927" s="32"/>
      <c r="H927" s="32"/>
      <c r="I927" s="845"/>
      <c r="J927" s="846"/>
      <c r="O927" s="21"/>
    </row>
    <row r="928" spans="2:15" ht="11.25" outlineLevel="1">
      <c r="B928" s="75"/>
      <c r="C928" s="11"/>
      <c r="D928" s="1"/>
      <c r="E928" s="1" t="s">
        <v>360</v>
      </c>
      <c r="F928" s="141" t="s">
        <v>343</v>
      </c>
      <c r="G928" s="32"/>
      <c r="H928" s="32"/>
      <c r="I928" s="845"/>
      <c r="J928" s="846"/>
      <c r="O928" s="21"/>
    </row>
    <row r="929" spans="2:15" ht="12.75" outlineLevel="1">
      <c r="B929" s="75"/>
      <c r="C929" s="11"/>
      <c r="D929" s="1"/>
      <c r="E929" s="1" t="s">
        <v>364</v>
      </c>
      <c r="F929" s="347" t="s">
        <v>763</v>
      </c>
      <c r="G929" s="32"/>
      <c r="H929" s="32"/>
      <c r="I929" s="845"/>
      <c r="J929" s="846"/>
      <c r="O929" s="21"/>
    </row>
    <row r="930" spans="2:15" ht="11.25" outlineLevel="1">
      <c r="B930" s="75"/>
      <c r="C930" s="11"/>
      <c r="D930" s="1"/>
      <c r="E930" s="1" t="s">
        <v>1747</v>
      </c>
      <c r="F930" s="141" t="s">
        <v>1995</v>
      </c>
      <c r="G930" s="32"/>
      <c r="H930" s="32"/>
      <c r="I930" s="845"/>
      <c r="J930" s="846"/>
      <c r="O930" s="21"/>
    </row>
    <row r="931" spans="2:15" ht="11.25" outlineLevel="1">
      <c r="B931" s="75"/>
      <c r="C931" s="11"/>
      <c r="D931" s="1"/>
      <c r="E931" s="1" t="s">
        <v>357</v>
      </c>
      <c r="F931" s="141" t="s">
        <v>1106</v>
      </c>
      <c r="G931" s="32"/>
      <c r="H931" s="32"/>
      <c r="I931" s="845"/>
      <c r="J931" s="846"/>
      <c r="O931" s="21"/>
    </row>
    <row r="932" spans="2:15" ht="11.25" outlineLevel="1">
      <c r="B932" s="75"/>
      <c r="C932" s="11"/>
      <c r="D932" s="1"/>
      <c r="E932" s="1" t="s">
        <v>355</v>
      </c>
      <c r="F932" s="141" t="s">
        <v>356</v>
      </c>
      <c r="G932" s="32"/>
      <c r="H932" s="32"/>
      <c r="I932" s="845"/>
      <c r="J932" s="846"/>
      <c r="O932" s="21"/>
    </row>
    <row r="933" spans="2:15" ht="11.25" outlineLevel="1">
      <c r="B933" s="75"/>
      <c r="C933" s="11"/>
      <c r="D933" s="1"/>
      <c r="E933" s="1" t="s">
        <v>334</v>
      </c>
      <c r="F933" s="141" t="s">
        <v>768</v>
      </c>
      <c r="G933" s="32"/>
      <c r="H933" s="32"/>
      <c r="I933" s="845"/>
      <c r="J933" s="846"/>
      <c r="O933" s="21"/>
    </row>
    <row r="934" spans="2:15" ht="11.25" outlineLevel="1">
      <c r="B934" s="75"/>
      <c r="C934" s="11"/>
      <c r="D934" s="1"/>
      <c r="E934" s="1" t="s">
        <v>371</v>
      </c>
      <c r="F934" s="141" t="s">
        <v>354</v>
      </c>
      <c r="G934" s="32"/>
      <c r="H934" s="32"/>
      <c r="I934" s="845"/>
      <c r="J934" s="846"/>
      <c r="O934" s="21"/>
    </row>
    <row r="935" spans="2:15" ht="11.25" outlineLevel="1">
      <c r="B935" s="75"/>
      <c r="C935" s="11"/>
      <c r="D935" s="1"/>
      <c r="E935" s="1" t="s">
        <v>286</v>
      </c>
      <c r="F935" s="141" t="s">
        <v>775</v>
      </c>
      <c r="G935" s="32"/>
      <c r="H935" s="32"/>
      <c r="I935" s="845"/>
      <c r="J935" s="846"/>
      <c r="O935" s="21"/>
    </row>
    <row r="936" spans="2:15" ht="11.25" outlineLevel="1">
      <c r="B936" s="75"/>
      <c r="C936" s="11"/>
      <c r="D936" s="1"/>
      <c r="E936" s="1" t="s">
        <v>372</v>
      </c>
      <c r="F936" s="141" t="s">
        <v>776</v>
      </c>
      <c r="G936" s="32"/>
      <c r="H936" s="32"/>
      <c r="I936" s="845"/>
      <c r="J936" s="846"/>
      <c r="O936" s="21"/>
    </row>
    <row r="937" spans="2:15" ht="12.75" outlineLevel="1">
      <c r="B937" s="75"/>
      <c r="C937" s="11"/>
      <c r="D937" s="1"/>
      <c r="E937" s="1" t="s">
        <v>373</v>
      </c>
      <c r="F937" s="347" t="s">
        <v>1443</v>
      </c>
      <c r="G937" s="32"/>
      <c r="H937" s="32"/>
      <c r="I937" s="845"/>
      <c r="J937" s="846"/>
      <c r="O937" s="21"/>
    </row>
    <row r="938" spans="2:15" ht="11.25" outlineLevel="1">
      <c r="B938" s="75"/>
      <c r="C938" s="11"/>
      <c r="D938" s="1"/>
      <c r="E938" s="142" t="s">
        <v>335</v>
      </c>
      <c r="F938" s="141" t="s">
        <v>955</v>
      </c>
      <c r="G938" s="32"/>
      <c r="H938" s="32"/>
      <c r="I938" s="845"/>
      <c r="J938" s="846"/>
      <c r="O938" s="21"/>
    </row>
    <row r="939" spans="2:15" ht="11.25" outlineLevel="1">
      <c r="B939" s="75"/>
      <c r="C939" s="11"/>
      <c r="D939" s="1"/>
      <c r="E939" s="142"/>
      <c r="F939" s="141"/>
      <c r="G939" s="32"/>
      <c r="H939" s="32"/>
      <c r="I939" s="451"/>
      <c r="J939" s="452"/>
      <c r="O939" s="21"/>
    </row>
    <row r="940" spans="2:15" ht="11.25">
      <c r="B940" s="75"/>
      <c r="C940" s="27" t="s">
        <v>1035</v>
      </c>
      <c r="D940" s="2" t="s">
        <v>1409</v>
      </c>
      <c r="E940" s="2"/>
      <c r="F940" s="587"/>
      <c r="G940" s="30" t="s">
        <v>83</v>
      </c>
      <c r="H940" s="356" t="s">
        <v>82</v>
      </c>
      <c r="I940" s="914"/>
      <c r="J940" s="915"/>
      <c r="O940" s="727" t="s">
        <v>2438</v>
      </c>
    </row>
    <row r="941" spans="2:15" ht="11.25">
      <c r="B941" s="75"/>
      <c r="C941" s="14" t="s">
        <v>1036</v>
      </c>
      <c r="D941" s="9" t="s">
        <v>864</v>
      </c>
      <c r="E941" s="9"/>
      <c r="F941" s="588"/>
      <c r="G941" s="350" t="s">
        <v>83</v>
      </c>
      <c r="H941" s="350" t="s">
        <v>82</v>
      </c>
      <c r="I941" s="845"/>
      <c r="J941" s="846"/>
      <c r="O941" s="727" t="s">
        <v>2438</v>
      </c>
    </row>
    <row r="942" spans="2:15" ht="11.25" outlineLevel="1">
      <c r="B942" s="706"/>
      <c r="C942" s="14"/>
      <c r="D942" s="311"/>
      <c r="E942" s="312" t="s">
        <v>1756</v>
      </c>
      <c r="F942" s="589"/>
      <c r="G942" s="350"/>
      <c r="H942" s="550"/>
      <c r="I942" s="451"/>
      <c r="J942" s="452"/>
      <c r="O942" s="727" t="s">
        <v>2438</v>
      </c>
    </row>
    <row r="943" spans="2:15" ht="11.25" hidden="1" outlineLevel="2">
      <c r="B943" s="706"/>
      <c r="C943" s="14"/>
      <c r="D943" s="311"/>
      <c r="E943" s="533" t="str">
        <f>TRIM(RIGHT(SUBSTITUTE(E942," ",REPT(" ",100)),100))</f>
        <v>8.10.2.3.2(n)</v>
      </c>
      <c r="F943" s="590">
        <f>+VLOOKUP(E943,clause_count,2,FALSE)</f>
        <v>46</v>
      </c>
      <c r="G943" s="350"/>
      <c r="H943" s="73"/>
      <c r="I943" s="451"/>
      <c r="J943" s="452"/>
      <c r="O943" s="21"/>
    </row>
    <row r="944" spans="2:15" ht="51" hidden="1" outlineLevel="2">
      <c r="B944" s="706"/>
      <c r="C944" s="14"/>
      <c r="D944" s="539">
        <v>1</v>
      </c>
      <c r="E944" s="538" t="s">
        <v>2237</v>
      </c>
      <c r="F944" s="577" t="str">
        <f>+VLOOKUP(E944,AlterationTestLU[],2,)</f>
        <v>(c) Operating Control Devices (Item 1.3)
(c)(1) operating devices (2.26.1.1, 2.26.1.2, and 2.26.1.6)
(c)(2) in-car inspection (2.26.1.4.3)
(c)(3) inspection operation with open door circuits (2.26.1.5)</v>
      </c>
      <c r="G944" s="350"/>
      <c r="H944" s="73"/>
      <c r="I944" s="451"/>
      <c r="J944" s="452"/>
      <c r="O944" s="21"/>
    </row>
    <row r="945" spans="2:15" ht="51" hidden="1" outlineLevel="2">
      <c r="B945" s="706"/>
      <c r="C945" s="14"/>
      <c r="D945" s="539">
        <v>2</v>
      </c>
      <c r="E945" s="538" t="s">
        <v>2776</v>
      </c>
      <c r="F945" s="577" t="str">
        <f>+VLOOKUP(E945,AlterationTestLU[],2,)</f>
        <v>(p) 	Rated Load, Platform Area, and Data Plate (Item 1.16)
(p)(1) 	rated load and platform area (2.16.1 and 2.16.2)
(p)(2) 	capacity and data plates (2.16.3)
(p)(3) 	signs in freight elevators (2.16.5 and 2.16.7)</v>
      </c>
      <c r="G945" s="350"/>
      <c r="H945" s="73"/>
      <c r="I945" s="451"/>
      <c r="J945" s="452"/>
      <c r="O945" s="21"/>
    </row>
    <row r="946" spans="2:15" ht="12.75" hidden="1" outlineLevel="2">
      <c r="B946" s="706"/>
      <c r="C946" s="14"/>
      <c r="D946" s="539">
        <v>3</v>
      </c>
      <c r="E946" s="538" t="s">
        <v>2777</v>
      </c>
      <c r="F946" s="577" t="str">
        <f>+VLOOKUP(E946,AlterationTestLU[],2,)</f>
        <v>Emergency or Standby Power Operation (Item 1.17).</v>
      </c>
      <c r="G946" s="350"/>
      <c r="H946" s="73"/>
      <c r="I946" s="451"/>
      <c r="J946" s="452"/>
      <c r="O946" s="21"/>
    </row>
    <row r="947" spans="2:15" ht="12.75" hidden="1" outlineLevel="2">
      <c r="B947" s="706"/>
      <c r="C947" s="14"/>
      <c r="D947" s="539">
        <v>4</v>
      </c>
      <c r="E947" s="538" t="s">
        <v>2775</v>
      </c>
      <c r="F947" s="577" t="str">
        <f>+VLOOKUP(E947,AlterationTestLU[],2,)</f>
        <v>Car Ride (Section 2.23, 2.23.6, and 2.15.2) (Item 1.19)</v>
      </c>
      <c r="G947" s="350"/>
      <c r="H947" s="73"/>
      <c r="I947" s="451"/>
      <c r="J947" s="452"/>
      <c r="O947" s="21"/>
    </row>
    <row r="948" spans="2:15" ht="102" hidden="1" outlineLevel="2">
      <c r="B948" s="706"/>
      <c r="C948" s="14"/>
      <c r="D948" s="539">
        <v>5</v>
      </c>
      <c r="E948" s="538" t="s">
        <v>2382</v>
      </c>
      <c r="F948" s="577" t="str">
        <f>+VLOOKUP(E948,AlterationTestLU[],2,)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948" s="350"/>
      <c r="H948" s="73"/>
      <c r="I948" s="451"/>
      <c r="J948" s="452"/>
      <c r="O948" s="21"/>
    </row>
    <row r="949" spans="2:15" ht="63.75" hidden="1" outlineLevel="2">
      <c r="B949" s="706"/>
      <c r="C949" s="14"/>
      <c r="D949" s="539">
        <v>6</v>
      </c>
      <c r="E949" s="538" t="s">
        <v>2390</v>
      </c>
      <c r="F949" s="577" t="str">
        <f>+VLOOKUP(E949,AlterationTestLU[],2,)</f>
        <v>(t)(1) general (2.26.9.1, 2.26.9.2, and 2.26.9.8)
(t)(2) redundancy and its checking (2.26.9.3 and 2.26.9.4)
(t)(3) static control without motor generator sets (2.26.9.5 and 2.26.9.6)
(t)(4) installation of capacitors or other devices to make electrical protective devices ineffective (2.26.6)</v>
      </c>
      <c r="G949" s="350"/>
      <c r="H949" s="73"/>
      <c r="I949" s="451"/>
      <c r="J949" s="452"/>
      <c r="O949" s="21"/>
    </row>
    <row r="950" spans="2:15" ht="63.75" hidden="1" outlineLevel="2">
      <c r="B950" s="706"/>
      <c r="C950" s="14"/>
      <c r="D950" s="539">
        <v>7</v>
      </c>
      <c r="E950" s="538" t="s">
        <v>2396</v>
      </c>
      <c r="F950" s="577" t="str">
        <f>+VLOOKUP(E950,AlterationTestLU[],2,)</f>
        <v>(v) Braking System. load as Table 8.6.4.20. safely lower, stop, and hold the car with this load.
(v)(1) braking system (2.24.8.2.2)
(v)(2) electromechanical brake (2.24.8.3)
(v)(3) marking plate (2.24.8.5)</v>
      </c>
      <c r="G950" s="350"/>
      <c r="H950" s="73"/>
      <c r="I950" s="451"/>
      <c r="J950" s="452"/>
      <c r="O950" s="21"/>
    </row>
    <row r="951" spans="2:15" ht="12.75" hidden="1" outlineLevel="2">
      <c r="B951" s="706"/>
      <c r="C951" s="14"/>
      <c r="D951" s="539">
        <v>8</v>
      </c>
      <c r="E951" s="538" t="s">
        <v>2410</v>
      </c>
      <c r="F951" s="577" t="str">
        <f>+VLOOKUP(E951,AlterationTestLU[],2,)</f>
        <v>Motor Generator (2.26.9.7) (Item 2.22)</v>
      </c>
      <c r="G951" s="350"/>
      <c r="H951" s="73"/>
      <c r="I951" s="451"/>
      <c r="J951" s="452"/>
      <c r="O951" s="21"/>
    </row>
    <row r="952" spans="2:15" ht="12.75" hidden="1" outlineLevel="2">
      <c r="B952" s="706"/>
      <c r="C952" s="14"/>
      <c r="D952" s="539">
        <v>9</v>
      </c>
      <c r="E952" s="538" t="s">
        <v>2411</v>
      </c>
      <c r="F952" s="577" t="str">
        <f>+VLOOKUP(E952,AlterationTestLU[],2,)</f>
        <v>Absorption of Regenerated Power (2.26.10) (Item 2.23)</v>
      </c>
      <c r="G952" s="350"/>
      <c r="H952" s="73"/>
      <c r="I952" s="451"/>
      <c r="J952" s="452"/>
      <c r="O952" s="21"/>
    </row>
    <row r="953" spans="2:15" ht="178.5" hidden="1" outlineLevel="2">
      <c r="B953" s="706"/>
      <c r="C953" s="14"/>
      <c r="D953" s="539">
        <v>10</v>
      </c>
      <c r="E953" s="538" t="s">
        <v>2412</v>
      </c>
      <c r="F953" s="577" t="str">
        <f>+VLOOKUP(E953,AlterationTestLU[],2,)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953" s="350"/>
      <c r="H953" s="73"/>
      <c r="I953" s="451"/>
      <c r="J953" s="452"/>
      <c r="O953" s="21"/>
    </row>
    <row r="954" spans="2:15" ht="12.75" hidden="1" outlineLevel="2">
      <c r="B954" s="706"/>
      <c r="C954" s="14"/>
      <c r="D954" s="539">
        <v>11</v>
      </c>
      <c r="E954" s="538" t="s">
        <v>2421</v>
      </c>
      <c r="F954" s="577" t="str">
        <f>+VLOOKUP(E954,AlterationTestLU[],2,)</f>
        <v>Secondary and Deflector Sheaves (2.24.2) (Item 2.26)</v>
      </c>
      <c r="G954" s="350"/>
      <c r="H954" s="73"/>
      <c r="I954" s="451"/>
      <c r="J954" s="452"/>
      <c r="O954" s="21"/>
    </row>
    <row r="955" spans="2:15" ht="12.75" hidden="1" outlineLevel="2">
      <c r="B955" s="706"/>
      <c r="C955" s="14"/>
      <c r="D955" s="539">
        <v>12</v>
      </c>
      <c r="E955" s="538" t="s">
        <v>2422</v>
      </c>
      <c r="F955" s="577" t="str">
        <f>+VLOOKUP(E955,AlterationTestLU[],2,)</f>
        <v>Rope Fastenings (2.9.3.3, 2.20.5, and 2.20.9) (Item 2.27)</v>
      </c>
      <c r="G955" s="350"/>
      <c r="H955" s="73"/>
      <c r="I955" s="451"/>
      <c r="J955" s="452"/>
      <c r="O955" s="21"/>
    </row>
    <row r="956" spans="2:15" ht="102" hidden="1" outlineLevel="2">
      <c r="B956" s="706"/>
      <c r="C956" s="14"/>
      <c r="D956" s="539">
        <v>13</v>
      </c>
      <c r="E956" s="538" t="s">
        <v>2423</v>
      </c>
      <c r="F956" s="577" t="str">
        <f>+VLOOKUP(E956,AlterationTestLU[],2,)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956" s="350"/>
      <c r="H956" s="73"/>
      <c r="I956" s="451"/>
      <c r="J956" s="452"/>
      <c r="O956" s="21"/>
    </row>
    <row r="957" spans="2:15" ht="114.75" hidden="1" outlineLevel="2">
      <c r="B957" s="706"/>
      <c r="C957" s="14"/>
      <c r="D957" s="539">
        <v>14</v>
      </c>
      <c r="E957" s="538" t="s">
        <v>2432</v>
      </c>
      <c r="F957" s="577" t="str">
        <f>+VLOOKUP(E957,AlterationTestLU[],2,)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957" s="350"/>
      <c r="H957" s="73"/>
      <c r="I957" s="451"/>
      <c r="J957" s="452"/>
      <c r="O957" s="21"/>
    </row>
    <row r="958" spans="2:15" ht="382.5" hidden="1" outlineLevel="2">
      <c r="B958" s="706"/>
      <c r="C958" s="14"/>
      <c r="D958" s="539">
        <v>15</v>
      </c>
      <c r="E958" s="538" t="s">
        <v>2438</v>
      </c>
      <c r="F958" s="577" t="str">
        <f>+VLOOKUP(E958,AlterationTestLU[],2,)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958" s="350"/>
      <c r="H958" s="73"/>
      <c r="I958" s="451"/>
      <c r="J958" s="452"/>
      <c r="O958" s="727" t="s">
        <v>2438</v>
      </c>
    </row>
    <row r="959" spans="2:15" ht="63.75" hidden="1" outlineLevel="2">
      <c r="B959" s="706"/>
      <c r="C959" s="14"/>
      <c r="D959" s="539">
        <v>16</v>
      </c>
      <c r="E959" s="538" t="s">
        <v>2457</v>
      </c>
      <c r="F959" s="577" t="str">
        <f>+VLOOKUP(E959,AlterationTestLU[],2,)</f>
        <v>(jj) Ascending Car Overspeed, and Unintended Car Motion Protection
(jj)(1) Ascending Car Overspeed Protection. Means inspected/tested,  no load conformance with 2.19.1.2.
(jj)(2) Unintended Car Motion. means inspected / tested to verify conformance with 2.19.2.2.</v>
      </c>
      <c r="G959" s="350"/>
      <c r="H959" s="73"/>
      <c r="I959" s="451"/>
      <c r="J959" s="452"/>
      <c r="O959" s="21"/>
    </row>
    <row r="960" spans="2:15" ht="25.5" hidden="1" outlineLevel="2">
      <c r="B960" s="706"/>
      <c r="C960" s="14"/>
      <c r="D960" s="539">
        <v>17</v>
      </c>
      <c r="E960" s="538" t="s">
        <v>2460</v>
      </c>
      <c r="F960" s="577" t="str">
        <f>+VLOOKUP(E960,AlterationTestLU[],2,)</f>
        <v>Speed. The speed of the car shall be verified with and without rated load, in both directions (2.16.3.2).</v>
      </c>
      <c r="G960" s="350"/>
      <c r="H960" s="73"/>
      <c r="I960" s="451"/>
      <c r="J960" s="452"/>
      <c r="O960" s="21"/>
    </row>
    <row r="961" spans="2:15" ht="51" hidden="1" outlineLevel="2">
      <c r="B961" s="706"/>
      <c r="C961" s="14"/>
      <c r="D961" s="539">
        <v>18</v>
      </c>
      <c r="E961" s="538" t="s">
        <v>2536</v>
      </c>
      <c r="F961" s="577" t="str">
        <f>+VLOOKUP(E961,AlterationTestLU[],2,)</f>
        <v>(d) Top-of-Car Clearance (Item 3.4)
(d)(1) top-of-car clearance (2.4.6 through 2.4.8)
(d)(2) low-clearance signage and marking of car top equipment (2.4.7.2)
(d)(3) guardrails (2.14.1.7.1)</v>
      </c>
      <c r="G961" s="350"/>
      <c r="H961" s="73"/>
      <c r="I961" s="451"/>
      <c r="J961" s="452"/>
      <c r="O961" s="21"/>
    </row>
    <row r="962" spans="2:15" ht="12.75" hidden="1" outlineLevel="2">
      <c r="B962" s="706"/>
      <c r="C962" s="14"/>
      <c r="D962" s="539">
        <v>19</v>
      </c>
      <c r="E962" s="538" t="s">
        <v>2540</v>
      </c>
      <c r="F962" s="577" t="str">
        <f>+VLOOKUP(E962,AlterationTestLU[],2,)</f>
        <v>Top Counterweight Clearance (2.4.9) (Item 3.24)</v>
      </c>
      <c r="G962" s="350"/>
      <c r="H962" s="73"/>
      <c r="I962" s="451"/>
      <c r="J962" s="452"/>
      <c r="O962" s="21"/>
    </row>
    <row r="963" spans="2:15" ht="12.75" hidden="1" outlineLevel="2">
      <c r="B963" s="706"/>
      <c r="C963" s="14"/>
      <c r="D963" s="539">
        <v>20</v>
      </c>
      <c r="E963" s="538" t="s">
        <v>2541</v>
      </c>
      <c r="F963" s="577" t="str">
        <f>+VLOOKUP(E963,AlterationTestLU[],2,)</f>
        <v>Car, Overhead, and Deflector Sheaves (2.24.2) (Item 3.25)</v>
      </c>
      <c r="G963" s="350"/>
      <c r="H963" s="73"/>
      <c r="I963" s="451"/>
      <c r="J963" s="452"/>
      <c r="O963" s="21"/>
    </row>
    <row r="964" spans="2:15" ht="25.5" hidden="1" outlineLevel="2">
      <c r="B964" s="706"/>
      <c r="C964" s="14"/>
      <c r="D964" s="539">
        <v>21</v>
      </c>
      <c r="E964" s="538" t="s">
        <v>2542</v>
      </c>
      <c r="F964" s="577" t="str">
        <f>+VLOOKUP(E964,AlterationTestLU[],2,)</f>
        <v>Normal Terminal Stopping Devices (Item 3.5). Verify location and type of switches (2.25.2). [See also 8.10.2.2.2(ff).]</v>
      </c>
      <c r="G964" s="350"/>
      <c r="H964" s="73"/>
      <c r="I964" s="451"/>
      <c r="J964" s="452"/>
      <c r="O964" s="21"/>
    </row>
    <row r="965" spans="2:15" ht="25.5" hidden="1" outlineLevel="2">
      <c r="B965" s="706"/>
      <c r="C965" s="14"/>
      <c r="D965" s="539">
        <v>22</v>
      </c>
      <c r="E965" s="538" t="s">
        <v>2543</v>
      </c>
      <c r="F965" s="577" t="str">
        <f>+VLOOKUP(E965,AlterationTestLU[],2,)</f>
        <v>Final Terminal Stopping Devices (Item 3.6). Verify location and type of switches for conformance with 2.25.3 and 2.26.4.3.</v>
      </c>
      <c r="G965" s="350"/>
      <c r="H965" s="73"/>
      <c r="I965" s="451"/>
      <c r="J965" s="452"/>
      <c r="O965" s="21"/>
    </row>
    <row r="966" spans="2:15" ht="25.5" hidden="1" outlineLevel="2">
      <c r="B966" s="706"/>
      <c r="C966" s="14"/>
      <c r="D966" s="539">
        <v>23</v>
      </c>
      <c r="E966" s="538" t="s">
        <v>2544</v>
      </c>
      <c r="F966" s="577" t="str">
        <f>+VLOOKUP(E966,AlterationTestLU[],2,)</f>
        <v>Broken Rope, Chain, or Tape Switch (Item 3.26). Verify for conformance with 2.25.2.3.2, 2.26.2.6, and 2.26.4.3.</v>
      </c>
      <c r="G966" s="350"/>
      <c r="H966" s="73"/>
      <c r="I966" s="451"/>
      <c r="J966" s="452"/>
      <c r="O966" s="21"/>
    </row>
    <row r="967" spans="2:15" ht="12.75" hidden="1" outlineLevel="2">
      <c r="B967" s="706"/>
      <c r="C967" s="14"/>
      <c r="D967" s="539">
        <v>24</v>
      </c>
      <c r="E967" s="538" t="s">
        <v>2546</v>
      </c>
      <c r="F967" s="577" t="str">
        <f>+VLOOKUP(E967,AlterationTestLU[],2,)</f>
        <v>Data Plate (2.16.3.3, 2.20.2, and 2.24.2.3.5) (Item 3.27)</v>
      </c>
      <c r="G967" s="350"/>
      <c r="H967" s="73"/>
      <c r="I967" s="451"/>
      <c r="J967" s="452"/>
      <c r="O967" s="21"/>
    </row>
    <row r="968" spans="2:15" ht="12.75" hidden="1" outlineLevel="2">
      <c r="B968" s="706"/>
      <c r="C968" s="14"/>
      <c r="D968" s="539">
        <v>25</v>
      </c>
      <c r="E968" s="538" t="s">
        <v>2548</v>
      </c>
      <c r="F968" s="577" t="str">
        <f>+VLOOKUP(E968,AlterationTestLU[],2,)</f>
        <v>Counterweight and Counterweight Buffer (Sections 2.21 and 2.22) (Item 3.28)</v>
      </c>
      <c r="G968" s="350"/>
      <c r="H968" s="73"/>
      <c r="I968" s="451"/>
      <c r="J968" s="452"/>
      <c r="O968" s="21"/>
    </row>
    <row r="969" spans="2:15" ht="25.5" hidden="1" outlineLevel="2">
      <c r="B969" s="706"/>
      <c r="C969" s="14"/>
      <c r="D969" s="539">
        <v>26</v>
      </c>
      <c r="E969" s="538" t="s">
        <v>2549</v>
      </c>
      <c r="F969" s="577" t="str">
        <f>+VLOOKUP(E969,AlterationTestLU[],2,)</f>
        <v>Counterweight Safeties (Item 3.29). Visually inspect counterweight safeties, including marking plate  2.17.4).</v>
      </c>
      <c r="G969" s="350"/>
      <c r="H969" s="73"/>
      <c r="I969" s="451"/>
      <c r="J969" s="452"/>
      <c r="O969" s="21"/>
    </row>
    <row r="970" spans="2:15" ht="12.75" hidden="1" outlineLevel="2">
      <c r="B970" s="706"/>
      <c r="C970" s="14"/>
      <c r="D970" s="539">
        <v>27</v>
      </c>
      <c r="E970" s="538" t="s">
        <v>2555</v>
      </c>
      <c r="F970" s="577" t="str">
        <f>+VLOOKUP(E970,AlterationTestLU[],2,)</f>
        <v>Hoistway Clearances (Sections 2.4 and 2.5) (Item 3.14)</v>
      </c>
      <c r="G970" s="350"/>
      <c r="H970" s="73"/>
      <c r="I970" s="451"/>
      <c r="J970" s="452"/>
      <c r="O970" s="21"/>
    </row>
    <row r="971" spans="2:15" ht="127.5" hidden="1" outlineLevel="2">
      <c r="B971" s="706"/>
      <c r="C971" s="14"/>
      <c r="D971" s="539">
        <v>28</v>
      </c>
      <c r="E971" s="538" t="s">
        <v>2558</v>
      </c>
      <c r="F971" s="577" t="str">
        <f>+VLOOKUP(E971,AlterationTestLU[],2,)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971" s="350"/>
      <c r="H971" s="73"/>
      <c r="I971" s="451"/>
      <c r="J971" s="452"/>
      <c r="O971" s="21"/>
    </row>
    <row r="972" spans="2:15" ht="89.25" hidden="1" outlineLevel="2">
      <c r="B972" s="706"/>
      <c r="C972" s="14"/>
      <c r="D972" s="539">
        <v>29</v>
      </c>
      <c r="E972" s="538" t="s">
        <v>2567</v>
      </c>
      <c r="F972" s="577" t="str">
        <f>+VLOOKUP(E972,AlterationTestLU[],2,)</f>
        <v>(y) Guide Rails and Equipment (Section 2.23) (Item 3.19)
(y)(1) rail section (2.23.3)
(y)(2) bracket spacing (2.23.4)
(y)(3) surfaces and lubrication (2.23.6 and 2.17.16)
(y)(4) joints and fish plates (2.23.7)
(y)(5) bracket supports (2.23.9)
(y)(6) fastenings (2.23.10)</v>
      </c>
      <c r="G972" s="350"/>
      <c r="H972" s="73"/>
      <c r="I972" s="451"/>
      <c r="J972" s="452"/>
      <c r="O972" s="21"/>
    </row>
    <row r="973" spans="2:15" ht="25.5" hidden="1" outlineLevel="2">
      <c r="B973" s="706"/>
      <c r="C973" s="14"/>
      <c r="D973" s="539">
        <v>30</v>
      </c>
      <c r="E973" s="538" t="s">
        <v>2581</v>
      </c>
      <c r="F973" s="577" t="str">
        <f>+VLOOKUP(E973,AlterationTestLU[],2,)</f>
        <v>Suspension Rope (Item 3.23). Verify number, diameter, and data tag (2.20.2 and 2.20.4)</v>
      </c>
      <c r="G973" s="350"/>
      <c r="H973" s="73"/>
      <c r="I973" s="451"/>
      <c r="J973" s="452"/>
      <c r="O973" s="21"/>
    </row>
    <row r="974" spans="2:15" ht="38.25" hidden="1" outlineLevel="2">
      <c r="B974" s="706"/>
      <c r="C974" s="14"/>
      <c r="D974" s="539">
        <v>31</v>
      </c>
      <c r="E974" s="538" t="s">
        <v>2615</v>
      </c>
      <c r="F974" s="577" t="str">
        <f>+VLOOKUP(E974,AlterationTestLU[],2,)</f>
        <v>(b) Hoistway Doors (Section 2.11) (Item 4.2)
(b)(1) test of closed biparting doors (2.11.12.4.3 and 2.11.12.4.7)
(b)(2) hoistway door (Section 2.11) [see also 8.10.2.2.3(w)]</v>
      </c>
      <c r="G974" s="350"/>
      <c r="H974" s="73"/>
      <c r="I974" s="451"/>
      <c r="J974" s="452"/>
      <c r="O974" s="21"/>
    </row>
    <row r="975" spans="2:15" ht="12.75" hidden="1" outlineLevel="2">
      <c r="B975" s="706"/>
      <c r="C975" s="14"/>
      <c r="D975" s="539">
        <v>32</v>
      </c>
      <c r="E975" s="538" t="s">
        <v>2618</v>
      </c>
      <c r="F975" s="577" t="str">
        <f>+VLOOKUP(E975,AlterationTestLU[],2,)</f>
        <v>Vision Panels (2.11.7) (Item 4.3)</v>
      </c>
      <c r="G975" s="350"/>
      <c r="H975" s="73"/>
      <c r="I975" s="451"/>
      <c r="J975" s="452"/>
      <c r="O975" s="21"/>
    </row>
    <row r="976" spans="2:15" ht="38.25" hidden="1" outlineLevel="2">
      <c r="B976" s="706"/>
      <c r="C976" s="14"/>
      <c r="D976" s="539">
        <v>33</v>
      </c>
      <c r="E976" s="538" t="s">
        <v>2620</v>
      </c>
      <c r="F976" s="577" t="str">
        <f>+VLOOKUP(E976,AlterationTestLU[],2,)</f>
        <v>(e) Access to Hoistway (Item 4.5)
(e)(1) access for maintenance (2.12.6 and 2.12.7)
(e)(2) access for emergency (2.12.6)</v>
      </c>
      <c r="G976" s="350"/>
      <c r="H976" s="73"/>
      <c r="I976" s="451"/>
      <c r="J976" s="452"/>
      <c r="O976" s="21"/>
    </row>
    <row r="977" spans="2:15" ht="25.5" hidden="1" outlineLevel="2">
      <c r="B977" s="706"/>
      <c r="C977" s="14"/>
      <c r="D977" s="539">
        <v>34</v>
      </c>
      <c r="E977" s="538" t="s">
        <v>2623</v>
      </c>
      <c r="F977" s="577" t="str">
        <f>+VLOOKUP(E977,AlterationTestLU[],2,)</f>
        <v>Power Closing of Hoistway Doors (2.13.1, 2.13.3, and 2.13.4) [See also 8.10.2.2.1(i)] (Item 4.6)</v>
      </c>
      <c r="G977" s="350"/>
      <c r="H977" s="73"/>
      <c r="I977" s="451"/>
      <c r="J977" s="452"/>
      <c r="O977" s="21"/>
    </row>
    <row r="978" spans="2:15" ht="12.75" hidden="1" outlineLevel="2">
      <c r="B978" s="706"/>
      <c r="C978" s="14"/>
      <c r="D978" s="539">
        <v>35</v>
      </c>
      <c r="E978" s="538" t="s">
        <v>2624</v>
      </c>
      <c r="F978" s="577" t="str">
        <f>+VLOOKUP(E978,AlterationTestLU[],2,)</f>
        <v>Sequence Operation (2.13.6 and 2.13.3.4) (Item 4.7)</v>
      </c>
      <c r="G978" s="350"/>
      <c r="H978" s="73"/>
      <c r="I978" s="451"/>
      <c r="J978" s="452"/>
      <c r="O978" s="21"/>
    </row>
    <row r="979" spans="2:15" ht="12.75" hidden="1" outlineLevel="2">
      <c r="B979" s="706"/>
      <c r="C979" s="14"/>
      <c r="D979" s="539">
        <v>36</v>
      </c>
      <c r="E979" s="538" t="s">
        <v>2625</v>
      </c>
      <c r="F979" s="577" t="str">
        <f>+VLOOKUP(E979,AlterationTestLU[],2,)</f>
        <v>Hoistway Enclosure (2.1.1) (Item 4.8)</v>
      </c>
      <c r="G979" s="350"/>
      <c r="H979" s="73"/>
      <c r="I979" s="451"/>
      <c r="J979" s="452"/>
      <c r="O979" s="21"/>
    </row>
    <row r="980" spans="2:15" ht="12.75" hidden="1" outlineLevel="2">
      <c r="B980" s="706"/>
      <c r="C980" s="14"/>
      <c r="D980" s="539">
        <v>37</v>
      </c>
      <c r="E980" s="538" t="s">
        <v>2629</v>
      </c>
      <c r="F980" s="577" t="str">
        <f>+VLOOKUP(E980,AlterationTestLU[],2,)</f>
        <v>Separate Counterweight Hoistway (2.3.3) (Item 4.11)</v>
      </c>
      <c r="G980" s="350"/>
      <c r="H980" s="73"/>
      <c r="I980" s="451"/>
      <c r="J980" s="452"/>
      <c r="O980" s="21"/>
    </row>
    <row r="981" spans="2:15" ht="140.25" hidden="1" outlineLevel="2">
      <c r="B981" s="706"/>
      <c r="C981" s="14"/>
      <c r="D981" s="539">
        <v>38</v>
      </c>
      <c r="E981" s="538" t="s">
        <v>2680</v>
      </c>
      <c r="F981" s="577" t="str">
        <f>+VLOOKUP(E981,AlterationTestLU[],2,)</f>
        <v>(a) General (Item 5.1)
(a)(1) pit floor (2.2.2.2)
(a)(2) drains, sumps, and pumps (2.2.2.3 through 2.2.2.5)
(a)(3) guards between pits (2.3.2 and 2.2.3)
(a)(4) counterweight guards (2.3.2)
(a)(5) access to pit (2.2.4)
(a)(6) access to underside of car (2.2.8)
(a)(7) illumination (2.2.5)
(a)(8) stop switch (2.2.6 and 2.26.2.7)
(a)(9) pit depth (2.2.7)
(a)(10) wiring, pipes, and ducts (Section 2.8)</v>
      </c>
      <c r="G981" s="350"/>
      <c r="H981" s="73"/>
      <c r="I981" s="451"/>
      <c r="J981" s="452"/>
      <c r="O981" s="21"/>
    </row>
    <row r="982" spans="2:15" ht="76.5" hidden="1" outlineLevel="2">
      <c r="B982" s="706"/>
      <c r="C982" s="14"/>
      <c r="D982" s="539">
        <v>39</v>
      </c>
      <c r="E982" s="538" t="s">
        <v>2691</v>
      </c>
      <c r="F982" s="577" t="str">
        <f>+VLOOKUP(E982,AlterationTestLU[],2,)</f>
        <v>(b) Bottom Clearance and Runby (Item 5.2)
(b)(1) car bottom clearances (2.4.1)
(b)(2) refuge space and marking (2.4.1.3, 2.4.1.4, and 2.4.1.6)
(b)(3) car and counterweight runbys (2.4.2 and 2.4.4)
(b)(4) warning signs [2.4.4(b)]
(b)(5) horizontal pit clearances (2.5.1.2 and 2.5.1.6)</v>
      </c>
      <c r="G982" s="350"/>
      <c r="H982" s="73"/>
      <c r="I982" s="451"/>
      <c r="J982" s="452"/>
      <c r="O982" s="21"/>
    </row>
    <row r="983" spans="2:15" ht="255" hidden="1" outlineLevel="2">
      <c r="B983" s="706"/>
      <c r="C983" s="14"/>
      <c r="D983" s="539">
        <v>40</v>
      </c>
      <c r="E983" s="538" t="s">
        <v>2697</v>
      </c>
      <c r="F983" s="577" t="str">
        <f>+VLOOKUP(E983,AlterationTestLU[],2,)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983" s="350"/>
      <c r="H983" s="73"/>
      <c r="I983" s="451"/>
      <c r="J983" s="452"/>
      <c r="O983" s="21"/>
    </row>
    <row r="984" spans="2:15" ht="25.5" hidden="1" outlineLevel="2">
      <c r="B984" s="706"/>
      <c r="C984" s="14"/>
      <c r="D984" s="539">
        <v>41</v>
      </c>
      <c r="E984" s="538" t="s">
        <v>2704</v>
      </c>
      <c r="F984" s="577" t="str">
        <f>+VLOOKUP(E984,AlterationTestLU[],2,)</f>
        <v>FTSD (Item 5.3). Verify location, operation, and type of switches for conformance with 2.25.3 and 2.26.4.3.</v>
      </c>
      <c r="G984" s="350"/>
      <c r="H984" s="73"/>
      <c r="I984" s="451"/>
      <c r="J984" s="452"/>
      <c r="O984" s="21"/>
    </row>
    <row r="985" spans="2:15" ht="25.5" hidden="1" outlineLevel="2">
      <c r="B985" s="706"/>
      <c r="C985" s="14"/>
      <c r="D985" s="539">
        <v>42</v>
      </c>
      <c r="E985" s="538" t="s">
        <v>2705</v>
      </c>
      <c r="F985" s="577" t="str">
        <f>+VLOOKUP(E985,AlterationTestLU[],2,)</f>
        <v>NTSD (Item 5.4). Verify location, operation, and type of switches for conformance with 2.25.2 [see 8.10.2.2.2(ff)].</v>
      </c>
      <c r="G985" s="350"/>
      <c r="H985" s="73"/>
      <c r="I985" s="451"/>
      <c r="J985" s="452"/>
      <c r="O985" s="21"/>
    </row>
    <row r="986" spans="2:15" ht="12.75" hidden="1" outlineLevel="2">
      <c r="B986" s="706"/>
      <c r="C986" s="14"/>
      <c r="D986" s="539">
        <v>43</v>
      </c>
      <c r="E986" s="538" t="s">
        <v>2707</v>
      </c>
      <c r="F986" s="577" t="str">
        <f>+VLOOKUP(E986,AlterationTestLU[],2,)</f>
        <v>Governor-Rope Tension Devices (2.18.7) (Item 5.6)</v>
      </c>
      <c r="G986" s="350"/>
      <c r="H986" s="73"/>
      <c r="I986" s="451"/>
      <c r="J986" s="452"/>
      <c r="O986" s="21"/>
    </row>
    <row r="987" spans="2:15" ht="63.75" hidden="1" outlineLevel="2">
      <c r="B987" s="706"/>
      <c r="C987" s="14"/>
      <c r="D987" s="539">
        <v>44</v>
      </c>
      <c r="E987" s="538" t="s">
        <v>2708</v>
      </c>
      <c r="F987" s="577" t="str">
        <f>+VLOOKUP(E987,AlterationTestLU[],2,)</f>
        <v>(h) Compensating Chains, Ropes, Rope Retainers, and Sheaves [Items 5.10 and 5.16.3(a)]
(h)(1) fastenings (2.21.4)
(h)(2) sheave switches (2.26.2.3 and 2.26.4.3)
(h)(3) tie-down (2.21.4.2)</v>
      </c>
      <c r="G987" s="350"/>
      <c r="H987" s="73"/>
      <c r="I987" s="451"/>
      <c r="J987" s="452"/>
      <c r="O987" s="21"/>
    </row>
    <row r="988" spans="2:15" ht="38.25" hidden="1" outlineLevel="2">
      <c r="B988" s="706"/>
      <c r="C988" s="14"/>
      <c r="D988" s="539">
        <v>45</v>
      </c>
      <c r="E988" s="538" t="s">
        <v>2712</v>
      </c>
      <c r="F988" s="577" t="str">
        <f>+VLOOKUP(E988,AlterationTestLU[],2,)</f>
        <v>(i) Car Frame and Platform (Item 5.7)
(i)(1) frame (2.15.4 through 2.15.7 and 2.15.9)
(i)(2) fire protection (2.15.8)</v>
      </c>
      <c r="G988" s="350"/>
      <c r="H988" s="73"/>
      <c r="I988" s="451"/>
      <c r="J988" s="452"/>
      <c r="O988" s="21"/>
    </row>
    <row r="989" spans="2:15" ht="63.75" hidden="1" outlineLevel="2">
      <c r="B989" s="706"/>
      <c r="C989" s="14"/>
      <c r="D989" s="539">
        <v>46</v>
      </c>
      <c r="E989" s="538" t="s">
        <v>2715</v>
      </c>
      <c r="F989" s="577" t="str">
        <f>+VLOOKUP(E989,AlterationTestLU[],2,)</f>
        <v>(j) Car Safeties and Guiding Members (Item 5.8)
(j)(1) rope movement (2.17.11)
(j)(2) marking plate (2.17.14)
(j)(3) car guiding members (2.15.2)
(j)(4) running clearances (2.17.10)</v>
      </c>
      <c r="G989" s="350"/>
      <c r="H989" s="73"/>
      <c r="I989" s="451"/>
      <c r="J989" s="452"/>
      <c r="O989" s="21"/>
    </row>
    <row r="990" spans="2:15" ht="11.25" outlineLevel="1" collapsed="1">
      <c r="B990" s="75"/>
      <c r="C990" s="11"/>
      <c r="D990" s="1"/>
      <c r="E990" s="1" t="s">
        <v>361</v>
      </c>
      <c r="F990" s="141" t="s">
        <v>131</v>
      </c>
      <c r="G990" s="32"/>
      <c r="H990" s="32"/>
      <c r="I990" s="845"/>
      <c r="J990" s="846"/>
      <c r="O990" s="21"/>
    </row>
    <row r="991" spans="2:15" ht="11.25" outlineLevel="1">
      <c r="B991" s="75"/>
      <c r="C991" s="11"/>
      <c r="D991" s="1"/>
      <c r="E991" s="1"/>
      <c r="F991" s="141" t="s">
        <v>1286</v>
      </c>
      <c r="G991" s="32"/>
      <c r="H991" s="32"/>
      <c r="I991" s="451"/>
      <c r="J991" s="452"/>
      <c r="O991" s="21"/>
    </row>
    <row r="992" spans="2:15" ht="11.25" outlineLevel="1">
      <c r="B992" s="75"/>
      <c r="C992" s="11"/>
      <c r="D992" s="1"/>
      <c r="E992" s="1" t="s">
        <v>374</v>
      </c>
      <c r="F992" s="141" t="s">
        <v>678</v>
      </c>
      <c r="G992" s="32"/>
      <c r="H992" s="32"/>
      <c r="I992" s="845"/>
      <c r="J992" s="846"/>
      <c r="O992" s="21"/>
    </row>
    <row r="993" spans="2:15" ht="11.25" outlineLevel="1">
      <c r="B993" s="75"/>
      <c r="C993" s="11"/>
      <c r="D993" s="1"/>
      <c r="E993" s="1"/>
      <c r="F993" s="141" t="s">
        <v>1318</v>
      </c>
      <c r="G993" s="32"/>
      <c r="H993" s="32"/>
      <c r="I993" s="451"/>
      <c r="J993" s="452"/>
      <c r="O993" s="21"/>
    </row>
    <row r="994" spans="2:15" ht="11.25" outlineLevel="1">
      <c r="B994" s="75"/>
      <c r="C994" s="11"/>
      <c r="D994" s="1"/>
      <c r="E994" s="1"/>
      <c r="F994" s="602" t="s">
        <v>1315</v>
      </c>
      <c r="G994" s="32"/>
      <c r="H994" s="32"/>
      <c r="I994" s="845"/>
      <c r="J994" s="846"/>
      <c r="O994" s="21"/>
    </row>
    <row r="995" spans="2:15" ht="11.25" outlineLevel="1">
      <c r="B995" s="75"/>
      <c r="C995" s="11"/>
      <c r="D995" s="1"/>
      <c r="E995" s="1"/>
      <c r="F995" s="602" t="s">
        <v>1316</v>
      </c>
      <c r="G995" s="32"/>
      <c r="H995" s="32"/>
      <c r="I995" s="845"/>
      <c r="J995" s="846"/>
      <c r="O995" s="21"/>
    </row>
    <row r="996" spans="2:15" ht="11.25" outlineLevel="1">
      <c r="B996" s="75"/>
      <c r="C996" s="11"/>
      <c r="D996" s="1"/>
      <c r="E996" s="1"/>
      <c r="F996" s="602" t="s">
        <v>1317</v>
      </c>
      <c r="G996" s="32"/>
      <c r="H996" s="32"/>
      <c r="I996" s="845"/>
      <c r="J996" s="846"/>
      <c r="O996" s="21"/>
    </row>
    <row r="997" spans="2:15" ht="11.25" outlineLevel="1">
      <c r="B997" s="75"/>
      <c r="C997" s="11"/>
      <c r="D997" s="1"/>
      <c r="E997" s="1"/>
      <c r="F997" s="602" t="s">
        <v>1757</v>
      </c>
      <c r="G997" s="32"/>
      <c r="H997" s="32"/>
      <c r="I997" s="451"/>
      <c r="J997" s="452"/>
      <c r="O997" s="21"/>
    </row>
    <row r="998" spans="2:15" ht="11.25" outlineLevel="1">
      <c r="B998" s="75"/>
      <c r="C998" s="11"/>
      <c r="D998" s="1"/>
      <c r="E998" s="1"/>
      <c r="F998" s="141" t="s">
        <v>1758</v>
      </c>
      <c r="G998" s="32"/>
      <c r="H998" s="32"/>
      <c r="I998" s="451"/>
      <c r="J998" s="452"/>
      <c r="O998" s="21"/>
    </row>
    <row r="999" spans="2:15" ht="11.25" outlineLevel="1">
      <c r="B999" s="75"/>
      <c r="C999" s="11"/>
      <c r="D999" s="1"/>
      <c r="E999" s="1"/>
      <c r="F999" s="602" t="s">
        <v>1759</v>
      </c>
      <c r="G999" s="32"/>
      <c r="H999" s="32"/>
      <c r="I999" s="451"/>
      <c r="J999" s="452"/>
      <c r="O999" s="21"/>
    </row>
    <row r="1000" spans="2:15" ht="11.25" outlineLevel="1">
      <c r="B1000" s="75"/>
      <c r="C1000" s="11"/>
      <c r="D1000" s="1"/>
      <c r="E1000" s="1"/>
      <c r="F1000" s="602" t="s">
        <v>1760</v>
      </c>
      <c r="G1000" s="32"/>
      <c r="H1000" s="32"/>
      <c r="I1000" s="451"/>
      <c r="J1000" s="452"/>
      <c r="O1000" s="21"/>
    </row>
    <row r="1001" spans="2:15" ht="11.25" outlineLevel="1">
      <c r="B1001" s="75"/>
      <c r="C1001" s="11"/>
      <c r="D1001" s="1"/>
      <c r="E1001" s="1"/>
      <c r="F1001" s="602"/>
      <c r="G1001" s="32"/>
      <c r="H1001" s="32"/>
      <c r="I1001" s="451"/>
      <c r="J1001" s="452"/>
      <c r="O1001" s="21"/>
    </row>
    <row r="1002" spans="2:15" ht="11.25" outlineLevel="1">
      <c r="B1002" s="75"/>
      <c r="C1002" s="14" t="s">
        <v>1037</v>
      </c>
      <c r="D1002" s="9" t="s">
        <v>1038</v>
      </c>
      <c r="E1002" s="9"/>
      <c r="F1002" s="588"/>
      <c r="G1002" s="350" t="s">
        <v>83</v>
      </c>
      <c r="H1002" s="350" t="s">
        <v>82</v>
      </c>
      <c r="I1002" s="845"/>
      <c r="J1002" s="846"/>
      <c r="N1002" s="740">
        <v>2.2599999999999998</v>
      </c>
      <c r="O1002" s="727" t="s">
        <v>2438</v>
      </c>
    </row>
    <row r="1003" spans="2:15" ht="11.25" outlineLevel="1">
      <c r="B1003" s="774"/>
      <c r="C1003" s="773"/>
      <c r="D1003" s="311"/>
      <c r="E1003" s="312" t="s">
        <v>3821</v>
      </c>
      <c r="F1003" s="589"/>
      <c r="G1003" s="350"/>
      <c r="H1003" s="550"/>
      <c r="I1003" s="451"/>
      <c r="J1003" s="452"/>
      <c r="O1003" s="21"/>
    </row>
    <row r="1004" spans="2:15" ht="11.25" hidden="1" outlineLevel="2">
      <c r="B1004" s="774"/>
      <c r="C1004" s="773"/>
      <c r="D1004" s="311"/>
      <c r="E1004" s="533" t="str">
        <f>TRIM(RIGHT(SUBSTITUTE(E1003," ",REPT(" ",100)),100))</f>
        <v>8.10.2.3.2(j)</v>
      </c>
      <c r="F1004" s="590">
        <f>+VLOOKUP(E1004,clause_count,2,FALSE)</f>
        <v>31</v>
      </c>
      <c r="G1004" s="350"/>
      <c r="H1004" s="73"/>
      <c r="I1004" s="451"/>
      <c r="J1004" s="452"/>
      <c r="O1004" s="21"/>
    </row>
    <row r="1005" spans="2:15" ht="51" hidden="1" outlineLevel="2">
      <c r="B1005" s="774"/>
      <c r="C1005" s="773"/>
      <c r="D1005" s="768">
        <v>1</v>
      </c>
      <c r="E1005" s="771" t="s">
        <v>2237</v>
      </c>
      <c r="F1005" s="775" t="s">
        <v>3611</v>
      </c>
      <c r="G1005" s="350"/>
      <c r="H1005" s="73"/>
      <c r="I1005" s="451"/>
      <c r="J1005" s="452"/>
      <c r="O1005" s="21"/>
    </row>
    <row r="1006" spans="2:15" ht="51" hidden="1" outlineLevel="2">
      <c r="B1006" s="774"/>
      <c r="C1006" s="773"/>
      <c r="D1006" s="768">
        <f t="shared" ref="D1006:D1035" si="0">+D1005+1</f>
        <v>2</v>
      </c>
      <c r="E1006" s="771" t="s">
        <v>2776</v>
      </c>
      <c r="F1006" s="775" t="s">
        <v>3619</v>
      </c>
      <c r="G1006" s="350"/>
      <c r="H1006" s="73"/>
      <c r="I1006" s="451"/>
      <c r="J1006" s="452"/>
      <c r="O1006" s="21"/>
    </row>
    <row r="1007" spans="2:15" ht="12.75" hidden="1" outlineLevel="2">
      <c r="B1007" s="774"/>
      <c r="C1007" s="773"/>
      <c r="D1007" s="768">
        <f t="shared" si="0"/>
        <v>3</v>
      </c>
      <c r="E1007" s="771" t="s">
        <v>2777</v>
      </c>
      <c r="F1007" s="775" t="s">
        <v>2260</v>
      </c>
      <c r="G1007" s="350"/>
      <c r="H1007" s="73"/>
      <c r="I1007" s="451"/>
      <c r="J1007" s="452"/>
      <c r="O1007" s="21"/>
    </row>
    <row r="1008" spans="2:15" ht="12.75" hidden="1" outlineLevel="2">
      <c r="B1008" s="774"/>
      <c r="C1008" s="773"/>
      <c r="D1008" s="768">
        <f t="shared" si="0"/>
        <v>4</v>
      </c>
      <c r="E1008" s="771" t="s">
        <v>2775</v>
      </c>
      <c r="F1008" s="775" t="s">
        <v>3824</v>
      </c>
      <c r="G1008" s="350"/>
      <c r="H1008" s="73"/>
      <c r="I1008" s="451"/>
      <c r="J1008" s="452"/>
      <c r="O1008" s="21"/>
    </row>
    <row r="1009" spans="2:15" ht="102" hidden="1" outlineLevel="2">
      <c r="B1009" s="774"/>
      <c r="C1009" s="773"/>
      <c r="D1009" s="768">
        <f t="shared" si="0"/>
        <v>5</v>
      </c>
      <c r="E1009" s="771" t="s">
        <v>2382</v>
      </c>
      <c r="F1009" s="775" t="s">
        <v>3623</v>
      </c>
      <c r="G1009" s="350"/>
      <c r="H1009" s="73"/>
      <c r="I1009" s="451"/>
      <c r="J1009" s="452"/>
      <c r="O1009" s="21"/>
    </row>
    <row r="1010" spans="2:15" ht="63.75" hidden="1" outlineLevel="2">
      <c r="B1010" s="774"/>
      <c r="C1010" s="773"/>
      <c r="D1010" s="768">
        <f t="shared" si="0"/>
        <v>6</v>
      </c>
      <c r="E1010" s="771" t="s">
        <v>2390</v>
      </c>
      <c r="F1010" s="775" t="s">
        <v>3624</v>
      </c>
      <c r="G1010" s="350"/>
      <c r="H1010" s="73"/>
      <c r="I1010" s="451"/>
      <c r="J1010" s="452"/>
      <c r="O1010" s="21"/>
    </row>
    <row r="1011" spans="2:15" ht="63.75" hidden="1" outlineLevel="2">
      <c r="B1011" s="774"/>
      <c r="C1011" s="773"/>
      <c r="D1011" s="768">
        <f t="shared" si="0"/>
        <v>7</v>
      </c>
      <c r="E1011" s="771" t="s">
        <v>2396</v>
      </c>
      <c r="F1011" s="775" t="s">
        <v>3625</v>
      </c>
      <c r="G1011" s="350"/>
      <c r="H1011" s="73"/>
      <c r="I1011" s="451"/>
      <c r="J1011" s="452"/>
      <c r="O1011" s="21"/>
    </row>
    <row r="1012" spans="2:15" ht="12.75" hidden="1" outlineLevel="2">
      <c r="B1012" s="774"/>
      <c r="C1012" s="773"/>
      <c r="D1012" s="768">
        <f t="shared" si="0"/>
        <v>8</v>
      </c>
      <c r="E1012" s="771" t="s">
        <v>2410</v>
      </c>
      <c r="F1012" s="775" t="s">
        <v>2310</v>
      </c>
      <c r="G1012" s="350"/>
      <c r="H1012" s="73"/>
      <c r="I1012" s="451"/>
      <c r="J1012" s="452"/>
      <c r="O1012" s="21"/>
    </row>
    <row r="1013" spans="2:15" ht="12.75" hidden="1" outlineLevel="2">
      <c r="B1013" s="774"/>
      <c r="C1013" s="773"/>
      <c r="D1013" s="768">
        <f t="shared" si="0"/>
        <v>9</v>
      </c>
      <c r="E1013" s="771" t="s">
        <v>2411</v>
      </c>
      <c r="F1013" s="775" t="s">
        <v>2311</v>
      </c>
      <c r="G1013" s="350"/>
      <c r="H1013" s="73"/>
      <c r="I1013" s="451"/>
      <c r="J1013" s="452"/>
      <c r="O1013" s="21"/>
    </row>
    <row r="1014" spans="2:15" ht="178.5" hidden="1" outlineLevel="2">
      <c r="B1014" s="774"/>
      <c r="C1014" s="773"/>
      <c r="D1014" s="768">
        <f t="shared" si="0"/>
        <v>10</v>
      </c>
      <c r="E1014" s="771" t="s">
        <v>2412</v>
      </c>
      <c r="F1014" s="775" t="s">
        <v>3627</v>
      </c>
      <c r="G1014" s="350"/>
      <c r="H1014" s="73"/>
      <c r="I1014" s="451"/>
      <c r="J1014" s="452"/>
      <c r="O1014" s="21"/>
    </row>
    <row r="1015" spans="2:15" ht="12.75" hidden="1" outlineLevel="2">
      <c r="B1015" s="774"/>
      <c r="C1015" s="773"/>
      <c r="D1015" s="768">
        <f t="shared" si="0"/>
        <v>11</v>
      </c>
      <c r="E1015" s="771" t="s">
        <v>2421</v>
      </c>
      <c r="F1015" s="775" t="s">
        <v>2318</v>
      </c>
      <c r="G1015" s="350"/>
      <c r="H1015" s="73"/>
      <c r="I1015" s="451"/>
      <c r="J1015" s="452"/>
      <c r="O1015" s="21"/>
    </row>
    <row r="1016" spans="2:15" ht="102" hidden="1" outlineLevel="2">
      <c r="B1016" s="774"/>
      <c r="C1016" s="773"/>
      <c r="D1016" s="768">
        <f t="shared" si="0"/>
        <v>12</v>
      </c>
      <c r="E1016" s="771" t="s">
        <v>2423</v>
      </c>
      <c r="F1016" s="775" t="s">
        <v>3630</v>
      </c>
      <c r="G1016" s="350"/>
      <c r="H1016" s="73"/>
      <c r="I1016" s="451"/>
      <c r="J1016" s="452"/>
      <c r="O1016" s="21"/>
    </row>
    <row r="1017" spans="2:15" ht="114.75" hidden="1" outlineLevel="2">
      <c r="B1017" s="774"/>
      <c r="C1017" s="773"/>
      <c r="D1017" s="768">
        <f t="shared" si="0"/>
        <v>13</v>
      </c>
      <c r="E1017" s="771" t="s">
        <v>2432</v>
      </c>
      <c r="F1017" s="775" t="s">
        <v>3632</v>
      </c>
      <c r="G1017" s="350"/>
      <c r="H1017" s="73"/>
      <c r="I1017" s="451"/>
      <c r="J1017" s="452"/>
      <c r="O1017" s="21"/>
    </row>
    <row r="1018" spans="2:15" ht="382.5" hidden="1" outlineLevel="2">
      <c r="B1018" s="774"/>
      <c r="C1018" s="773"/>
      <c r="D1018" s="768">
        <f t="shared" si="0"/>
        <v>14</v>
      </c>
      <c r="E1018" s="771" t="s">
        <v>2438</v>
      </c>
      <c r="F1018" s="775" t="s">
        <v>3636</v>
      </c>
      <c r="G1018" s="350"/>
      <c r="H1018" s="73"/>
      <c r="I1018" s="451"/>
      <c r="J1018" s="452"/>
      <c r="O1018" s="21"/>
    </row>
    <row r="1019" spans="2:15" ht="63.75" hidden="1" outlineLevel="2">
      <c r="B1019" s="774"/>
      <c r="C1019" s="773"/>
      <c r="D1019" s="768">
        <f t="shared" si="0"/>
        <v>15</v>
      </c>
      <c r="E1019" s="771" t="s">
        <v>2457</v>
      </c>
      <c r="F1019" s="775" t="s">
        <v>3637</v>
      </c>
      <c r="G1019" s="350"/>
      <c r="H1019" s="73"/>
      <c r="I1019" s="451"/>
      <c r="J1019" s="452"/>
      <c r="O1019" s="21"/>
    </row>
    <row r="1020" spans="2:15" ht="25.5" hidden="1" outlineLevel="2">
      <c r="B1020" s="774"/>
      <c r="C1020" s="773"/>
      <c r="D1020" s="768">
        <f t="shared" si="0"/>
        <v>16</v>
      </c>
      <c r="E1020" s="771" t="s">
        <v>2460</v>
      </c>
      <c r="F1020" s="775" t="s">
        <v>2348</v>
      </c>
      <c r="G1020" s="350"/>
      <c r="H1020" s="73"/>
      <c r="I1020" s="451"/>
      <c r="J1020" s="452"/>
      <c r="O1020" s="21"/>
    </row>
    <row r="1021" spans="2:15" ht="51" hidden="1" outlineLevel="2">
      <c r="B1021" s="774"/>
      <c r="C1021" s="773"/>
      <c r="D1021" s="768">
        <f t="shared" si="0"/>
        <v>17</v>
      </c>
      <c r="E1021" s="771" t="s">
        <v>2536</v>
      </c>
      <c r="F1021" s="775" t="s">
        <v>3641</v>
      </c>
      <c r="G1021" s="350"/>
      <c r="H1021" s="73"/>
      <c r="I1021" s="451"/>
      <c r="J1021" s="452"/>
      <c r="O1021" s="21"/>
    </row>
    <row r="1022" spans="2:15" ht="12.75" hidden="1" outlineLevel="2">
      <c r="B1022" s="774"/>
      <c r="C1022" s="773"/>
      <c r="D1022" s="768">
        <f t="shared" si="0"/>
        <v>18</v>
      </c>
      <c r="E1022" s="771" t="s">
        <v>2540</v>
      </c>
      <c r="F1022" s="775" t="s">
        <v>2481</v>
      </c>
      <c r="G1022" s="350"/>
      <c r="H1022" s="73"/>
      <c r="I1022" s="451"/>
      <c r="J1022" s="452"/>
      <c r="O1022" s="21"/>
    </row>
    <row r="1023" spans="2:15" ht="25.5" hidden="1" outlineLevel="2">
      <c r="B1023" s="774"/>
      <c r="C1023" s="773"/>
      <c r="D1023" s="768">
        <f t="shared" si="0"/>
        <v>19</v>
      </c>
      <c r="E1023" s="771" t="s">
        <v>2542</v>
      </c>
      <c r="F1023" s="775" t="s">
        <v>2483</v>
      </c>
      <c r="G1023" s="350"/>
      <c r="H1023" s="73"/>
      <c r="I1023" s="451"/>
      <c r="J1023" s="452"/>
      <c r="O1023" s="21"/>
    </row>
    <row r="1024" spans="2:15" ht="25.5" hidden="1" outlineLevel="2">
      <c r="B1024" s="774"/>
      <c r="C1024" s="773"/>
      <c r="D1024" s="768">
        <f t="shared" si="0"/>
        <v>20</v>
      </c>
      <c r="E1024" s="771" t="s">
        <v>2543</v>
      </c>
      <c r="F1024" s="775" t="s">
        <v>2484</v>
      </c>
      <c r="G1024" s="350"/>
      <c r="H1024" s="73"/>
      <c r="I1024" s="451"/>
      <c r="J1024" s="452"/>
      <c r="O1024" s="21"/>
    </row>
    <row r="1025" spans="2:15" ht="25.5" hidden="1" outlineLevel="2">
      <c r="B1025" s="774"/>
      <c r="C1025" s="773"/>
      <c r="D1025" s="768">
        <f t="shared" si="0"/>
        <v>21</v>
      </c>
      <c r="E1025" s="771" t="s">
        <v>2544</v>
      </c>
      <c r="F1025" s="775" t="s">
        <v>2485</v>
      </c>
      <c r="G1025" s="350"/>
      <c r="H1025" s="73"/>
      <c r="I1025" s="451"/>
      <c r="J1025" s="452"/>
      <c r="O1025" s="21"/>
    </row>
    <row r="1026" spans="2:15" ht="12.75" hidden="1" outlineLevel="2">
      <c r="B1026" s="774"/>
      <c r="C1026" s="773"/>
      <c r="D1026" s="768">
        <f t="shared" si="0"/>
        <v>22</v>
      </c>
      <c r="E1026" s="771" t="s">
        <v>2546</v>
      </c>
      <c r="F1026" s="775" t="s">
        <v>2487</v>
      </c>
      <c r="G1026" s="350"/>
      <c r="H1026" s="73"/>
      <c r="I1026" s="451"/>
      <c r="J1026" s="452"/>
      <c r="O1026" s="21"/>
    </row>
    <row r="1027" spans="2:15" ht="12.75" hidden="1" outlineLevel="2">
      <c r="B1027" s="774"/>
      <c r="C1027" s="773"/>
      <c r="D1027" s="768">
        <f t="shared" si="0"/>
        <v>23</v>
      </c>
      <c r="E1027" s="771" t="s">
        <v>2548</v>
      </c>
      <c r="F1027" s="775" t="s">
        <v>2489</v>
      </c>
      <c r="G1027" s="350"/>
      <c r="H1027" s="73"/>
      <c r="I1027" s="451"/>
      <c r="J1027" s="452"/>
      <c r="O1027" s="21"/>
    </row>
    <row r="1028" spans="2:15" ht="25.5" hidden="1" outlineLevel="2">
      <c r="B1028" s="774"/>
      <c r="C1028" s="773"/>
      <c r="D1028" s="768">
        <f t="shared" si="0"/>
        <v>24</v>
      </c>
      <c r="E1028" s="771" t="s">
        <v>2549</v>
      </c>
      <c r="F1028" s="775" t="s">
        <v>2490</v>
      </c>
      <c r="G1028" s="350"/>
      <c r="H1028" s="73"/>
      <c r="I1028" s="451"/>
      <c r="J1028" s="452"/>
      <c r="O1028" s="21"/>
    </row>
    <row r="1029" spans="2:15" ht="25.5" hidden="1" outlineLevel="2">
      <c r="B1029" s="774"/>
      <c r="C1029" s="773"/>
      <c r="D1029" s="768">
        <f t="shared" si="0"/>
        <v>25</v>
      </c>
      <c r="E1029" s="771" t="s">
        <v>2581</v>
      </c>
      <c r="F1029" s="775" t="s">
        <v>2518</v>
      </c>
      <c r="G1029" s="350"/>
      <c r="H1029" s="73"/>
      <c r="I1029" s="451"/>
      <c r="J1029" s="452"/>
      <c r="O1029" s="21"/>
    </row>
    <row r="1030" spans="2:15" ht="38.25" hidden="1" outlineLevel="2">
      <c r="B1030" s="774"/>
      <c r="C1030" s="773"/>
      <c r="D1030" s="768">
        <f t="shared" si="0"/>
        <v>26</v>
      </c>
      <c r="E1030" s="771" t="s">
        <v>2620</v>
      </c>
      <c r="F1030" s="775" t="s">
        <v>3647</v>
      </c>
      <c r="G1030" s="350"/>
      <c r="H1030" s="73"/>
      <c r="I1030" s="451"/>
      <c r="J1030" s="452"/>
      <c r="O1030" s="21"/>
    </row>
    <row r="1031" spans="2:15" ht="76.5" hidden="1" outlineLevel="2">
      <c r="B1031" s="774"/>
      <c r="C1031" s="773"/>
      <c r="D1031" s="768">
        <f t="shared" si="0"/>
        <v>27</v>
      </c>
      <c r="E1031" s="771" t="s">
        <v>2691</v>
      </c>
      <c r="F1031" s="775" t="s">
        <v>3650</v>
      </c>
      <c r="G1031" s="350"/>
      <c r="H1031" s="73"/>
      <c r="I1031" s="451"/>
      <c r="J1031" s="452"/>
      <c r="O1031" s="21"/>
    </row>
    <row r="1032" spans="2:15" ht="255" hidden="1" outlineLevel="2">
      <c r="B1032" s="774"/>
      <c r="C1032" s="773"/>
      <c r="D1032" s="768">
        <f t="shared" si="0"/>
        <v>28</v>
      </c>
      <c r="E1032" s="771" t="s">
        <v>2697</v>
      </c>
      <c r="F1032" s="775" t="s">
        <v>3651</v>
      </c>
      <c r="G1032" s="350"/>
      <c r="H1032" s="73"/>
      <c r="I1032" s="451"/>
      <c r="J1032" s="452"/>
      <c r="O1032" s="21"/>
    </row>
    <row r="1033" spans="2:15" ht="25.5" hidden="1" outlineLevel="2">
      <c r="B1033" s="774"/>
      <c r="C1033" s="773"/>
      <c r="D1033" s="768">
        <f t="shared" si="0"/>
        <v>29</v>
      </c>
      <c r="E1033" s="771" t="s">
        <v>2704</v>
      </c>
      <c r="F1033" s="775" t="s">
        <v>2769</v>
      </c>
      <c r="G1033" s="350"/>
      <c r="H1033" s="73"/>
      <c r="I1033" s="451"/>
      <c r="J1033" s="452"/>
      <c r="O1033" s="21"/>
    </row>
    <row r="1034" spans="2:15" ht="25.5" hidden="1" outlineLevel="2">
      <c r="B1034" s="774"/>
      <c r="C1034" s="773"/>
      <c r="D1034" s="768">
        <f t="shared" si="0"/>
        <v>30</v>
      </c>
      <c r="E1034" s="771" t="s">
        <v>2705</v>
      </c>
      <c r="F1034" s="775" t="s">
        <v>2770</v>
      </c>
      <c r="G1034" s="350"/>
      <c r="H1034" s="73"/>
      <c r="I1034" s="451"/>
      <c r="J1034" s="452"/>
      <c r="O1034" s="21"/>
    </row>
    <row r="1035" spans="2:15" ht="63.75" hidden="1" outlineLevel="2">
      <c r="B1035" s="774"/>
      <c r="C1035" s="773"/>
      <c r="D1035" s="768">
        <f t="shared" si="0"/>
        <v>31</v>
      </c>
      <c r="E1035" s="771" t="s">
        <v>2715</v>
      </c>
      <c r="F1035" s="775" t="s">
        <v>3654</v>
      </c>
      <c r="G1035" s="350"/>
      <c r="H1035" s="73"/>
      <c r="I1035" s="451"/>
      <c r="J1035" s="452"/>
      <c r="O1035" s="21"/>
    </row>
    <row r="1036" spans="2:15" ht="11.25" outlineLevel="1" collapsed="1">
      <c r="B1036" s="75"/>
      <c r="C1036" s="33" t="s">
        <v>639</v>
      </c>
      <c r="D1036" s="9" t="s">
        <v>640</v>
      </c>
      <c r="E1036" s="9"/>
      <c r="F1036" s="588"/>
      <c r="G1036" s="350" t="s">
        <v>83</v>
      </c>
      <c r="H1036" s="350" t="s">
        <v>82</v>
      </c>
      <c r="I1036" s="451"/>
      <c r="J1036" s="452"/>
      <c r="O1036" s="21"/>
    </row>
    <row r="1037" spans="2:15" ht="11.25" outlineLevel="1">
      <c r="B1037" s="75"/>
      <c r="C1037" s="11"/>
      <c r="D1037" s="1"/>
      <c r="E1037" s="142"/>
      <c r="F1037" s="141" t="s">
        <v>1319</v>
      </c>
      <c r="G1037" s="32"/>
      <c r="H1037" s="32"/>
      <c r="I1037" s="451"/>
      <c r="J1037" s="452"/>
      <c r="O1037" s="21"/>
    </row>
    <row r="1038" spans="2:15" ht="11.25" outlineLevel="1">
      <c r="B1038" s="75"/>
      <c r="C1038" s="11"/>
      <c r="D1038" s="1"/>
      <c r="E1038" s="142" t="s">
        <v>376</v>
      </c>
      <c r="F1038" s="141" t="s">
        <v>338</v>
      </c>
      <c r="G1038" s="32"/>
      <c r="H1038" s="32"/>
      <c r="I1038" s="451"/>
      <c r="J1038" s="452"/>
      <c r="O1038" s="21"/>
    </row>
    <row r="1039" spans="2:15" ht="11.25" outlineLevel="1">
      <c r="B1039" s="75"/>
      <c r="C1039" s="33" t="s">
        <v>641</v>
      </c>
      <c r="D1039" s="9" t="s">
        <v>1410</v>
      </c>
      <c r="E1039" s="9"/>
      <c r="F1039" s="588"/>
      <c r="G1039" s="350" t="s">
        <v>83</v>
      </c>
      <c r="H1039" s="350" t="s">
        <v>82</v>
      </c>
      <c r="I1039" s="451"/>
      <c r="J1039" s="452"/>
      <c r="N1039" s="740">
        <v>2.2599999999999998</v>
      </c>
      <c r="O1039" s="21"/>
    </row>
    <row r="1040" spans="2:15" ht="11.25" outlineLevel="1">
      <c r="B1040" s="75"/>
      <c r="C1040" s="11"/>
      <c r="D1040" s="1"/>
      <c r="E1040" s="1" t="s">
        <v>377</v>
      </c>
      <c r="F1040" s="141" t="s">
        <v>809</v>
      </c>
      <c r="G1040" s="32"/>
      <c r="H1040" s="32"/>
      <c r="I1040" s="845"/>
      <c r="J1040" s="846"/>
      <c r="O1040" s="21"/>
    </row>
    <row r="1041" spans="2:15" ht="11.25" outlineLevel="1">
      <c r="B1041" s="75"/>
      <c r="C1041" s="11"/>
      <c r="D1041" s="1"/>
      <c r="E1041" s="1" t="s">
        <v>378</v>
      </c>
      <c r="F1041" s="141" t="s">
        <v>810</v>
      </c>
      <c r="G1041" s="32"/>
      <c r="H1041" s="32"/>
      <c r="I1041" s="845"/>
      <c r="J1041" s="846"/>
      <c r="O1041" s="21"/>
    </row>
    <row r="1042" spans="2:15" ht="11.25" outlineLevel="1">
      <c r="B1042" s="75"/>
      <c r="C1042" s="11"/>
      <c r="D1042" s="1"/>
      <c r="E1042" s="1" t="s">
        <v>379</v>
      </c>
      <c r="F1042" s="141" t="s">
        <v>811</v>
      </c>
      <c r="G1042" s="32"/>
      <c r="H1042" s="32"/>
      <c r="I1042" s="845"/>
      <c r="J1042" s="846"/>
      <c r="O1042" s="21"/>
    </row>
    <row r="1043" spans="2:15" ht="11.25" outlineLevel="1">
      <c r="B1043" s="75"/>
      <c r="C1043" s="11"/>
      <c r="D1043" s="1"/>
      <c r="E1043" s="1" t="s">
        <v>380</v>
      </c>
      <c r="F1043" s="141" t="s">
        <v>812</v>
      </c>
      <c r="G1043" s="32"/>
      <c r="H1043" s="32"/>
      <c r="I1043" s="845"/>
      <c r="J1043" s="846"/>
      <c r="O1043" s="21"/>
    </row>
    <row r="1044" spans="2:15" ht="11.25" outlineLevel="1">
      <c r="B1044" s="75"/>
      <c r="C1044" s="11"/>
      <c r="D1044" s="1"/>
      <c r="E1044" s="1" t="s">
        <v>381</v>
      </c>
      <c r="F1044" s="141" t="s">
        <v>1411</v>
      </c>
      <c r="G1044" s="32"/>
      <c r="H1044" s="32"/>
      <c r="I1044" s="845"/>
      <c r="J1044" s="846"/>
      <c r="O1044" s="21"/>
    </row>
    <row r="1045" spans="2:15" ht="11.25" outlineLevel="1">
      <c r="B1045" s="75"/>
      <c r="C1045" s="11"/>
      <c r="D1045" s="1"/>
      <c r="E1045" s="1" t="s">
        <v>382</v>
      </c>
      <c r="F1045" s="141" t="s">
        <v>1412</v>
      </c>
      <c r="G1045" s="32"/>
      <c r="H1045" s="32"/>
      <c r="I1045" s="845"/>
      <c r="J1045" s="846"/>
      <c r="O1045" s="21"/>
    </row>
    <row r="1046" spans="2:15" ht="11.25" outlineLevel="1">
      <c r="B1046" s="75"/>
      <c r="C1046" s="11"/>
      <c r="D1046" s="1"/>
      <c r="E1046" s="1" t="s">
        <v>383</v>
      </c>
      <c r="F1046" s="141" t="s">
        <v>1413</v>
      </c>
      <c r="G1046" s="32"/>
      <c r="H1046" s="32"/>
      <c r="I1046" s="845"/>
      <c r="J1046" s="846"/>
      <c r="O1046" s="21"/>
    </row>
    <row r="1047" spans="2:15" ht="11.25" outlineLevel="1">
      <c r="B1047" s="75"/>
      <c r="C1047" s="11"/>
      <c r="D1047" s="1"/>
      <c r="E1047" s="1" t="s">
        <v>384</v>
      </c>
      <c r="F1047" s="141" t="s">
        <v>808</v>
      </c>
      <c r="G1047" s="32"/>
      <c r="H1047" s="32"/>
      <c r="I1047" s="845"/>
      <c r="J1047" s="846"/>
      <c r="O1047" s="21"/>
    </row>
    <row r="1048" spans="2:15" ht="11.25" outlineLevel="1">
      <c r="B1048" s="75"/>
      <c r="C1048" s="11"/>
      <c r="D1048" s="1"/>
      <c r="E1048" s="1" t="s">
        <v>238</v>
      </c>
      <c r="F1048" s="141" t="s">
        <v>980</v>
      </c>
      <c r="G1048" s="32"/>
      <c r="H1048" s="32"/>
      <c r="I1048" s="845"/>
      <c r="J1048" s="846"/>
      <c r="O1048" s="21"/>
    </row>
    <row r="1049" spans="2:15" ht="11.25" outlineLevel="1">
      <c r="B1049" s="75"/>
      <c r="C1049" s="11"/>
      <c r="D1049" s="1"/>
      <c r="E1049" s="1"/>
      <c r="F1049" s="141" t="s">
        <v>1285</v>
      </c>
      <c r="G1049" s="32"/>
      <c r="H1049" s="32"/>
      <c r="I1049" s="451"/>
      <c r="J1049" s="452"/>
      <c r="O1049" s="21"/>
    </row>
    <row r="1050" spans="2:15" ht="11.25" outlineLevel="1">
      <c r="B1050" s="75"/>
      <c r="C1050" s="11"/>
      <c r="D1050" s="1"/>
      <c r="E1050" s="1" t="s">
        <v>437</v>
      </c>
      <c r="F1050" s="141" t="s">
        <v>659</v>
      </c>
      <c r="G1050" s="32"/>
      <c r="H1050" s="32"/>
      <c r="I1050" s="845"/>
      <c r="J1050" s="846"/>
      <c r="O1050" s="21"/>
    </row>
    <row r="1051" spans="2:15" ht="11.25" outlineLevel="1">
      <c r="B1051" s="75"/>
      <c r="C1051" s="11"/>
      <c r="D1051" s="1"/>
      <c r="E1051" s="1" t="s">
        <v>298</v>
      </c>
      <c r="F1051" s="141" t="s">
        <v>341</v>
      </c>
      <c r="G1051" s="32"/>
      <c r="H1051" s="32"/>
      <c r="I1051" s="451"/>
      <c r="J1051" s="452"/>
      <c r="O1051" s="21"/>
    </row>
    <row r="1052" spans="2:15" ht="11.25" outlineLevel="1">
      <c r="B1052" s="75"/>
      <c r="C1052" s="11"/>
      <c r="D1052" s="1"/>
      <c r="E1052" s="1" t="s">
        <v>331</v>
      </c>
      <c r="F1052" s="141" t="s">
        <v>342</v>
      </c>
      <c r="G1052" s="32"/>
      <c r="H1052" s="32"/>
      <c r="I1052" s="845"/>
      <c r="J1052" s="846"/>
      <c r="O1052" s="21"/>
    </row>
    <row r="1053" spans="2:15" ht="11.25" outlineLevel="1">
      <c r="B1053" s="75"/>
      <c r="C1053" s="11"/>
      <c r="D1053" s="1"/>
      <c r="E1053" s="1" t="s">
        <v>360</v>
      </c>
      <c r="F1053" s="141" t="s">
        <v>343</v>
      </c>
      <c r="G1053" s="32"/>
      <c r="H1053" s="32"/>
      <c r="I1053" s="845"/>
      <c r="J1053" s="846"/>
      <c r="O1053" s="21"/>
    </row>
    <row r="1054" spans="2:15" ht="12.75" outlineLevel="1">
      <c r="B1054" s="75"/>
      <c r="C1054" s="11"/>
      <c r="D1054" s="1"/>
      <c r="E1054" s="1" t="s">
        <v>364</v>
      </c>
      <c r="F1054" s="347" t="s">
        <v>763</v>
      </c>
      <c r="G1054" s="32"/>
      <c r="H1054" s="32"/>
      <c r="I1054" s="845"/>
      <c r="J1054" s="846"/>
      <c r="O1054" s="21"/>
    </row>
    <row r="1055" spans="2:15" ht="11.25" outlineLevel="1">
      <c r="B1055" s="75"/>
      <c r="C1055" s="11"/>
      <c r="D1055" s="1"/>
      <c r="E1055" s="1" t="s">
        <v>1747</v>
      </c>
      <c r="F1055" s="141" t="s">
        <v>1995</v>
      </c>
      <c r="G1055" s="32"/>
      <c r="H1055" s="32"/>
      <c r="I1055" s="451"/>
      <c r="J1055" s="452"/>
      <c r="O1055" s="21"/>
    </row>
    <row r="1056" spans="2:15" ht="11.25" outlineLevel="1">
      <c r="B1056" s="75"/>
      <c r="C1056" s="11"/>
      <c r="D1056" s="1"/>
      <c r="E1056" s="1" t="s">
        <v>1414</v>
      </c>
      <c r="F1056" s="141" t="s">
        <v>1415</v>
      </c>
      <c r="G1056" s="32"/>
      <c r="H1056" s="32"/>
      <c r="I1056" s="451"/>
      <c r="J1056" s="452"/>
      <c r="O1056" s="21"/>
    </row>
    <row r="1057" spans="2:15" ht="11.25" outlineLevel="1">
      <c r="B1057" s="75"/>
      <c r="C1057" s="11"/>
      <c r="D1057" s="1"/>
      <c r="E1057" s="1" t="s">
        <v>355</v>
      </c>
      <c r="F1057" s="141" t="s">
        <v>356</v>
      </c>
      <c r="G1057" s="32"/>
      <c r="H1057" s="32"/>
      <c r="I1057" s="451"/>
      <c r="J1057" s="452"/>
      <c r="O1057" s="21"/>
    </row>
    <row r="1058" spans="2:15" ht="11.25" outlineLevel="1">
      <c r="B1058" s="75"/>
      <c r="C1058" s="11"/>
      <c r="D1058" s="1"/>
      <c r="E1058" s="1" t="s">
        <v>371</v>
      </c>
      <c r="F1058" s="141" t="s">
        <v>354</v>
      </c>
      <c r="G1058" s="32"/>
      <c r="H1058" s="32"/>
      <c r="I1058" s="845"/>
      <c r="J1058" s="846"/>
      <c r="O1058" s="21"/>
    </row>
    <row r="1059" spans="2:15" ht="11.25" outlineLevel="1">
      <c r="B1059" s="75"/>
      <c r="C1059" s="11"/>
      <c r="D1059" s="1"/>
      <c r="E1059" s="1" t="s">
        <v>361</v>
      </c>
      <c r="F1059" s="141" t="s">
        <v>131</v>
      </c>
      <c r="G1059" s="32"/>
      <c r="H1059" s="32"/>
      <c r="I1059" s="845"/>
      <c r="J1059" s="846"/>
      <c r="O1059" s="21"/>
    </row>
    <row r="1060" spans="2:15" ht="11.25" outlineLevel="1">
      <c r="B1060" s="75"/>
      <c r="C1060" s="11"/>
      <c r="D1060" s="1"/>
      <c r="E1060" s="1" t="s">
        <v>385</v>
      </c>
      <c r="F1060" s="141" t="s">
        <v>1115</v>
      </c>
      <c r="G1060" s="32"/>
      <c r="H1060" s="32"/>
      <c r="I1060" s="845"/>
      <c r="J1060" s="846"/>
      <c r="N1060" s="740">
        <v>2.2599999999999998</v>
      </c>
      <c r="O1060" s="21"/>
    </row>
    <row r="1061" spans="2:15" ht="12.75" outlineLevel="1">
      <c r="B1061" s="75"/>
      <c r="C1061" s="11"/>
      <c r="D1061" s="1"/>
      <c r="E1061" s="1"/>
      <c r="F1061" s="347"/>
      <c r="G1061" s="32"/>
      <c r="H1061" s="32"/>
      <c r="I1061" s="845"/>
      <c r="J1061" s="846"/>
      <c r="O1061" s="21"/>
    </row>
    <row r="1062" spans="2:15" ht="11.25" outlineLevel="1">
      <c r="B1062" s="75"/>
      <c r="C1062" s="33" t="s">
        <v>376</v>
      </c>
      <c r="D1062" s="9" t="s">
        <v>1416</v>
      </c>
      <c r="E1062" s="9"/>
      <c r="F1062" s="588"/>
      <c r="G1062" s="350" t="s">
        <v>83</v>
      </c>
      <c r="H1062" s="350" t="s">
        <v>82</v>
      </c>
      <c r="I1062" s="451"/>
      <c r="J1062" s="452"/>
      <c r="O1062" s="727" t="s">
        <v>2438</v>
      </c>
    </row>
    <row r="1063" spans="2:15" ht="11.25" outlineLevel="1">
      <c r="B1063" s="75"/>
      <c r="C1063" s="11"/>
      <c r="D1063" s="1"/>
      <c r="E1063" s="1"/>
      <c r="F1063" s="141" t="s">
        <v>1320</v>
      </c>
      <c r="G1063" s="32"/>
      <c r="H1063" s="32"/>
      <c r="I1063" s="451"/>
      <c r="J1063" s="452"/>
      <c r="O1063" s="21"/>
    </row>
    <row r="1064" spans="2:15" ht="11.25" outlineLevel="1">
      <c r="B1064" s="75"/>
      <c r="C1064" s="11"/>
      <c r="D1064" s="1"/>
      <c r="E1064" s="1"/>
      <c r="F1064" s="141" t="s">
        <v>642</v>
      </c>
      <c r="G1064" s="32"/>
      <c r="H1064" s="32"/>
      <c r="I1064" s="451"/>
      <c r="J1064" s="452"/>
      <c r="O1064" s="21"/>
    </row>
    <row r="1065" spans="2:15" ht="11.25" outlineLevel="1">
      <c r="B1065" s="75"/>
      <c r="C1065" s="11"/>
      <c r="D1065" s="1"/>
      <c r="E1065" s="1" t="s">
        <v>643</v>
      </c>
      <c r="F1065" s="141" t="s">
        <v>645</v>
      </c>
      <c r="G1065" s="32"/>
      <c r="H1065" s="32"/>
      <c r="I1065" s="451"/>
      <c r="J1065" s="452"/>
      <c r="O1065" s="21"/>
    </row>
    <row r="1066" spans="2:15" ht="11.25" outlineLevel="1">
      <c r="B1066" s="75"/>
      <c r="C1066" s="11"/>
      <c r="D1066" s="1"/>
      <c r="E1066" s="1" t="s">
        <v>644</v>
      </c>
      <c r="F1066" s="141" t="s">
        <v>646</v>
      </c>
      <c r="G1066" s="32"/>
      <c r="H1066" s="32"/>
      <c r="I1066" s="451"/>
      <c r="J1066" s="452"/>
      <c r="O1066" s="21"/>
    </row>
    <row r="1067" spans="2:15" ht="11.25" outlineLevel="1">
      <c r="B1067" s="75"/>
      <c r="C1067" s="11"/>
      <c r="D1067" s="1"/>
      <c r="E1067" s="142" t="s">
        <v>1321</v>
      </c>
      <c r="F1067" s="141" t="s">
        <v>1120</v>
      </c>
      <c r="G1067" s="32"/>
      <c r="H1067" s="32"/>
      <c r="I1067" s="451"/>
      <c r="J1067" s="452"/>
      <c r="O1067" s="21"/>
    </row>
    <row r="1068" spans="2:15" ht="11.25" outlineLevel="1">
      <c r="B1068" s="75"/>
      <c r="C1068" s="11"/>
      <c r="D1068" s="1"/>
      <c r="E1068" s="142"/>
      <c r="F1068" s="141"/>
      <c r="G1068" s="32"/>
      <c r="H1068" s="32"/>
      <c r="I1068" s="451"/>
      <c r="J1068" s="452"/>
      <c r="O1068" s="21"/>
    </row>
    <row r="1069" spans="2:15" ht="11.25" outlineLevel="1">
      <c r="B1069" s="75"/>
      <c r="C1069" s="14" t="s">
        <v>1039</v>
      </c>
      <c r="D1069" s="9" t="s">
        <v>1040</v>
      </c>
      <c r="E1069" s="9"/>
      <c r="F1069" s="588"/>
      <c r="G1069" s="77" t="s">
        <v>83</v>
      </c>
      <c r="H1069" s="78" t="s">
        <v>82</v>
      </c>
      <c r="I1069" s="847"/>
      <c r="J1069" s="848"/>
      <c r="O1069" s="727" t="s">
        <v>2438</v>
      </c>
    </row>
    <row r="1070" spans="2:15" ht="11.25" outlineLevel="1">
      <c r="B1070" s="75"/>
      <c r="C1070" s="11"/>
      <c r="D1070" s="1"/>
      <c r="E1070" s="1" t="s">
        <v>265</v>
      </c>
      <c r="F1070" s="141" t="s">
        <v>678</v>
      </c>
      <c r="G1070" s="32"/>
      <c r="H1070" s="32"/>
      <c r="I1070" s="845"/>
      <c r="J1070" s="846"/>
      <c r="O1070" s="21"/>
    </row>
    <row r="1071" spans="2:15" ht="11.25" outlineLevel="1">
      <c r="B1071" s="75"/>
      <c r="C1071" s="11"/>
      <c r="D1071" s="1"/>
      <c r="E1071" s="1" t="s">
        <v>386</v>
      </c>
      <c r="F1071" s="141" t="s">
        <v>761</v>
      </c>
      <c r="G1071" s="32"/>
      <c r="H1071" s="32"/>
      <c r="I1071" s="845"/>
      <c r="J1071" s="846"/>
      <c r="O1071" s="21"/>
    </row>
    <row r="1072" spans="2:15" ht="11.25" outlineLevel="1">
      <c r="B1072" s="75"/>
      <c r="C1072" s="11"/>
      <c r="D1072" s="1"/>
      <c r="E1072" s="1" t="s">
        <v>298</v>
      </c>
      <c r="F1072" s="141" t="s">
        <v>341</v>
      </c>
      <c r="G1072" s="32"/>
      <c r="H1072" s="32"/>
      <c r="I1072" s="845"/>
      <c r="J1072" s="846"/>
      <c r="O1072" s="21"/>
    </row>
    <row r="1073" spans="2:15" ht="11.25" outlineLevel="1">
      <c r="B1073" s="75"/>
      <c r="C1073" s="11"/>
      <c r="D1073" s="1"/>
      <c r="E1073" s="1" t="s">
        <v>1322</v>
      </c>
      <c r="F1073" s="141" t="s">
        <v>1323</v>
      </c>
      <c r="G1073" s="32"/>
      <c r="H1073" s="32"/>
      <c r="I1073" s="451"/>
      <c r="J1073" s="452"/>
      <c r="O1073" s="21"/>
    </row>
    <row r="1074" spans="2:15" ht="11.25" outlineLevel="1">
      <c r="B1074" s="75"/>
      <c r="C1074" s="11"/>
      <c r="D1074" s="1"/>
      <c r="E1074" s="1" t="s">
        <v>387</v>
      </c>
      <c r="F1074" s="141" t="s">
        <v>800</v>
      </c>
      <c r="G1074" s="32"/>
      <c r="H1074" s="32"/>
      <c r="I1074" s="845"/>
      <c r="J1074" s="846"/>
      <c r="O1074" s="21"/>
    </row>
    <row r="1075" spans="2:15" ht="12.75" outlineLevel="1">
      <c r="B1075" s="75"/>
      <c r="C1075" s="11"/>
      <c r="D1075" s="1"/>
      <c r="E1075" s="1" t="s">
        <v>388</v>
      </c>
      <c r="F1075" s="347" t="s">
        <v>801</v>
      </c>
      <c r="G1075" s="32"/>
      <c r="H1075" s="32"/>
      <c r="I1075" s="845"/>
      <c r="J1075" s="846"/>
      <c r="O1075" s="21"/>
    </row>
    <row r="1076" spans="2:15" ht="11.25" outlineLevel="1">
      <c r="B1076" s="75"/>
      <c r="C1076" s="11"/>
      <c r="D1076" s="1"/>
      <c r="E1076" s="1" t="s">
        <v>389</v>
      </c>
      <c r="F1076" s="141" t="s">
        <v>78</v>
      </c>
      <c r="G1076" s="32"/>
      <c r="H1076" s="32"/>
      <c r="I1076" s="845"/>
      <c r="J1076" s="846"/>
      <c r="O1076" s="21"/>
    </row>
    <row r="1077" spans="2:15" ht="11.25" outlineLevel="1">
      <c r="B1077" s="75"/>
      <c r="C1077" s="11"/>
      <c r="D1077" s="1"/>
      <c r="E1077" s="1"/>
      <c r="F1077" s="141"/>
      <c r="G1077" s="32"/>
      <c r="H1077" s="32"/>
      <c r="I1077" s="451"/>
      <c r="J1077" s="452"/>
      <c r="O1077" s="21"/>
    </row>
    <row r="1078" spans="2:15" ht="11.25">
      <c r="B1078" s="75"/>
      <c r="C1078" s="27" t="s">
        <v>1275</v>
      </c>
      <c r="D1078" s="2" t="s">
        <v>1041</v>
      </c>
      <c r="E1078" s="2"/>
      <c r="F1078" s="587"/>
      <c r="G1078" s="31" t="s">
        <v>83</v>
      </c>
      <c r="H1078" s="31" t="s">
        <v>83</v>
      </c>
      <c r="I1078" s="914" t="s">
        <v>181</v>
      </c>
      <c r="J1078" s="915"/>
      <c r="O1078" s="727" t="s">
        <v>2438</v>
      </c>
    </row>
    <row r="1079" spans="2:15" ht="11.25" outlineLevel="1">
      <c r="B1079" s="706"/>
      <c r="C1079" s="14"/>
      <c r="D1079" s="311"/>
      <c r="E1079" s="312" t="s">
        <v>1763</v>
      </c>
      <c r="F1079" s="589"/>
      <c r="G1079" s="351"/>
      <c r="H1079" s="337"/>
      <c r="I1079" s="565"/>
      <c r="J1079" s="566"/>
      <c r="O1079" s="727" t="s">
        <v>2438</v>
      </c>
    </row>
    <row r="1080" spans="2:15" ht="11.25" hidden="1" outlineLevel="2">
      <c r="B1080" s="706"/>
      <c r="C1080" s="14"/>
      <c r="D1080" s="311"/>
      <c r="E1080" s="533" t="str">
        <f>TRIM(RIGHT(SUBSTITUTE(E1079," ",REPT(" ",100)),100))</f>
        <v>8.10.2.3.2(e)</v>
      </c>
      <c r="F1080" s="590">
        <f>+VLOOKUP(E1080,clause_count,2,FALSE)</f>
        <v>6</v>
      </c>
      <c r="G1080" s="546"/>
      <c r="H1080" s="550"/>
      <c r="I1080" s="451"/>
      <c r="J1080" s="452"/>
      <c r="O1080" s="21"/>
    </row>
    <row r="1081" spans="2:15" ht="114.75" hidden="1" outlineLevel="2">
      <c r="B1081" s="706"/>
      <c r="C1081" s="14"/>
      <c r="D1081" s="539">
        <v>1</v>
      </c>
      <c r="E1081" s="538" t="s">
        <v>2432</v>
      </c>
      <c r="F1081" s="577" t="str">
        <f>+VLOOKUP(E1081,AlterationTestLU[],2,)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1081" s="546"/>
      <c r="H1081" s="550"/>
      <c r="I1081" s="451"/>
      <c r="J1081" s="452"/>
      <c r="O1081" s="21"/>
    </row>
    <row r="1082" spans="2:15" ht="382.5" hidden="1" outlineLevel="2">
      <c r="B1082" s="706"/>
      <c r="C1082" s="14"/>
      <c r="D1082" s="539">
        <v>2</v>
      </c>
      <c r="E1082" s="538" t="s">
        <v>2438</v>
      </c>
      <c r="F1082" s="577" t="str">
        <f>+VLOOKUP(E1082,AlterationTestLU[],2,)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082" s="546"/>
      <c r="H1082" s="550"/>
      <c r="I1082" s="451"/>
      <c r="J1082" s="452"/>
      <c r="O1082" s="727" t="s">
        <v>2438</v>
      </c>
    </row>
    <row r="1083" spans="2:15" ht="25.5" hidden="1" outlineLevel="2">
      <c r="B1083" s="706"/>
      <c r="C1083" s="14"/>
      <c r="D1083" s="539">
        <v>3</v>
      </c>
      <c r="E1083" s="538" t="s">
        <v>2549</v>
      </c>
      <c r="F1083" s="577" t="str">
        <f>+VLOOKUP(E1083,AlterationTestLU[],2,)</f>
        <v>Counterweight Safeties (Item 3.29). Visually inspect counterweight safeties, including marking plate  2.17.4).</v>
      </c>
      <c r="G1083" s="546"/>
      <c r="H1083" s="550"/>
      <c r="I1083" s="451"/>
      <c r="J1083" s="452"/>
      <c r="O1083" s="21"/>
    </row>
    <row r="1084" spans="2:15" ht="89.25" hidden="1" outlineLevel="2">
      <c r="B1084" s="706"/>
      <c r="C1084" s="14"/>
      <c r="D1084" s="539">
        <v>4</v>
      </c>
      <c r="E1084" s="538" t="s">
        <v>2567</v>
      </c>
      <c r="F1084" s="577" t="str">
        <f>+VLOOKUP(E1084,AlterationTestLU[],2,)</f>
        <v>(y) Guide Rails and Equipment (Section 2.23) (Item 3.19)
(y)(1) rail section (2.23.3)
(y)(2) bracket spacing (2.23.4)
(y)(3) surfaces and lubrication (2.23.6 and 2.17.16)
(y)(4) joints and fish plates (2.23.7)
(y)(5) bracket supports (2.23.9)
(y)(6) fastenings (2.23.10)</v>
      </c>
      <c r="G1084" s="546"/>
      <c r="H1084" s="550"/>
      <c r="I1084" s="451"/>
      <c r="J1084" s="452"/>
      <c r="O1084" s="21"/>
    </row>
    <row r="1085" spans="2:15" ht="12.75" hidden="1" outlineLevel="2">
      <c r="B1085" s="706"/>
      <c r="C1085" s="14"/>
      <c r="D1085" s="539">
        <v>5</v>
      </c>
      <c r="E1085" s="538" t="s">
        <v>2575</v>
      </c>
      <c r="F1085" s="577" t="str">
        <f>+VLOOKUP(E1085,AlterationTestLU[],2,)</f>
        <v>Governor Releasing Carrier (2.17.15) (Item 3.21)</v>
      </c>
      <c r="G1085" s="546"/>
      <c r="H1085" s="550"/>
      <c r="I1085" s="451"/>
      <c r="J1085" s="452"/>
      <c r="O1085" s="21"/>
    </row>
    <row r="1086" spans="2:15" ht="63.75" hidden="1" outlineLevel="2">
      <c r="B1086" s="706"/>
      <c r="C1086" s="14"/>
      <c r="D1086" s="539">
        <v>6</v>
      </c>
      <c r="E1086" s="538" t="s">
        <v>2715</v>
      </c>
      <c r="F1086" s="577" t="str">
        <f>+VLOOKUP(E1086,AlterationTestLU[],2,)</f>
        <v>(j) Car Safeties and Guiding Members (Item 5.8)
(j)(1) rope movement (2.17.11)
(j)(2) marking plate (2.17.14)
(j)(3) car guiding members (2.15.2)
(j)(4) running clearances (2.17.10)</v>
      </c>
      <c r="G1086" s="546"/>
      <c r="H1086" s="550"/>
      <c r="I1086" s="451"/>
      <c r="J1086" s="452"/>
      <c r="O1086" s="21"/>
    </row>
    <row r="1087" spans="2:15" ht="11.25" outlineLevel="1" collapsed="1">
      <c r="B1087" s="75"/>
      <c r="C1087" s="14" t="s">
        <v>1274</v>
      </c>
      <c r="D1087" s="9" t="s">
        <v>1276</v>
      </c>
      <c r="E1087" s="9"/>
      <c r="F1087" s="588"/>
      <c r="G1087" s="61" t="s">
        <v>82</v>
      </c>
      <c r="H1087" s="547" t="s">
        <v>83</v>
      </c>
      <c r="I1087" s="546" t="s">
        <v>1229</v>
      </c>
      <c r="J1087" s="547" t="s">
        <v>85</v>
      </c>
      <c r="O1087" s="727" t="s">
        <v>2438</v>
      </c>
    </row>
    <row r="1088" spans="2:15" ht="11.25" outlineLevel="1">
      <c r="B1088" s="75"/>
      <c r="C1088" s="11"/>
      <c r="D1088" s="1"/>
      <c r="E1088" s="1" t="s">
        <v>331</v>
      </c>
      <c r="F1088" s="141" t="s">
        <v>342</v>
      </c>
      <c r="G1088" s="353"/>
      <c r="H1088" s="450"/>
      <c r="I1088" s="353"/>
      <c r="J1088" s="450"/>
      <c r="O1088" s="21"/>
    </row>
    <row r="1089" spans="2:15" ht="11.25" outlineLevel="1">
      <c r="B1089" s="75"/>
      <c r="C1089" s="11"/>
      <c r="D1089" s="1"/>
      <c r="E1089" s="1" t="s">
        <v>332</v>
      </c>
      <c r="F1089" s="141" t="s">
        <v>343</v>
      </c>
      <c r="G1089" s="32"/>
      <c r="H1089" s="450"/>
      <c r="I1089" s="353"/>
      <c r="J1089" s="450"/>
      <c r="O1089" s="21"/>
    </row>
    <row r="1090" spans="2:15" ht="11.25" outlineLevel="1">
      <c r="B1090" s="75"/>
      <c r="C1090" s="11"/>
      <c r="D1090" s="1"/>
      <c r="E1090" s="1" t="s">
        <v>1761</v>
      </c>
      <c r="F1090" s="141" t="s">
        <v>768</v>
      </c>
      <c r="G1090" s="32"/>
      <c r="H1090" s="450"/>
      <c r="I1090" s="353"/>
      <c r="J1090" s="450"/>
      <c r="O1090" s="21"/>
    </row>
    <row r="1091" spans="2:15" ht="11.25" outlineLevel="1">
      <c r="B1091" s="75"/>
      <c r="C1091" s="11"/>
      <c r="D1091" s="1"/>
      <c r="E1091" s="336" t="s">
        <v>833</v>
      </c>
      <c r="F1091" s="602" t="s">
        <v>1042</v>
      </c>
      <c r="G1091" s="32"/>
      <c r="H1091" s="450"/>
      <c r="I1091" s="353"/>
      <c r="J1091" s="450"/>
      <c r="O1091" s="21"/>
    </row>
    <row r="1092" spans="2:15" ht="11.25" outlineLevel="1">
      <c r="B1092" s="75"/>
      <c r="C1092" s="14" t="s">
        <v>1281</v>
      </c>
      <c r="D1092" s="9" t="s">
        <v>1277</v>
      </c>
      <c r="E1092" s="9"/>
      <c r="F1092" s="588"/>
      <c r="G1092" s="73" t="s">
        <v>82</v>
      </c>
      <c r="H1092" s="547" t="s">
        <v>83</v>
      </c>
      <c r="I1092" s="546" t="s">
        <v>1229</v>
      </c>
      <c r="J1092" s="547" t="s">
        <v>85</v>
      </c>
      <c r="O1092" s="727" t="s">
        <v>2438</v>
      </c>
    </row>
    <row r="1093" spans="2:15" ht="11.25" outlineLevel="1">
      <c r="B1093" s="75"/>
      <c r="C1093" s="11"/>
      <c r="D1093" s="1"/>
      <c r="E1093" s="1" t="s">
        <v>331</v>
      </c>
      <c r="F1093" s="141" t="s">
        <v>342</v>
      </c>
      <c r="G1093" s="32"/>
      <c r="H1093" s="450"/>
      <c r="I1093" s="353"/>
      <c r="J1093" s="450"/>
      <c r="O1093" s="21"/>
    </row>
    <row r="1094" spans="2:15" ht="11.25" outlineLevel="1">
      <c r="B1094" s="75"/>
      <c r="C1094" s="11"/>
      <c r="D1094" s="1"/>
      <c r="E1094" s="1" t="s">
        <v>332</v>
      </c>
      <c r="F1094" s="141" t="s">
        <v>343</v>
      </c>
      <c r="G1094" s="32"/>
      <c r="H1094" s="32"/>
      <c r="I1094" s="353"/>
      <c r="J1094" s="450"/>
      <c r="O1094" s="21"/>
    </row>
    <row r="1095" spans="2:15" ht="11.25" outlineLevel="1">
      <c r="B1095" s="75"/>
      <c r="C1095" s="11"/>
      <c r="D1095" s="1"/>
      <c r="E1095" s="1" t="s">
        <v>334</v>
      </c>
      <c r="F1095" s="141" t="s">
        <v>768</v>
      </c>
      <c r="G1095" s="32"/>
      <c r="H1095" s="32"/>
      <c r="I1095" s="353"/>
      <c r="J1095" s="450"/>
      <c r="O1095" s="21"/>
    </row>
    <row r="1096" spans="2:15" ht="11.25" outlineLevel="1">
      <c r="B1096" s="75"/>
      <c r="C1096" s="11"/>
      <c r="D1096" s="1"/>
      <c r="E1096" s="336" t="s">
        <v>833</v>
      </c>
      <c r="F1096" s="602" t="s">
        <v>1042</v>
      </c>
      <c r="G1096" s="32"/>
      <c r="H1096" s="32"/>
      <c r="I1096" s="353"/>
      <c r="J1096" s="450"/>
      <c r="O1096" s="21"/>
    </row>
    <row r="1097" spans="2:15" ht="11.25" outlineLevel="1">
      <c r="B1097" s="75"/>
      <c r="C1097" s="14" t="s">
        <v>1280</v>
      </c>
      <c r="D1097" s="9" t="s">
        <v>1278</v>
      </c>
      <c r="E1097" s="9"/>
      <c r="F1097" s="588"/>
      <c r="G1097" s="350" t="s">
        <v>83</v>
      </c>
      <c r="H1097" s="73" t="s">
        <v>82</v>
      </c>
      <c r="I1097" s="546" t="s">
        <v>1229</v>
      </c>
      <c r="J1097" s="547" t="s">
        <v>85</v>
      </c>
      <c r="O1097" s="727" t="s">
        <v>2438</v>
      </c>
    </row>
    <row r="1098" spans="2:15" ht="11.25" outlineLevel="1">
      <c r="B1098" s="75"/>
      <c r="C1098" s="11"/>
      <c r="D1098" s="1"/>
      <c r="E1098" s="1" t="s">
        <v>1282</v>
      </c>
      <c r="F1098" s="141" t="s">
        <v>342</v>
      </c>
      <c r="G1098" s="32"/>
      <c r="H1098" s="32"/>
      <c r="I1098" s="898"/>
      <c r="J1098" s="899"/>
      <c r="O1098" s="21"/>
    </row>
    <row r="1099" spans="2:15" ht="11.25" outlineLevel="1">
      <c r="B1099" s="75"/>
      <c r="C1099" s="11"/>
      <c r="D1099" s="1"/>
      <c r="E1099" s="1" t="s">
        <v>332</v>
      </c>
      <c r="F1099" s="141" t="s">
        <v>343</v>
      </c>
      <c r="G1099" s="32"/>
      <c r="H1099" s="32"/>
      <c r="I1099" s="898"/>
      <c r="J1099" s="899"/>
      <c r="O1099" s="21"/>
    </row>
    <row r="1100" spans="2:15" ht="11.25" outlineLevel="1">
      <c r="B1100" s="75"/>
      <c r="C1100" s="11"/>
      <c r="D1100" s="1"/>
      <c r="E1100" s="1" t="s">
        <v>334</v>
      </c>
      <c r="F1100" s="141" t="s">
        <v>768</v>
      </c>
      <c r="G1100" s="32"/>
      <c r="H1100" s="32"/>
      <c r="I1100" s="898"/>
      <c r="J1100" s="899"/>
      <c r="O1100" s="21"/>
    </row>
    <row r="1101" spans="2:15" ht="11.25" outlineLevel="1">
      <c r="B1101" s="75"/>
      <c r="C1101" s="11"/>
      <c r="D1101" s="1"/>
      <c r="E1101" s="336" t="s">
        <v>833</v>
      </c>
      <c r="F1101" s="602" t="s">
        <v>1042</v>
      </c>
      <c r="G1101" s="32"/>
      <c r="H1101" s="32"/>
      <c r="I1101" s="898"/>
      <c r="J1101" s="899"/>
      <c r="O1101" s="21"/>
    </row>
    <row r="1102" spans="2:15" ht="11.25" outlineLevel="1">
      <c r="B1102" s="75"/>
      <c r="C1102" s="14" t="s">
        <v>1280</v>
      </c>
      <c r="D1102" s="9" t="s">
        <v>1279</v>
      </c>
      <c r="E1102" s="9"/>
      <c r="F1102" s="588"/>
      <c r="G1102" s="350" t="s">
        <v>83</v>
      </c>
      <c r="H1102" s="550" t="s">
        <v>82</v>
      </c>
      <c r="I1102" s="546" t="s">
        <v>1229</v>
      </c>
      <c r="J1102" s="547" t="s">
        <v>85</v>
      </c>
      <c r="O1102" s="727" t="s">
        <v>2438</v>
      </c>
    </row>
    <row r="1103" spans="2:15" ht="11.25" outlineLevel="1">
      <c r="B1103" s="75"/>
      <c r="C1103" s="11"/>
      <c r="D1103" s="1"/>
      <c r="E1103" s="1" t="s">
        <v>331</v>
      </c>
      <c r="F1103" s="141" t="s">
        <v>342</v>
      </c>
      <c r="G1103" s="32"/>
      <c r="H1103" s="450"/>
      <c r="I1103" s="898"/>
      <c r="J1103" s="899"/>
      <c r="O1103" s="21"/>
    </row>
    <row r="1104" spans="2:15" ht="11.25" outlineLevel="1">
      <c r="B1104" s="75"/>
      <c r="C1104" s="11"/>
      <c r="D1104" s="1"/>
      <c r="E1104" s="1" t="s">
        <v>332</v>
      </c>
      <c r="F1104" s="141" t="s">
        <v>343</v>
      </c>
      <c r="G1104" s="32"/>
      <c r="H1104" s="32"/>
      <c r="I1104" s="898"/>
      <c r="J1104" s="899"/>
      <c r="O1104" s="21"/>
    </row>
    <row r="1105" spans="2:15" ht="11.25" outlineLevel="1">
      <c r="B1105" s="75"/>
      <c r="C1105" s="11"/>
      <c r="D1105" s="1"/>
      <c r="E1105" s="1" t="s">
        <v>334</v>
      </c>
      <c r="F1105" s="141" t="s">
        <v>768</v>
      </c>
      <c r="G1105" s="32"/>
      <c r="H1105" s="32"/>
      <c r="I1105" s="898"/>
      <c r="J1105" s="899"/>
      <c r="O1105" s="21"/>
    </row>
    <row r="1106" spans="2:15" ht="11.25" outlineLevel="1">
      <c r="B1106" s="75"/>
      <c r="C1106" s="11"/>
      <c r="D1106" s="1"/>
      <c r="E1106" s="336" t="s">
        <v>833</v>
      </c>
      <c r="F1106" s="602" t="s">
        <v>1042</v>
      </c>
      <c r="G1106" s="32"/>
      <c r="H1106" s="32"/>
      <c r="I1106" s="898"/>
      <c r="J1106" s="899"/>
      <c r="O1106" s="21"/>
    </row>
    <row r="1107" spans="2:15" ht="11.25" outlineLevel="1">
      <c r="B1107" s="75"/>
      <c r="C1107" s="11"/>
      <c r="D1107" s="1"/>
      <c r="E1107" s="336"/>
      <c r="F1107" s="602"/>
      <c r="G1107" s="32"/>
      <c r="H1107" s="32"/>
      <c r="I1107" s="449"/>
      <c r="J1107" s="450"/>
      <c r="O1107" s="21"/>
    </row>
    <row r="1108" spans="2:15" ht="11.25">
      <c r="B1108" s="75"/>
      <c r="C1108" s="27" t="s">
        <v>1255</v>
      </c>
      <c r="D1108" s="2" t="s">
        <v>1042</v>
      </c>
      <c r="E1108" s="2"/>
      <c r="F1108" s="587"/>
      <c r="G1108" s="31" t="s">
        <v>83</v>
      </c>
      <c r="H1108" s="31" t="s">
        <v>83</v>
      </c>
      <c r="I1108" s="914" t="s">
        <v>181</v>
      </c>
      <c r="J1108" s="915"/>
      <c r="O1108" s="727" t="s">
        <v>2438</v>
      </c>
    </row>
    <row r="1109" spans="2:15" ht="11.25" outlineLevel="1">
      <c r="B1109" s="706"/>
      <c r="C1109" s="79"/>
      <c r="D1109" s="315"/>
      <c r="E1109" s="316" t="s">
        <v>1764</v>
      </c>
      <c r="F1109" s="592"/>
      <c r="G1109" s="46"/>
      <c r="H1109" s="337"/>
      <c r="I1109" s="565"/>
      <c r="J1109" s="566"/>
      <c r="O1109" s="727" t="s">
        <v>2438</v>
      </c>
    </row>
    <row r="1110" spans="2:15" ht="11.25" hidden="1" outlineLevel="2">
      <c r="B1110" s="706"/>
      <c r="C1110" s="14"/>
      <c r="D1110" s="311"/>
      <c r="E1110" s="533" t="str">
        <f>TRIM(RIGHT(SUBSTITUTE(E1109," ",REPT(" ",100)),100))</f>
        <v>8.10.2.3.2(f)</v>
      </c>
      <c r="F1110" s="590">
        <f>+VLOOKUP(E1110,clause_count,2,FALSE)</f>
        <v>5</v>
      </c>
      <c r="G1110" s="350"/>
      <c r="H1110" s="73"/>
      <c r="I1110" s="451"/>
      <c r="J1110" s="452"/>
      <c r="O1110" s="21"/>
    </row>
    <row r="1111" spans="2:15" ht="114.75" hidden="1" outlineLevel="2">
      <c r="B1111" s="706"/>
      <c r="C1111" s="14"/>
      <c r="D1111" s="539">
        <v>1</v>
      </c>
      <c r="E1111" s="538" t="s">
        <v>2432</v>
      </c>
      <c r="F1111" s="577" t="str">
        <f>+VLOOKUP(E1111,AlterationTestLU[],2,)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1111" s="350"/>
      <c r="H1111" s="73"/>
      <c r="I1111" s="451"/>
      <c r="J1111" s="452"/>
      <c r="O1111" s="21"/>
    </row>
    <row r="1112" spans="2:15" ht="140.25" hidden="1" outlineLevel="2">
      <c r="B1112" s="706"/>
      <c r="C1112" s="14"/>
      <c r="D1112" s="539">
        <v>2</v>
      </c>
      <c r="E1112" s="538" t="s">
        <v>2439</v>
      </c>
      <c r="F1112" s="577" t="str">
        <f>+VLOOKUP(E1112,AlterationTestLU[],2,)</f>
        <v xml:space="preserve">(ii)(1)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v>
      </c>
      <c r="G1112" s="350"/>
      <c r="H1112" s="73"/>
      <c r="I1112" s="451"/>
      <c r="J1112" s="452"/>
      <c r="O1112" s="21"/>
    </row>
    <row r="1113" spans="2:15" ht="63.75" hidden="1" outlineLevel="2">
      <c r="B1113" s="706"/>
      <c r="C1113" s="14"/>
      <c r="D1113" s="539">
        <v>3</v>
      </c>
      <c r="E1113" s="538" t="s">
        <v>2446</v>
      </c>
      <c r="F1113" s="577" t="str">
        <f>+VLOOKUP(E1113,AlterationTestLU[],2,)</f>
        <v xml:space="preserve">(ii)(2) Type A Governor-Operated Safeties
(ii)(2)(-a) Type A governor-operated safeties tested at rated speed down, also inertia conformance with 2.17.8.1, 
(ii)(2)(-b) If means other than inertia application of the safety is provided, such means shall be tested </v>
      </c>
      <c r="G1113" s="350"/>
      <c r="H1113" s="73"/>
      <c r="I1113" s="451"/>
      <c r="J1113" s="452"/>
      <c r="O1113" s="727" t="s">
        <v>2438</v>
      </c>
    </row>
    <row r="1114" spans="2:15" ht="140.25" hidden="1" outlineLevel="2">
      <c r="B1114" s="706"/>
      <c r="C1114" s="14"/>
      <c r="D1114" s="539">
        <v>4</v>
      </c>
      <c r="E1114" s="538" t="s">
        <v>2450</v>
      </c>
      <c r="F1114" s="577" t="str">
        <f>+VLOOKUP(E1114,AlterationTestLU[],2,)</f>
        <v>(ii)(4)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114" s="350"/>
      <c r="H1114" s="73"/>
      <c r="I1114" s="451"/>
      <c r="J1114" s="452"/>
      <c r="O1114" s="21"/>
    </row>
    <row r="1115" spans="2:15" ht="12.75" hidden="1" outlineLevel="2">
      <c r="B1115" s="706"/>
      <c r="C1115" s="14"/>
      <c r="D1115" s="539">
        <v>5</v>
      </c>
      <c r="E1115" s="538" t="s">
        <v>2575</v>
      </c>
      <c r="F1115" s="577" t="str">
        <f>+VLOOKUP(E1115,AlterationTestLU[],2,)</f>
        <v>Governor Releasing Carrier (2.17.15) (Item 3.21)</v>
      </c>
      <c r="G1115" s="350"/>
      <c r="H1115" s="73"/>
      <c r="I1115" s="451"/>
      <c r="J1115" s="452"/>
      <c r="O1115" s="21"/>
    </row>
    <row r="1116" spans="2:15" ht="11.25" outlineLevel="1" collapsed="1">
      <c r="B1116" s="75"/>
      <c r="C1116" s="33" t="s">
        <v>1255</v>
      </c>
      <c r="D1116" s="9"/>
      <c r="E1116" s="9" t="s">
        <v>332</v>
      </c>
      <c r="F1116" s="588" t="s">
        <v>343</v>
      </c>
      <c r="G1116" s="350"/>
      <c r="H1116" s="350"/>
      <c r="I1116" s="546" t="s">
        <v>1229</v>
      </c>
      <c r="J1116" s="547" t="s">
        <v>85</v>
      </c>
      <c r="O1116" s="727" t="s">
        <v>2438</v>
      </c>
    </row>
    <row r="1117" spans="2:15" ht="11.25" outlineLevel="1">
      <c r="B1117" s="75"/>
      <c r="C1117" s="11"/>
      <c r="D1117" s="1"/>
      <c r="E1117" s="1"/>
      <c r="F1117" s="141"/>
      <c r="G1117" s="32"/>
      <c r="H1117" s="32"/>
      <c r="I1117" s="353" t="s">
        <v>1556</v>
      </c>
      <c r="J1117" s="450"/>
      <c r="O1117" s="21"/>
    </row>
    <row r="1118" spans="2:15" ht="11.25" outlineLevel="1">
      <c r="B1118" s="75"/>
      <c r="C1118" s="11"/>
      <c r="D1118" s="1"/>
      <c r="E1118" s="1"/>
      <c r="F1118" s="141"/>
      <c r="G1118" s="32"/>
      <c r="H1118" s="32"/>
      <c r="I1118" s="353" t="s">
        <v>1557</v>
      </c>
      <c r="J1118" s="450"/>
      <c r="O1118" s="21"/>
    </row>
    <row r="1119" spans="2:15" ht="11.25" outlineLevel="1">
      <c r="B1119" s="75"/>
      <c r="C1119" s="33" t="s">
        <v>833</v>
      </c>
      <c r="D1119" s="9"/>
      <c r="E1119" s="9" t="s">
        <v>390</v>
      </c>
      <c r="F1119" s="588" t="s">
        <v>760</v>
      </c>
      <c r="G1119" s="350"/>
      <c r="H1119" s="350"/>
      <c r="I1119" s="546" t="s">
        <v>1229</v>
      </c>
      <c r="J1119" s="547" t="s">
        <v>1229</v>
      </c>
      <c r="O1119" s="727" t="s">
        <v>2438</v>
      </c>
    </row>
    <row r="1120" spans="2:15" ht="11.25" outlineLevel="1">
      <c r="B1120" s="75"/>
      <c r="C1120" s="11"/>
      <c r="D1120" s="1"/>
      <c r="E1120" s="1"/>
      <c r="F1120" s="141"/>
      <c r="G1120" s="32"/>
      <c r="H1120" s="32"/>
      <c r="I1120" s="898" t="s">
        <v>1559</v>
      </c>
      <c r="J1120" s="899"/>
      <c r="O1120" s="21"/>
    </row>
    <row r="1121" spans="2:15" ht="11.25" outlineLevel="1">
      <c r="B1121" s="75"/>
      <c r="C1121" s="33" t="s">
        <v>833</v>
      </c>
      <c r="D1121" s="9"/>
      <c r="E1121" s="9" t="s">
        <v>1294</v>
      </c>
      <c r="F1121" s="588"/>
      <c r="G1121" s="350"/>
      <c r="H1121" s="350"/>
      <c r="I1121" s="546" t="s">
        <v>82</v>
      </c>
      <c r="J1121" s="547" t="s">
        <v>84</v>
      </c>
      <c r="O1121" s="21"/>
    </row>
    <row r="1122" spans="2:15" ht="11.25" outlineLevel="1">
      <c r="B1122" s="75"/>
      <c r="C1122" s="11"/>
      <c r="D1122" s="1"/>
      <c r="E1122" s="1"/>
      <c r="F1122" s="141" t="s">
        <v>1087</v>
      </c>
      <c r="G1122" s="32"/>
      <c r="H1122" s="32"/>
      <c r="I1122" s="353"/>
      <c r="J1122" s="450"/>
      <c r="O1122" s="21"/>
    </row>
    <row r="1123" spans="2:15" ht="11.25" outlineLevel="1">
      <c r="B1123" s="75"/>
      <c r="C1123" s="11"/>
      <c r="D1123" s="1"/>
      <c r="E1123" s="1"/>
      <c r="F1123" s="141" t="s">
        <v>1259</v>
      </c>
      <c r="G1123" s="32"/>
      <c r="H1123" s="32"/>
      <c r="I1123" s="353"/>
      <c r="J1123" s="450"/>
      <c r="O1123" s="21"/>
    </row>
    <row r="1124" spans="2:15" ht="11.25" outlineLevel="1">
      <c r="B1124" s="75"/>
      <c r="C1124" s="11"/>
      <c r="D1124" s="1"/>
      <c r="E1124" s="1" t="s">
        <v>215</v>
      </c>
      <c r="F1124" s="141" t="s">
        <v>1258</v>
      </c>
      <c r="G1124" s="32"/>
      <c r="H1124" s="32"/>
      <c r="I1124" s="353"/>
      <c r="J1124" s="450"/>
      <c r="O1124" s="21"/>
    </row>
    <row r="1125" spans="2:15" ht="11.25" outlineLevel="1">
      <c r="B1125" s="75"/>
      <c r="C1125" s="11"/>
      <c r="D1125" s="1"/>
      <c r="E1125" s="1"/>
      <c r="F1125" s="141"/>
      <c r="G1125" s="32"/>
      <c r="H1125" s="32"/>
      <c r="I1125" s="353"/>
      <c r="J1125" s="450"/>
      <c r="O1125" s="21"/>
    </row>
    <row r="1126" spans="2:15" ht="11.25">
      <c r="B1126" s="75"/>
      <c r="C1126" s="27" t="s">
        <v>1043</v>
      </c>
      <c r="D1126" s="2" t="s">
        <v>1164</v>
      </c>
      <c r="E1126" s="2"/>
      <c r="F1126" s="587"/>
      <c r="G1126" s="30" t="s">
        <v>85</v>
      </c>
      <c r="H1126" s="356" t="s">
        <v>83</v>
      </c>
      <c r="I1126" s="30" t="s">
        <v>1229</v>
      </c>
      <c r="J1126" s="356" t="s">
        <v>85</v>
      </c>
      <c r="O1126" s="21"/>
    </row>
    <row r="1127" spans="2:15" ht="11.25" hidden="1" outlineLevel="2">
      <c r="B1127" s="706"/>
      <c r="C1127" s="79"/>
      <c r="D1127" s="315"/>
      <c r="E1127" s="316" t="s">
        <v>1765</v>
      </c>
      <c r="F1127" s="592"/>
      <c r="G1127" s="46"/>
      <c r="H1127" s="337"/>
      <c r="I1127" s="565"/>
      <c r="J1127" s="566"/>
      <c r="O1127" s="21"/>
    </row>
    <row r="1128" spans="2:15" ht="11.25" hidden="1" outlineLevel="3">
      <c r="B1128" s="706"/>
      <c r="C1128" s="14"/>
      <c r="D1128" s="311"/>
      <c r="E1128" s="533" t="str">
        <f>TRIM(RIGHT(SUBSTITUTE(E1127," ",REPT(" ",100)),100))</f>
        <v>8.10.2.3.2(gg)</v>
      </c>
      <c r="F1128" s="590">
        <f>+VLOOKUP(E1128,clause_count,2,FALSE)</f>
        <v>1</v>
      </c>
      <c r="G1128" s="350"/>
      <c r="H1128" s="550"/>
      <c r="I1128" s="451"/>
      <c r="J1128" s="452"/>
      <c r="O1128" s="21"/>
    </row>
    <row r="1129" spans="2:15" ht="63.75" hidden="1" outlineLevel="3">
      <c r="B1129" s="706"/>
      <c r="C1129" s="14"/>
      <c r="D1129" s="539">
        <v>1</v>
      </c>
      <c r="E1129" s="538" t="s">
        <v>2457</v>
      </c>
      <c r="F1129" s="577" t="str">
        <f>+VLOOKUP(E1129,AlterationTestLU[],2,)</f>
        <v>(jj) Ascending Car Overspeed, and Unintended Car Motion Protection
(jj)(1) Ascending Car Overspeed Protection. Means inspected/tested,  no load conformance with 2.19.1.2.
(jj)(2) Unintended Car Motion. means inspected / tested to verify conformance with 2.19.2.2.</v>
      </c>
      <c r="G1129" s="350"/>
      <c r="H1129" s="550"/>
      <c r="I1129" s="451"/>
      <c r="J1129" s="452"/>
      <c r="O1129" s="21"/>
    </row>
    <row r="1130" spans="2:15" ht="15" hidden="1" customHeight="1" outlineLevel="2" collapsed="1">
      <c r="B1130" s="75"/>
      <c r="C1130" s="11"/>
      <c r="D1130" s="1"/>
      <c r="E1130" s="1" t="s">
        <v>364</v>
      </c>
      <c r="F1130" s="141" t="s">
        <v>1994</v>
      </c>
      <c r="G1130" s="898"/>
      <c r="H1130" s="899"/>
      <c r="I1130" s="898"/>
      <c r="J1130" s="899"/>
      <c r="O1130" s="21"/>
    </row>
    <row r="1131" spans="2:15" ht="15" hidden="1" customHeight="1" outlineLevel="2">
      <c r="B1131" s="75"/>
      <c r="C1131" s="11"/>
      <c r="D1131" s="1"/>
      <c r="E1131" s="1"/>
      <c r="F1131" s="767" t="s">
        <v>3818</v>
      </c>
      <c r="G1131" s="449"/>
      <c r="H1131" s="450"/>
      <c r="I1131" s="220"/>
      <c r="J1131" s="552" t="s">
        <v>85</v>
      </c>
      <c r="O1131" s="21"/>
    </row>
    <row r="1132" spans="2:15" ht="15" hidden="1" customHeight="1" outlineLevel="2">
      <c r="B1132" s="75"/>
      <c r="C1132" s="11"/>
      <c r="D1132" s="1"/>
      <c r="E1132" s="1"/>
      <c r="F1132" s="766" t="s">
        <v>3819</v>
      </c>
      <c r="G1132" s="449"/>
      <c r="H1132" s="450"/>
      <c r="I1132" s="220"/>
      <c r="J1132" s="552"/>
      <c r="O1132" s="21"/>
    </row>
    <row r="1133" spans="2:15" ht="11.25" hidden="1" outlineLevel="2">
      <c r="B1133" s="75"/>
      <c r="C1133" s="11"/>
      <c r="D1133" s="1"/>
      <c r="E1133" s="1"/>
      <c r="F1133" s="141"/>
      <c r="G1133" s="353"/>
      <c r="H1133" s="450"/>
      <c r="I1133" s="220"/>
      <c r="J1133" s="450"/>
      <c r="O1133" s="21"/>
    </row>
    <row r="1134" spans="2:15" ht="11.25" collapsed="1">
      <c r="B1134" s="75"/>
      <c r="C1134" s="27" t="s">
        <v>1044</v>
      </c>
      <c r="D1134" s="2" t="s">
        <v>1768</v>
      </c>
      <c r="E1134" s="2"/>
      <c r="F1134" s="587"/>
      <c r="G1134" s="924" t="s">
        <v>150</v>
      </c>
      <c r="H1134" s="925"/>
      <c r="I1134" s="925"/>
      <c r="J1134" s="926"/>
      <c r="O1134" s="21"/>
    </row>
    <row r="1135" spans="2:15" ht="11.25" outlineLevel="1">
      <c r="B1135" s="706"/>
      <c r="C1135" s="772"/>
      <c r="D1135" s="315"/>
      <c r="E1135" s="316" t="s">
        <v>3820</v>
      </c>
      <c r="F1135" s="592"/>
      <c r="G1135" s="46"/>
      <c r="H1135" s="337"/>
      <c r="I1135" s="567"/>
      <c r="J1135" s="561"/>
      <c r="O1135" s="21"/>
    </row>
    <row r="1136" spans="2:15" ht="11.25" hidden="1" outlineLevel="2">
      <c r="B1136" s="706"/>
      <c r="C1136" s="773"/>
      <c r="D1136" s="311"/>
      <c r="E1136" s="533" t="str">
        <f>TRIM(RIGHT(SUBSTITUTE(E1135," ",REPT(" ",100)),100))</f>
        <v>8.10.2.3.2(hh)</v>
      </c>
      <c r="F1136" s="590">
        <f>+VLOOKUP(E1136,clause_count,2,FALSE)</f>
        <v>2</v>
      </c>
      <c r="G1136" s="350"/>
      <c r="H1136" s="73"/>
      <c r="I1136" s="567"/>
      <c r="J1136" s="561"/>
      <c r="O1136" s="21"/>
    </row>
    <row r="1137" spans="2:15" ht="178.5" hidden="1" outlineLevel="2">
      <c r="B1137" s="706"/>
      <c r="C1137" s="773"/>
      <c r="D1137" s="768">
        <v>1</v>
      </c>
      <c r="E1137" s="771" t="s">
        <v>2412</v>
      </c>
      <c r="F1137" s="577" t="str">
        <f>+VLOOKUP(E1137,AlterationTestLU[],2,)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137" s="350"/>
      <c r="H1137" s="73"/>
      <c r="I1137" s="567"/>
      <c r="J1137" s="561"/>
      <c r="K1137" s="736" t="s">
        <v>3756</v>
      </c>
      <c r="O1137" s="21"/>
    </row>
    <row r="1138" spans="2:15" ht="12.75" hidden="1" outlineLevel="2">
      <c r="B1138" s="706"/>
      <c r="C1138" s="773"/>
      <c r="D1138" s="539">
        <v>2</v>
      </c>
      <c r="E1138" s="769" t="s">
        <v>2422</v>
      </c>
      <c r="F1138" s="577" t="str">
        <f>+VLOOKUP(E1138,AlterationTestLU[],2,)</f>
        <v>Rope Fastenings (2.9.3.3, 2.20.5, and 2.20.9) (Item 2.27)</v>
      </c>
      <c r="G1138" s="350"/>
      <c r="H1138" s="73"/>
      <c r="I1138" s="567"/>
      <c r="J1138" s="561"/>
      <c r="O1138" s="21"/>
    </row>
    <row r="1139" spans="2:15" ht="11.25" outlineLevel="1" collapsed="1">
      <c r="B1139" s="75"/>
      <c r="C1139" s="14" t="s">
        <v>1101</v>
      </c>
      <c r="D1139" s="9" t="s">
        <v>1772</v>
      </c>
      <c r="E1139" s="9"/>
      <c r="F1139" s="588"/>
      <c r="G1139" s="350" t="s">
        <v>83</v>
      </c>
      <c r="H1139" s="350" t="s">
        <v>82</v>
      </c>
      <c r="I1139" s="567"/>
      <c r="J1139" s="561"/>
      <c r="O1139" s="21"/>
    </row>
    <row r="1140" spans="2:15" ht="11.25" outlineLevel="1">
      <c r="B1140" s="75"/>
      <c r="C1140" s="11"/>
      <c r="D1140" s="1"/>
      <c r="E1140" s="1" t="s">
        <v>333</v>
      </c>
      <c r="F1140" s="141" t="s">
        <v>1995</v>
      </c>
      <c r="G1140" s="32"/>
      <c r="H1140" s="32"/>
      <c r="I1140" s="567"/>
      <c r="J1140" s="561"/>
      <c r="O1140" s="21"/>
    </row>
    <row r="1141" spans="2:15" ht="11.25" outlineLevel="1">
      <c r="B1141" s="75"/>
      <c r="C1141" s="11"/>
      <c r="D1141" s="1"/>
      <c r="E1141" s="1"/>
      <c r="F1141" s="141" t="s">
        <v>1417</v>
      </c>
      <c r="G1141" s="32"/>
      <c r="H1141" s="32"/>
      <c r="I1141" s="567"/>
      <c r="J1141" s="561"/>
      <c r="O1141" s="21"/>
    </row>
    <row r="1142" spans="2:15" ht="11.25" outlineLevel="1">
      <c r="B1142" s="75"/>
      <c r="C1142" s="14" t="s">
        <v>1101</v>
      </c>
      <c r="D1142" s="9" t="s">
        <v>1769</v>
      </c>
      <c r="E1142" s="9"/>
      <c r="F1142" s="588"/>
      <c r="G1142" s="350" t="s">
        <v>85</v>
      </c>
      <c r="H1142" s="73" t="s">
        <v>82</v>
      </c>
      <c r="I1142" s="567"/>
      <c r="J1142" s="561"/>
      <c r="O1142" s="21"/>
    </row>
    <row r="1143" spans="2:15" ht="11.25" outlineLevel="1">
      <c r="B1143" s="75"/>
      <c r="C1143" s="11"/>
      <c r="D1143" s="1"/>
      <c r="E1143" s="1" t="s">
        <v>333</v>
      </c>
      <c r="F1143" s="141" t="s">
        <v>1995</v>
      </c>
      <c r="G1143" s="32"/>
      <c r="H1143" s="32"/>
      <c r="I1143" s="567"/>
      <c r="J1143" s="561"/>
      <c r="O1143" s="21"/>
    </row>
    <row r="1144" spans="2:15" ht="11.25" outlineLevel="1">
      <c r="B1144" s="75"/>
      <c r="C1144" s="11"/>
      <c r="D1144" s="1"/>
      <c r="E1144" s="1"/>
      <c r="F1144" s="141" t="s">
        <v>1417</v>
      </c>
      <c r="G1144" s="32"/>
      <c r="H1144" s="32"/>
      <c r="I1144" s="966" t="s">
        <v>1767</v>
      </c>
      <c r="J1144" s="967"/>
      <c r="O1144" s="21"/>
    </row>
    <row r="1145" spans="2:15" ht="11.25" outlineLevel="1">
      <c r="B1145" s="75"/>
      <c r="C1145" s="14" t="s">
        <v>1102</v>
      </c>
      <c r="D1145" s="9" t="s">
        <v>1770</v>
      </c>
      <c r="E1145" s="9"/>
      <c r="F1145" s="588"/>
      <c r="G1145" s="350" t="s">
        <v>84</v>
      </c>
      <c r="H1145" s="350" t="s">
        <v>84</v>
      </c>
      <c r="I1145" s="567"/>
      <c r="J1145" s="561"/>
      <c r="O1145" s="21"/>
    </row>
    <row r="1146" spans="2:15" ht="11.25" outlineLevel="1">
      <c r="B1146" s="75"/>
      <c r="C1146" s="11"/>
      <c r="D1146" s="1"/>
      <c r="E1146" s="1" t="s">
        <v>392</v>
      </c>
      <c r="F1146" s="141" t="s">
        <v>1771</v>
      </c>
      <c r="G1146" s="32"/>
      <c r="H1146" s="32"/>
      <c r="I1146" s="567"/>
      <c r="J1146" s="561"/>
      <c r="O1146" s="21"/>
    </row>
    <row r="1147" spans="2:15" ht="11.25" outlineLevel="1">
      <c r="B1147" s="75"/>
      <c r="C1147" s="14" t="s">
        <v>1104</v>
      </c>
      <c r="D1147" s="9" t="s">
        <v>1773</v>
      </c>
      <c r="E1147" s="9"/>
      <c r="F1147" s="588"/>
      <c r="G1147" s="350" t="s">
        <v>83</v>
      </c>
      <c r="H1147" s="350" t="s">
        <v>83</v>
      </c>
      <c r="I1147" s="567"/>
      <c r="J1147" s="561"/>
      <c r="O1147" s="21"/>
    </row>
    <row r="1148" spans="2:15" ht="11.25" outlineLevel="1">
      <c r="B1148" s="75"/>
      <c r="C1148" s="11"/>
      <c r="D1148" s="1"/>
      <c r="E1148" s="1" t="s">
        <v>2080</v>
      </c>
      <c r="F1148" s="141" t="s">
        <v>1995</v>
      </c>
      <c r="G1148" s="32"/>
      <c r="H1148" s="32"/>
      <c r="I1148" s="968" t="s">
        <v>1766</v>
      </c>
      <c r="J1148" s="967"/>
      <c r="O1148" s="21"/>
    </row>
    <row r="1149" spans="2:15" ht="11.25" outlineLevel="1">
      <c r="B1149" s="75"/>
      <c r="C1149" s="14" t="s">
        <v>1775</v>
      </c>
      <c r="D1149" s="9" t="s">
        <v>1776</v>
      </c>
      <c r="E1149" s="9"/>
      <c r="F1149" s="588"/>
      <c r="G1149" s="350"/>
      <c r="H1149" s="350"/>
      <c r="I1149" s="567"/>
      <c r="J1149" s="561"/>
      <c r="O1149" s="21"/>
    </row>
    <row r="1150" spans="2:15" ht="11.25" outlineLevel="1">
      <c r="B1150" s="75"/>
      <c r="C1150" s="282" t="s">
        <v>1777</v>
      </c>
      <c r="D1150" s="9" t="s">
        <v>1425</v>
      </c>
      <c r="E1150" s="9"/>
      <c r="F1150" s="588"/>
      <c r="G1150" s="350" t="s">
        <v>85</v>
      </c>
      <c r="H1150" s="350" t="s">
        <v>85</v>
      </c>
      <c r="I1150" s="451"/>
      <c r="J1150" s="452"/>
      <c r="O1150" s="21"/>
    </row>
    <row r="1151" spans="2:15" ht="11.25" outlineLevel="1">
      <c r="B1151" s="75"/>
      <c r="C1151" s="11"/>
      <c r="D1151" s="1"/>
      <c r="E1151" s="1" t="s">
        <v>1421</v>
      </c>
      <c r="F1151" s="141" t="s">
        <v>1419</v>
      </c>
      <c r="G1151" s="32"/>
      <c r="H1151" s="32"/>
      <c r="I1151" s="451"/>
      <c r="J1151" s="452"/>
      <c r="O1151" s="21"/>
    </row>
    <row r="1152" spans="2:15" ht="11.25" outlineLevel="1">
      <c r="B1152" s="75"/>
      <c r="C1152" s="282" t="s">
        <v>1778</v>
      </c>
      <c r="D1152" s="9" t="s">
        <v>1424</v>
      </c>
      <c r="E1152" s="9"/>
      <c r="F1152" s="588"/>
      <c r="G1152" s="350" t="s">
        <v>85</v>
      </c>
      <c r="H1152" s="350" t="s">
        <v>85</v>
      </c>
      <c r="I1152" s="451"/>
      <c r="J1152" s="452"/>
      <c r="O1152" s="21"/>
    </row>
    <row r="1153" spans="2:15" ht="11.25" outlineLevel="1">
      <c r="B1153" s="75"/>
      <c r="C1153" s="11"/>
      <c r="D1153" s="1"/>
      <c r="E1153" s="1" t="s">
        <v>1422</v>
      </c>
      <c r="F1153" s="141" t="s">
        <v>1420</v>
      </c>
      <c r="G1153" s="32"/>
      <c r="H1153" s="32"/>
      <c r="I1153" s="451"/>
      <c r="J1153" s="452"/>
      <c r="O1153" s="21"/>
    </row>
    <row r="1154" spans="2:15" ht="11.25" outlineLevel="1">
      <c r="B1154" s="75"/>
      <c r="C1154" s="282" t="s">
        <v>1779</v>
      </c>
      <c r="D1154" s="9" t="s">
        <v>1774</v>
      </c>
      <c r="E1154" s="9"/>
      <c r="F1154" s="588"/>
      <c r="G1154" s="350" t="s">
        <v>85</v>
      </c>
      <c r="H1154" s="350" t="s">
        <v>85</v>
      </c>
      <c r="I1154" s="451"/>
      <c r="J1154" s="452"/>
      <c r="O1154" s="21"/>
    </row>
    <row r="1155" spans="2:15" ht="11.25" outlineLevel="1">
      <c r="B1155" s="75"/>
      <c r="C1155" s="11"/>
      <c r="D1155" s="1"/>
      <c r="E1155" s="1" t="s">
        <v>1423</v>
      </c>
      <c r="F1155" s="141" t="s">
        <v>1420</v>
      </c>
      <c r="G1155" s="32"/>
      <c r="H1155" s="32"/>
      <c r="I1155" s="451"/>
      <c r="J1155" s="452"/>
      <c r="O1155" s="21"/>
    </row>
    <row r="1156" spans="2:15" ht="11.25" outlineLevel="1">
      <c r="B1156" s="75"/>
      <c r="C1156" s="282" t="s">
        <v>2081</v>
      </c>
      <c r="D1156" s="9" t="s">
        <v>2085</v>
      </c>
      <c r="E1156" s="9"/>
      <c r="F1156" s="588"/>
      <c r="G1156" s="32"/>
      <c r="H1156" s="32"/>
      <c r="I1156" s="451"/>
      <c r="J1156" s="452"/>
      <c r="O1156" s="21"/>
    </row>
    <row r="1157" spans="2:15" ht="11.25" outlineLevel="1">
      <c r="B1157" s="75"/>
      <c r="C1157" s="11"/>
      <c r="D1157" s="1"/>
      <c r="E1157" s="1" t="s">
        <v>2082</v>
      </c>
      <c r="F1157" s="141" t="s">
        <v>1776</v>
      </c>
      <c r="G1157" s="32"/>
      <c r="H1157" s="32"/>
      <c r="I1157" s="451"/>
      <c r="J1157" s="452"/>
      <c r="O1157" s="21"/>
    </row>
    <row r="1158" spans="2:15" ht="11.25" outlineLevel="1">
      <c r="B1158" s="75"/>
      <c r="C1158" s="11"/>
      <c r="D1158" s="1"/>
      <c r="E1158" s="1" t="s">
        <v>2083</v>
      </c>
      <c r="F1158" s="141" t="s">
        <v>2084</v>
      </c>
      <c r="G1158" s="32"/>
      <c r="H1158" s="32"/>
      <c r="I1158" s="451"/>
      <c r="J1158" s="452"/>
      <c r="O1158" s="21"/>
    </row>
    <row r="1159" spans="2:15" ht="11.25" outlineLevel="1">
      <c r="B1159" s="75"/>
      <c r="C1159" s="11"/>
      <c r="D1159" s="1"/>
      <c r="E1159" s="1"/>
      <c r="F1159" s="141"/>
      <c r="G1159" s="32"/>
      <c r="H1159" s="32"/>
      <c r="I1159" s="59"/>
      <c r="J1159" s="452"/>
      <c r="O1159" s="21"/>
    </row>
    <row r="1160" spans="2:15" ht="11.25">
      <c r="B1160" s="75"/>
      <c r="C1160" s="27" t="s">
        <v>1105</v>
      </c>
      <c r="D1160" s="2" t="s">
        <v>1106</v>
      </c>
      <c r="E1160" s="2"/>
      <c r="F1160" s="587"/>
      <c r="G1160" s="31" t="s">
        <v>85</v>
      </c>
      <c r="H1160" s="31" t="s">
        <v>82</v>
      </c>
      <c r="I1160" s="31"/>
      <c r="J1160" s="356"/>
      <c r="O1160" s="21"/>
    </row>
    <row r="1161" spans="2:15" ht="11.25" outlineLevel="1">
      <c r="B1161" s="706"/>
      <c r="C1161" s="79"/>
      <c r="D1161" s="315"/>
      <c r="E1161" s="316" t="s">
        <v>1780</v>
      </c>
      <c r="F1161" s="592"/>
      <c r="G1161" s="46"/>
      <c r="H1161" s="337"/>
      <c r="I1161" s="567"/>
      <c r="J1161" s="561"/>
      <c r="O1161" s="21"/>
    </row>
    <row r="1162" spans="2:15" ht="11.25" hidden="1" outlineLevel="2">
      <c r="B1162" s="706"/>
      <c r="C1162" s="14"/>
      <c r="D1162" s="311"/>
      <c r="E1162" s="533" t="str">
        <f>TRIM(RIGHT(SUBSTITUTE(E1161," ",REPT(" ",100)),100))</f>
        <v>8.10.2.3.2(ii)</v>
      </c>
      <c r="F1162" s="590">
        <f>+VLOOKUP(E1162,clause_count,2,FALSE)</f>
        <v>5</v>
      </c>
      <c r="G1162" s="350"/>
      <c r="H1162" s="550"/>
      <c r="I1162" s="567"/>
      <c r="J1162" s="561"/>
      <c r="O1162" s="21"/>
    </row>
    <row r="1163" spans="2:15" ht="12.75" hidden="1" outlineLevel="2">
      <c r="B1163" s="706"/>
      <c r="C1163" s="14"/>
      <c r="D1163" s="539">
        <v>1</v>
      </c>
      <c r="E1163" s="538" t="s">
        <v>2540</v>
      </c>
      <c r="F1163" s="577" t="str">
        <f>+VLOOKUP(E1163,AlterationTestLU[],2,)</f>
        <v>Top Counterweight Clearance (2.4.9) (Item 3.24)</v>
      </c>
      <c r="G1163" s="350"/>
      <c r="H1163" s="550"/>
      <c r="I1163" s="567"/>
      <c r="J1163" s="561"/>
      <c r="O1163" s="21"/>
    </row>
    <row r="1164" spans="2:15" ht="12.75" hidden="1" outlineLevel="2">
      <c r="B1164" s="706"/>
      <c r="C1164" s="14"/>
      <c r="D1164" s="539">
        <v>2</v>
      </c>
      <c r="E1164" s="538" t="s">
        <v>2566</v>
      </c>
      <c r="F1164" s="577" t="str">
        <f>+VLOOKUP(E1164,AlterationTestLU[],2,)</f>
        <v>Car Frame, Counterweight Guides, and Stiles (Section 2.15) (Item 3.18)</v>
      </c>
      <c r="G1164" s="350"/>
      <c r="H1164" s="550"/>
      <c r="I1164" s="567"/>
      <c r="J1164" s="561"/>
      <c r="O1164" s="21"/>
    </row>
    <row r="1165" spans="2:15" ht="12.75" hidden="1" outlineLevel="2">
      <c r="B1165" s="706"/>
      <c r="C1165" s="14"/>
      <c r="D1165" s="539">
        <v>3</v>
      </c>
      <c r="E1165" s="538" t="s">
        <v>2591</v>
      </c>
      <c r="F1165" s="577" t="str">
        <f>+VLOOKUP(E1165,AlterationTestLU[],2,)</f>
        <v>Guarding of Equipment (2.10.1)</v>
      </c>
      <c r="G1165" s="350"/>
      <c r="H1165" s="550"/>
      <c r="I1165" s="567"/>
      <c r="J1165" s="561"/>
      <c r="O1165" s="21"/>
    </row>
    <row r="1166" spans="2:15" ht="25.5" hidden="1" outlineLevel="2">
      <c r="B1166" s="706"/>
      <c r="C1166" s="14"/>
      <c r="D1166" s="539">
        <v>4</v>
      </c>
      <c r="E1166" s="538" t="s">
        <v>2592</v>
      </c>
      <c r="F1166" s="577" t="str">
        <f>+VLOOKUP(E1166,AlterationTestLU[],2,)</f>
        <v>For seismic risk zones, horizontal clearance for car and counterweight, snag-point clearance, and rail fastening</v>
      </c>
      <c r="G1166" s="350"/>
      <c r="H1166" s="550"/>
      <c r="I1166" s="567"/>
      <c r="J1166" s="561"/>
      <c r="O1166" s="21"/>
    </row>
    <row r="1167" spans="2:15" ht="25.5" hidden="1" outlineLevel="2">
      <c r="B1167" s="706"/>
      <c r="C1167" s="14"/>
      <c r="D1167" s="539">
        <v>5</v>
      </c>
      <c r="E1167" s="538" t="s">
        <v>2593</v>
      </c>
      <c r="F1167" s="577" t="str">
        <f>+VLOOKUP(E1167,AlterationTestLU[],2,)</f>
        <v>For seismic risk zones, snag guards, location of compensating ropes/chains, and traveling cables</v>
      </c>
      <c r="G1167" s="350"/>
      <c r="H1167" s="550"/>
      <c r="I1167" s="567"/>
      <c r="J1167" s="561"/>
      <c r="O1167" s="21"/>
    </row>
    <row r="1168" spans="2:15" ht="11.25" outlineLevel="1" collapsed="1">
      <c r="B1168" s="75"/>
      <c r="C1168" s="14" t="s">
        <v>650</v>
      </c>
      <c r="D1168" s="9"/>
      <c r="E1168" s="9" t="s">
        <v>651</v>
      </c>
      <c r="F1168" s="588"/>
      <c r="G1168" s="350"/>
      <c r="H1168" s="547"/>
      <c r="I1168" s="451"/>
      <c r="J1168" s="452"/>
      <c r="O1168" s="21"/>
    </row>
    <row r="1169" spans="2:15" ht="11.25" outlineLevel="1">
      <c r="B1169" s="75"/>
      <c r="C1169" s="13"/>
      <c r="D1169" s="1"/>
      <c r="E1169" s="1" t="s">
        <v>393</v>
      </c>
      <c r="F1169" s="141" t="s">
        <v>1106</v>
      </c>
      <c r="G1169" s="32"/>
      <c r="H1169" s="32"/>
      <c r="I1169" s="451"/>
      <c r="J1169" s="452"/>
      <c r="O1169" s="21"/>
    </row>
    <row r="1170" spans="2:15" ht="11.25" outlineLevel="1">
      <c r="B1170" s="75"/>
      <c r="C1170" s="13"/>
      <c r="D1170" s="1"/>
      <c r="E1170" s="142" t="s">
        <v>89</v>
      </c>
      <c r="F1170" s="141" t="s">
        <v>1325</v>
      </c>
      <c r="G1170" s="32"/>
      <c r="H1170" s="32"/>
      <c r="I1170" s="451"/>
      <c r="J1170" s="452"/>
      <c r="O1170" s="21"/>
    </row>
    <row r="1171" spans="2:15" ht="11.25" outlineLevel="1">
      <c r="B1171" s="75"/>
      <c r="C1171" s="13"/>
      <c r="D1171" s="1"/>
      <c r="E1171" s="142" t="s">
        <v>1324</v>
      </c>
      <c r="F1171" s="141" t="s">
        <v>977</v>
      </c>
      <c r="G1171" s="32"/>
      <c r="H1171" s="32"/>
      <c r="I1171" s="451"/>
      <c r="J1171" s="452"/>
      <c r="O1171" s="21"/>
    </row>
    <row r="1172" spans="2:15" ht="11.25" outlineLevel="1">
      <c r="B1172" s="75"/>
      <c r="C1172" s="14" t="s">
        <v>89</v>
      </c>
      <c r="D1172" s="9"/>
      <c r="E1172" s="9" t="s">
        <v>1427</v>
      </c>
      <c r="F1172" s="588"/>
      <c r="G1172" s="350"/>
      <c r="H1172" s="350"/>
      <c r="I1172" s="451"/>
      <c r="J1172" s="452"/>
      <c r="O1172" s="21"/>
    </row>
    <row r="1173" spans="2:15" ht="11.25" outlineLevel="1">
      <c r="B1173" s="75"/>
      <c r="C1173" s="13"/>
      <c r="D1173" s="1"/>
      <c r="E1173" s="1"/>
      <c r="F1173" s="141" t="s">
        <v>1426</v>
      </c>
      <c r="G1173" s="32"/>
      <c r="H1173" s="32"/>
      <c r="I1173" s="451"/>
      <c r="J1173" s="452"/>
      <c r="O1173" s="21"/>
    </row>
    <row r="1174" spans="2:15" ht="11.25" outlineLevel="1">
      <c r="B1174" s="75"/>
      <c r="C1174" s="13"/>
      <c r="D1174" s="1"/>
      <c r="E1174" s="1"/>
      <c r="F1174" s="141" t="s">
        <v>1326</v>
      </c>
      <c r="G1174" s="32"/>
      <c r="H1174" s="32"/>
      <c r="I1174" s="451"/>
      <c r="J1174" s="452"/>
      <c r="O1174" s="21"/>
    </row>
    <row r="1175" spans="2:15" ht="11.25" outlineLevel="1">
      <c r="B1175" s="75"/>
      <c r="C1175" s="13"/>
      <c r="D1175" s="1"/>
      <c r="E1175" s="1" t="s">
        <v>394</v>
      </c>
      <c r="F1175" s="141" t="s">
        <v>766</v>
      </c>
      <c r="G1175" s="32"/>
      <c r="H1175" s="32"/>
      <c r="I1175" s="451"/>
      <c r="J1175" s="452"/>
      <c r="O1175" s="21"/>
    </row>
    <row r="1176" spans="2:15" ht="11.25" outlineLevel="1">
      <c r="B1176" s="75"/>
      <c r="C1176" s="11"/>
      <c r="D1176" s="1"/>
      <c r="E1176" s="1" t="s">
        <v>395</v>
      </c>
      <c r="F1176" s="141" t="s">
        <v>767</v>
      </c>
      <c r="G1176" s="32"/>
      <c r="H1176" s="32"/>
      <c r="I1176" s="845"/>
      <c r="J1176" s="846"/>
      <c r="O1176" s="21"/>
    </row>
    <row r="1177" spans="2:15" ht="11.25" outlineLevel="1">
      <c r="B1177" s="75"/>
      <c r="C1177" s="11"/>
      <c r="D1177" s="1"/>
      <c r="E1177" s="1"/>
      <c r="F1177" s="141" t="s">
        <v>1327</v>
      </c>
      <c r="G1177" s="32"/>
      <c r="H1177" s="32"/>
      <c r="I1177" s="451"/>
      <c r="J1177" s="452"/>
      <c r="O1177" s="21"/>
    </row>
    <row r="1178" spans="2:15" ht="11.25" outlineLevel="1">
      <c r="B1178" s="75"/>
      <c r="C1178" s="11"/>
      <c r="D1178" s="1"/>
      <c r="E1178" s="1" t="s">
        <v>396</v>
      </c>
      <c r="F1178" s="141" t="s">
        <v>765</v>
      </c>
      <c r="G1178" s="32"/>
      <c r="H1178" s="32"/>
      <c r="I1178" s="845"/>
      <c r="J1178" s="846"/>
      <c r="O1178" s="21"/>
    </row>
    <row r="1179" spans="2:15" ht="11.25" outlineLevel="1">
      <c r="B1179" s="75"/>
      <c r="C1179" s="14" t="s">
        <v>652</v>
      </c>
      <c r="D1179" s="9"/>
      <c r="E1179" s="9" t="s">
        <v>653</v>
      </c>
      <c r="F1179" s="588"/>
      <c r="G1179" s="895" t="s">
        <v>1229</v>
      </c>
      <c r="H1179" s="896"/>
      <c r="I1179" s="895" t="s">
        <v>1229</v>
      </c>
      <c r="J1179" s="896"/>
      <c r="O1179" s="21"/>
    </row>
    <row r="1180" spans="2:15" ht="11.25" outlineLevel="1">
      <c r="B1180" s="75"/>
      <c r="C1180" s="11"/>
      <c r="D1180" s="1"/>
      <c r="E1180" s="1" t="s">
        <v>654</v>
      </c>
      <c r="F1180" s="141"/>
      <c r="G1180" s="32"/>
      <c r="H1180" s="450"/>
      <c r="I1180" s="353"/>
      <c r="J1180" s="450"/>
      <c r="O1180" s="21"/>
    </row>
    <row r="1181" spans="2:15" ht="11.25" outlineLevel="1">
      <c r="B1181" s="75"/>
      <c r="C1181" s="11"/>
      <c r="D1181" s="1"/>
      <c r="E1181" s="1"/>
      <c r="F1181" s="141"/>
      <c r="G1181" s="32"/>
      <c r="H1181" s="32"/>
      <c r="I1181" s="353"/>
      <c r="J1181" s="450"/>
      <c r="O1181" s="21"/>
    </row>
    <row r="1182" spans="2:15" ht="11.25">
      <c r="B1182" s="75"/>
      <c r="C1182" s="27" t="s">
        <v>1107</v>
      </c>
      <c r="D1182" s="2" t="s">
        <v>1477</v>
      </c>
      <c r="E1182" s="2"/>
      <c r="F1182" s="587"/>
      <c r="G1182" s="30" t="s">
        <v>83</v>
      </c>
      <c r="H1182" s="31" t="s">
        <v>82</v>
      </c>
      <c r="I1182" s="30" t="s">
        <v>1229</v>
      </c>
      <c r="J1182" s="356" t="s">
        <v>84</v>
      </c>
      <c r="O1182" s="21"/>
    </row>
    <row r="1183" spans="2:15" ht="11.25" outlineLevel="1">
      <c r="B1183" s="706"/>
      <c r="C1183" s="79"/>
      <c r="D1183" s="315"/>
      <c r="E1183" s="316" t="s">
        <v>1781</v>
      </c>
      <c r="F1183" s="592"/>
      <c r="G1183" s="350"/>
      <c r="H1183" s="550"/>
      <c r="I1183" s="567"/>
      <c r="J1183" s="561"/>
      <c r="O1183" s="21"/>
    </row>
    <row r="1184" spans="2:15" ht="11.25" hidden="1" outlineLevel="2">
      <c r="B1184" s="706"/>
      <c r="C1184" s="14"/>
      <c r="D1184" s="311"/>
      <c r="E1184" s="533" t="str">
        <f>TRIM(RIGHT(SUBSTITUTE(E1183," ",REPT(" ",100)),100))</f>
        <v>8.10.2.3.2(c)</v>
      </c>
      <c r="F1184" s="590">
        <f>+VLOOKUP(E1184,clause_count,2,FALSE)</f>
        <v>2</v>
      </c>
      <c r="G1184" s="350"/>
      <c r="H1184" s="550"/>
      <c r="I1184" s="567"/>
      <c r="J1184" s="561"/>
      <c r="O1184" s="21"/>
    </row>
    <row r="1185" spans="2:15" ht="76.5" hidden="1" outlineLevel="2">
      <c r="B1185" s="706"/>
      <c r="C1185" s="14"/>
      <c r="D1185" s="539">
        <v>1</v>
      </c>
      <c r="E1185" s="538" t="s">
        <v>2691</v>
      </c>
      <c r="F1185" s="577" t="str">
        <f>+VLOOKUP(E1185,AlterationTestLU[],2,)</f>
        <v>(b) Bottom Clearance and Runby (Item 5.2)
(b)(1) car bottom clearances (2.4.1)
(b)(2) refuge space and marking (2.4.1.3, 2.4.1.4, and 2.4.1.6)
(b)(3) car and counterweight runbys (2.4.2 and 2.4.4)
(b)(4) warning signs [2.4.4(b)]
(b)(5) horizontal pit clearances (2.5.1.2 and 2.5.1.6)</v>
      </c>
      <c r="G1185" s="350"/>
      <c r="H1185" s="550"/>
      <c r="I1185" s="567"/>
      <c r="J1185" s="561"/>
      <c r="O1185" s="21"/>
    </row>
    <row r="1186" spans="2:15" ht="255" hidden="1" outlineLevel="2">
      <c r="B1186" s="706"/>
      <c r="C1186" s="14"/>
      <c r="D1186" s="539">
        <v>2</v>
      </c>
      <c r="E1186" s="538" t="s">
        <v>2697</v>
      </c>
      <c r="F1186" s="577" t="str">
        <f>+VLOOKUP(E1186,AlterationTestLU[],2,)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1186" s="350"/>
      <c r="H1186" s="550"/>
      <c r="I1186" s="567"/>
      <c r="J1186" s="561"/>
      <c r="O1186" s="21"/>
    </row>
    <row r="1187" spans="2:15" ht="11.25" outlineLevel="1" collapsed="1">
      <c r="B1187" s="75"/>
      <c r="C1187" s="38"/>
      <c r="D1187" s="39"/>
      <c r="E1187" s="39" t="s">
        <v>355</v>
      </c>
      <c r="F1187" s="621" t="s">
        <v>356</v>
      </c>
      <c r="G1187" s="41"/>
      <c r="H1187" s="355"/>
      <c r="I1187" s="882"/>
      <c r="J1187" s="883"/>
      <c r="O1187" s="21"/>
    </row>
    <row r="1188" spans="2:15" ht="11.25">
      <c r="B1188" s="75"/>
      <c r="C1188" s="27" t="s">
        <v>1109</v>
      </c>
      <c r="D1188" s="2" t="s">
        <v>1428</v>
      </c>
      <c r="E1188" s="2"/>
      <c r="F1188" s="587"/>
      <c r="G1188" s="31" t="s">
        <v>83</v>
      </c>
      <c r="H1188" s="31" t="s">
        <v>82</v>
      </c>
      <c r="I1188" s="30"/>
      <c r="J1188" s="356"/>
      <c r="O1188" s="727" t="s">
        <v>2438</v>
      </c>
    </row>
    <row r="1189" spans="2:15" ht="11.25" outlineLevel="1">
      <c r="B1189" s="706"/>
      <c r="C1189" s="79"/>
      <c r="D1189" s="315"/>
      <c r="E1189" s="316" t="s">
        <v>1783</v>
      </c>
      <c r="F1189" s="592"/>
      <c r="G1189" s="46"/>
      <c r="H1189" s="337"/>
      <c r="I1189" s="567"/>
      <c r="J1189" s="561"/>
      <c r="O1189" s="727" t="s">
        <v>2438</v>
      </c>
    </row>
    <row r="1190" spans="2:15" ht="11.25" hidden="1" outlineLevel="2">
      <c r="B1190" s="706"/>
      <c r="C1190" s="14"/>
      <c r="D1190" s="311"/>
      <c r="E1190" s="533" t="str">
        <f>TRIM(RIGHT(SUBSTITUTE(E1189," ",REPT(" ",100)),100))</f>
        <v>8.10.2.3.2(b)</v>
      </c>
      <c r="F1190" s="590">
        <f>+VLOOKUP(E1190,clause_count,2,FALSE)</f>
        <v>6</v>
      </c>
      <c r="G1190" s="350"/>
      <c r="H1190" s="550"/>
      <c r="I1190" s="567"/>
      <c r="J1190" s="561"/>
      <c r="O1190" s="727" t="s">
        <v>2438</v>
      </c>
    </row>
    <row r="1191" spans="2:15" ht="12.75" hidden="1" outlineLevel="2">
      <c r="B1191" s="706"/>
      <c r="C1191" s="14"/>
      <c r="D1191" s="539">
        <v>1</v>
      </c>
      <c r="E1191" s="538" t="s">
        <v>2775</v>
      </c>
      <c r="F1191" s="577" t="str">
        <f>+VLOOKUP(E1191,AlterationTestLU[],2,)</f>
        <v>Car Ride (Section 2.23, 2.23.6, and 2.15.2) (Item 1.19)</v>
      </c>
      <c r="G1191" s="350"/>
      <c r="H1191" s="550"/>
      <c r="I1191" s="567"/>
      <c r="J1191" s="561"/>
      <c r="O1191" s="21"/>
    </row>
    <row r="1192" spans="2:15" ht="382.5" hidden="1" outlineLevel="2">
      <c r="B1192" s="706"/>
      <c r="C1192" s="14"/>
      <c r="D1192" s="539">
        <v>2</v>
      </c>
      <c r="E1192" s="538" t="s">
        <v>2438</v>
      </c>
      <c r="F1192" s="577" t="str">
        <f>+VLOOKUP(E1192,AlterationTestLU[],2,)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192" s="350"/>
      <c r="H1192" s="550"/>
      <c r="I1192" s="567"/>
      <c r="J1192" s="561"/>
      <c r="O1192" s="727" t="s">
        <v>2438</v>
      </c>
    </row>
    <row r="1193" spans="2:15" ht="63.75" hidden="1" outlineLevel="2">
      <c r="B1193" s="706"/>
      <c r="C1193" s="14"/>
      <c r="D1193" s="539">
        <v>3</v>
      </c>
      <c r="E1193" s="538" t="s">
        <v>2457</v>
      </c>
      <c r="F1193" s="577" t="str">
        <f>+VLOOKUP(E1193,AlterationTestLU[],2,)</f>
        <v>(jj) Ascending Car Overspeed, and Unintended Car Motion Protection
(jj)(1) Ascending Car Overspeed Protection. Means inspected/tested,  no load conformance with 2.19.1.2.
(jj)(2) Unintended Car Motion. means inspected / tested to verify conformance with 2.19.2.2.</v>
      </c>
      <c r="G1193" s="350"/>
      <c r="H1193" s="550"/>
      <c r="I1193" s="567"/>
      <c r="J1193" s="561"/>
      <c r="O1193" s="21"/>
    </row>
    <row r="1194" spans="2:15" ht="12.75" hidden="1" outlineLevel="2">
      <c r="B1194" s="706"/>
      <c r="C1194" s="14"/>
      <c r="D1194" s="539">
        <v>4</v>
      </c>
      <c r="E1194" s="538" t="s">
        <v>2555</v>
      </c>
      <c r="F1194" s="577" t="str">
        <f>+VLOOKUP(E1194,AlterationTestLU[],2,)</f>
        <v>Hoistway Clearances (Sections 2.4 and 2.5) (Item 3.14)</v>
      </c>
      <c r="G1194" s="350"/>
      <c r="H1194" s="550"/>
      <c r="I1194" s="567"/>
      <c r="J1194" s="561"/>
      <c r="O1194" s="21"/>
    </row>
    <row r="1195" spans="2:15" ht="12.75" hidden="1" outlineLevel="2">
      <c r="B1195" s="706"/>
      <c r="C1195" s="14"/>
      <c r="D1195" s="539">
        <v>5</v>
      </c>
      <c r="E1195" s="538" t="s">
        <v>2566</v>
      </c>
      <c r="F1195" s="577" t="str">
        <f>+VLOOKUP(E1195,AlterationTestLU[],2,)</f>
        <v>Car Frame, Counterweight Guides, and Stiles (Section 2.15) (Item 3.18)</v>
      </c>
      <c r="G1195" s="350"/>
      <c r="H1195" s="550"/>
      <c r="I1195" s="567"/>
      <c r="J1195" s="561"/>
      <c r="O1195" s="21"/>
    </row>
    <row r="1196" spans="2:15" ht="89.25" hidden="1" outlineLevel="2">
      <c r="B1196" s="706"/>
      <c r="C1196" s="14"/>
      <c r="D1196" s="539">
        <v>6</v>
      </c>
      <c r="E1196" s="538" t="s">
        <v>2567</v>
      </c>
      <c r="F1196" s="577" t="str">
        <f>+VLOOKUP(E1196,AlterationTestLU[],2,)</f>
        <v>(y) Guide Rails and Equipment (Section 2.23) (Item 3.19)
(y)(1) rail section (2.23.3)
(y)(2) bracket spacing (2.23.4)
(y)(3) surfaces and lubrication (2.23.6 and 2.17.16)
(y)(4) joints and fish plates (2.23.7)
(y)(5) bracket supports (2.23.9)
(y)(6) fastenings (2.23.10)</v>
      </c>
      <c r="G1196" s="350"/>
      <c r="H1196" s="550"/>
      <c r="I1196" s="567"/>
      <c r="J1196" s="561"/>
      <c r="O1196" s="21"/>
    </row>
    <row r="1197" spans="2:15" ht="11.25" outlineLevel="1" collapsed="1">
      <c r="B1197" s="75"/>
      <c r="C1197" s="11"/>
      <c r="D1197" s="1"/>
      <c r="E1197" s="1" t="s">
        <v>334</v>
      </c>
      <c r="F1197" s="141" t="s">
        <v>768</v>
      </c>
      <c r="G1197" s="32"/>
      <c r="H1197" s="450"/>
      <c r="I1197" s="845"/>
      <c r="J1197" s="846"/>
      <c r="O1197" s="727" t="s">
        <v>2438</v>
      </c>
    </row>
    <row r="1198" spans="2:15" ht="11.25">
      <c r="B1198" s="75"/>
      <c r="C1198" s="27" t="s">
        <v>1110</v>
      </c>
      <c r="D1198" s="2" t="s">
        <v>1111</v>
      </c>
      <c r="E1198" s="2"/>
      <c r="F1198" s="587"/>
      <c r="G1198" s="924" t="s">
        <v>150</v>
      </c>
      <c r="H1198" s="925"/>
      <c r="I1198" s="925"/>
      <c r="J1198" s="926"/>
      <c r="O1198" s="21"/>
    </row>
    <row r="1199" spans="2:15" ht="11.25" outlineLevel="1">
      <c r="B1199" s="75"/>
      <c r="C1199" s="80" t="s">
        <v>557</v>
      </c>
      <c r="D1199" s="9" t="s">
        <v>3758</v>
      </c>
      <c r="E1199" s="9"/>
      <c r="F1199" s="588" t="s">
        <v>3769</v>
      </c>
      <c r="G1199" s="350" t="s">
        <v>83</v>
      </c>
      <c r="H1199" s="350" t="s">
        <v>83</v>
      </c>
      <c r="I1199" s="895"/>
      <c r="J1199" s="896"/>
      <c r="O1199" s="21"/>
    </row>
    <row r="1200" spans="2:15" ht="11.25" outlineLevel="1">
      <c r="B1200" s="75"/>
      <c r="C1200" s="80" t="s">
        <v>557</v>
      </c>
      <c r="D1200" s="709" t="s">
        <v>3767</v>
      </c>
      <c r="E1200" s="709"/>
      <c r="F1200" s="712" t="s">
        <v>3768</v>
      </c>
      <c r="G1200" s="350"/>
      <c r="H1200" s="350"/>
      <c r="I1200" s="521" t="s">
        <v>3757</v>
      </c>
      <c r="J1200" s="522" t="s">
        <v>83</v>
      </c>
      <c r="K1200" s="736" t="s">
        <v>3756</v>
      </c>
      <c r="O1200" s="21"/>
    </row>
    <row r="1201" spans="2:15" ht="11.25" outlineLevel="1">
      <c r="B1201" s="75"/>
      <c r="C1201" s="80"/>
      <c r="D1201" s="9"/>
      <c r="E1201" s="709"/>
      <c r="F1201" s="712" t="s">
        <v>3754</v>
      </c>
      <c r="G1201" s="350"/>
      <c r="H1201" s="350"/>
      <c r="I1201" s="546"/>
      <c r="J1201" s="547"/>
      <c r="K1201" s="736" t="s">
        <v>3756</v>
      </c>
      <c r="O1201" s="21"/>
    </row>
    <row r="1202" spans="2:15" ht="11.25" outlineLevel="1">
      <c r="B1202" s="75"/>
      <c r="C1202" s="80"/>
      <c r="D1202" s="9"/>
      <c r="E1202" s="709"/>
      <c r="F1202" s="712" t="s">
        <v>3755</v>
      </c>
      <c r="G1202" s="350"/>
      <c r="H1202" s="350"/>
      <c r="I1202" s="546"/>
      <c r="J1202" s="547"/>
      <c r="K1202" s="736" t="s">
        <v>3756</v>
      </c>
      <c r="O1202" s="21"/>
    </row>
    <row r="1203" spans="2:15" ht="11.25" outlineLevel="1">
      <c r="B1203" s="75"/>
      <c r="C1203" s="777"/>
      <c r="D1203" s="9"/>
      <c r="E1203" s="776" t="s">
        <v>3822</v>
      </c>
      <c r="F1203" s="718" t="s">
        <v>3759</v>
      </c>
      <c r="G1203" s="350"/>
      <c r="H1203" s="350"/>
      <c r="I1203" s="546"/>
      <c r="J1203" s="547"/>
      <c r="K1203" s="736" t="s">
        <v>3756</v>
      </c>
      <c r="O1203" s="21"/>
    </row>
    <row r="1204" spans="2:15" ht="11.25" outlineLevel="1">
      <c r="B1204" s="75"/>
      <c r="C1204" s="778"/>
      <c r="D1204" s="311"/>
      <c r="E1204" s="312" t="s">
        <v>3766</v>
      </c>
      <c r="F1204" s="589"/>
      <c r="G1204" s="350"/>
      <c r="H1204" s="550"/>
      <c r="I1204" s="546"/>
      <c r="J1204" s="547"/>
      <c r="K1204" s="736" t="s">
        <v>3756</v>
      </c>
      <c r="O1204" s="21"/>
    </row>
    <row r="1205" spans="2:15" ht="11.25" hidden="1" outlineLevel="2">
      <c r="B1205" s="706"/>
      <c r="C1205" s="778"/>
      <c r="D1205" s="311"/>
      <c r="E1205" s="533" t="str">
        <f>TRIM(RIGHT(SUBSTITUTE(E1204," ",REPT(" ",100)),100))</f>
        <v>8.10.2.4.1(a)</v>
      </c>
      <c r="F1205" s="590">
        <f>+VLOOKUP(E1205,clause_count,2,FALSE)</f>
        <v>12</v>
      </c>
      <c r="G1205" s="350"/>
      <c r="H1205" s="550"/>
      <c r="I1205" s="546"/>
      <c r="J1205" s="547"/>
      <c r="K1205" s="736" t="s">
        <v>3756</v>
      </c>
      <c r="O1205" s="21"/>
    </row>
    <row r="1206" spans="2:15" ht="25.5" hidden="1" outlineLevel="2">
      <c r="B1206" s="706"/>
      <c r="C1206" s="778"/>
      <c r="D1206" s="539">
        <v>1</v>
      </c>
      <c r="E1206" s="538" t="s">
        <v>2378</v>
      </c>
      <c r="F1206" s="577" t="str">
        <f>+VLOOKUP(E1206,AlterationTestLU[],2,)</f>
        <v>Numbering of Elevators, Machines, and Disconnect Switches [2.29.1.1 through 2.29.1.3] (Item 2.10)</v>
      </c>
      <c r="G1206" s="350"/>
      <c r="H1206" s="550"/>
      <c r="I1206" s="546"/>
      <c r="J1206" s="547"/>
      <c r="K1206" s="736" t="s">
        <v>3756</v>
      </c>
      <c r="O1206" s="21"/>
    </row>
    <row r="1207" spans="2:15" ht="12.75" hidden="1" outlineLevel="2">
      <c r="B1207" s="706"/>
      <c r="C1207" s="778"/>
      <c r="D1207" s="539">
        <v>2</v>
      </c>
      <c r="E1207" s="538" t="s">
        <v>2395</v>
      </c>
      <c r="F1207" s="577" t="str">
        <f>+VLOOKUP(E1207,AlterationTestLU[],2,)</f>
        <v>Machinery Supports and Fastenings (2.9.1 and 2.9.3) (Item 2.16)</v>
      </c>
      <c r="G1207" s="350"/>
      <c r="H1207" s="550"/>
      <c r="I1207" s="546"/>
      <c r="J1207" s="547"/>
      <c r="K1207" s="736" t="s">
        <v>3756</v>
      </c>
      <c r="O1207" s="21"/>
    </row>
    <row r="1208" spans="2:15" ht="63.75" hidden="1" outlineLevel="2">
      <c r="B1208" s="706"/>
      <c r="C1208" s="778"/>
      <c r="D1208" s="539">
        <v>3</v>
      </c>
      <c r="E1208" s="538" t="s">
        <v>2396</v>
      </c>
      <c r="F1208" s="577" t="str">
        <f>+VLOOKUP(E1208,AlterationTestLU[],2,)</f>
        <v>(v) Braking System. load as Table 8.6.4.20. safely lower, stop, and hold the car with this load.
(v)(1) braking system (2.24.8.2.2)
(v)(2) electromechanical brake (2.24.8.3)
(v)(3) marking plate (2.24.8.5)</v>
      </c>
      <c r="G1208" s="350"/>
      <c r="H1208" s="550"/>
      <c r="I1208" s="546"/>
      <c r="J1208" s="547"/>
      <c r="K1208" s="736" t="s">
        <v>3756</v>
      </c>
      <c r="O1208" s="21"/>
    </row>
    <row r="1209" spans="2:15" ht="12.75" hidden="1" outlineLevel="2">
      <c r="B1209" s="706"/>
      <c r="C1209" s="778"/>
      <c r="D1209" s="539">
        <v>4</v>
      </c>
      <c r="E1209" s="538" t="s">
        <v>2400</v>
      </c>
      <c r="F1209" s="577" t="str">
        <f>+VLOOKUP(E1209,AlterationTestLU[],2,)</f>
        <v>Drive Machines (2.24.1, 2.24.4, 2.24.5, and 2.24.9) (Item 2.18)</v>
      </c>
      <c r="G1209" s="350"/>
      <c r="H1209" s="550"/>
      <c r="I1209" s="546"/>
      <c r="J1209" s="547"/>
      <c r="K1209" s="736" t="s">
        <v>3756</v>
      </c>
      <c r="O1209" s="21"/>
    </row>
    <row r="1210" spans="2:15" ht="25.5" hidden="1" outlineLevel="2">
      <c r="B1210" s="706"/>
      <c r="C1210" s="778"/>
      <c r="D1210" s="539">
        <v>5</v>
      </c>
      <c r="E1210" s="538" t="s">
        <v>2401</v>
      </c>
      <c r="F1210" s="577" t="str">
        <f>+VLOOKUP(E1210,AlterationTestLU[],2,)</f>
        <v>Gears, Bearings, and Flexible Connections (2.24.6, 2.24.7, and 2.24.10) (Item 2.19)</v>
      </c>
      <c r="G1210" s="350"/>
      <c r="H1210" s="550"/>
      <c r="I1210" s="546"/>
      <c r="J1210" s="547"/>
      <c r="K1210" s="736" t="s">
        <v>3756</v>
      </c>
      <c r="O1210" s="21"/>
    </row>
    <row r="1211" spans="2:15" ht="89.25" hidden="1" outlineLevel="2">
      <c r="B1211" s="706"/>
      <c r="C1211" s="778"/>
      <c r="D1211" s="539">
        <v>6</v>
      </c>
      <c r="E1211" s="538" t="s">
        <v>2402</v>
      </c>
      <c r="F1211" s="577" t="str">
        <f>+VLOOKUP(E1211,AlterationTestLU[],2,)</f>
        <v>(y) Winding-Drum Machine (Item 2.20)
(y)(1) where permitted (2.24.1)
(y)(2) drum diameter (2.24.2.1 and 2.24.2.2)
(y)(3) slack-rope device shall be tested by creating slack rope (2.26.2.1)
(y)(4) spare rope turns (2.20.7)
(y)(5) securing of ropes to drums (2.20.6)
(y)(6) final terminal stopping devices (2.25.3.5)</v>
      </c>
      <c r="G1211" s="350"/>
      <c r="H1211" s="550"/>
      <c r="I1211" s="546"/>
      <c r="J1211" s="547"/>
      <c r="K1211" s="736" t="s">
        <v>3756</v>
      </c>
      <c r="O1211" s="21"/>
    </row>
    <row r="1212" spans="2:15" ht="12.75" hidden="1" outlineLevel="2">
      <c r="B1212" s="706"/>
      <c r="C1212" s="778"/>
      <c r="D1212" s="539">
        <v>7</v>
      </c>
      <c r="E1212" s="538" t="s">
        <v>2409</v>
      </c>
      <c r="F1212" s="577" t="str">
        <f>+VLOOKUP(E1212,AlterationTestLU[],2,)</f>
        <v>Belt- or Chain-Drive Machine (2.24.9) (Item 2.21)</v>
      </c>
      <c r="G1212" s="350"/>
      <c r="H1212" s="550"/>
      <c r="I1212" s="546"/>
      <c r="J1212" s="547"/>
      <c r="K1212" s="736" t="s">
        <v>3756</v>
      </c>
      <c r="O1212" s="21"/>
    </row>
    <row r="1213" spans="2:15" ht="12.75" hidden="1" outlineLevel="2">
      <c r="B1213" s="706"/>
      <c r="C1213" s="778"/>
      <c r="D1213" s="539">
        <v>8</v>
      </c>
      <c r="E1213" s="538" t="s">
        <v>2413</v>
      </c>
      <c r="F1213" s="577" t="str">
        <f>+VLOOKUP(E1213,AlterationTestLU[],2,)</f>
        <v>diameter (2.24.2.1, 2.24.2.2, and 2.24.2.4)</v>
      </c>
      <c r="G1213" s="350"/>
      <c r="H1213" s="550"/>
      <c r="I1213" s="546"/>
      <c r="J1213" s="547"/>
      <c r="K1213" s="736" t="s">
        <v>3756</v>
      </c>
      <c r="O1213" s="21"/>
    </row>
    <row r="1214" spans="2:15" ht="12.75" hidden="1" outlineLevel="2">
      <c r="B1214" s="706"/>
      <c r="C1214" s="778"/>
      <c r="D1214" s="539">
        <v>9</v>
      </c>
      <c r="E1214" s="538" t="s">
        <v>2414</v>
      </c>
      <c r="F1214" s="577" t="str">
        <f>+VLOOKUP(E1214,AlterationTestLU[],2,)</f>
        <v>grooves (2.24.2.1)</v>
      </c>
      <c r="G1214" s="350"/>
      <c r="H1214" s="550"/>
      <c r="I1214" s="546"/>
      <c r="J1214" s="547"/>
      <c r="K1214" s="736" t="s">
        <v>3756</v>
      </c>
      <c r="O1214" s="21"/>
    </row>
    <row r="1215" spans="2:15" ht="140.25" hidden="1" outlineLevel="2">
      <c r="B1215" s="706"/>
      <c r="C1215" s="778"/>
      <c r="D1215" s="539">
        <v>10</v>
      </c>
      <c r="E1215" s="538" t="s">
        <v>3765</v>
      </c>
      <c r="F1215" s="577" t="str">
        <f>+VLOOKUP(E1215,AlterationTestLU[],2,)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15" s="350"/>
      <c r="H1215" s="550"/>
      <c r="I1215" s="546"/>
      <c r="J1215" s="547"/>
      <c r="K1215" s="736" t="s">
        <v>3756</v>
      </c>
      <c r="O1215" s="21"/>
    </row>
    <row r="1216" spans="2:15" ht="12.75" hidden="1" outlineLevel="2">
      <c r="B1216" s="706"/>
      <c r="C1216" s="778"/>
      <c r="D1216" s="539">
        <v>11</v>
      </c>
      <c r="E1216" s="538" t="s">
        <v>2421</v>
      </c>
      <c r="F1216" s="577" t="str">
        <f>+VLOOKUP(E1216,AlterationTestLU[],2,)</f>
        <v>Secondary and Deflector Sheaves (2.24.2) (Item 2.26)</v>
      </c>
      <c r="G1216" s="350"/>
      <c r="H1216" s="550"/>
      <c r="I1216" s="546"/>
      <c r="J1216" s="547"/>
      <c r="K1216" s="736" t="s">
        <v>3756</v>
      </c>
      <c r="O1216" s="21"/>
    </row>
    <row r="1217" spans="2:15" ht="12.75" hidden="1" outlineLevel="2">
      <c r="B1217" s="706"/>
      <c r="C1217" s="778"/>
      <c r="D1217" s="539">
        <v>12</v>
      </c>
      <c r="E1217" s="538" t="s">
        <v>2462</v>
      </c>
      <c r="F1217" s="577" t="str">
        <f>+VLOOKUP(E1217,AlterationTestLU[],2,)</f>
        <v>Emergency Brake (2.19.3)</v>
      </c>
      <c r="G1217" s="350"/>
      <c r="H1217" s="550"/>
      <c r="I1217" s="546"/>
      <c r="J1217" s="547"/>
      <c r="K1217" s="736" t="s">
        <v>3756</v>
      </c>
      <c r="O1217" s="21"/>
    </row>
    <row r="1218" spans="2:15" ht="11.25" outlineLevel="1" collapsed="1">
      <c r="B1218" s="75"/>
      <c r="C1218" s="778" t="s">
        <v>560</v>
      </c>
      <c r="D1218" s="9"/>
      <c r="E1218" s="9"/>
      <c r="F1218" s="588" t="s">
        <v>1430</v>
      </c>
      <c r="G1218" s="350" t="s">
        <v>83</v>
      </c>
      <c r="H1218" s="550" t="s">
        <v>82</v>
      </c>
      <c r="I1218" s="546"/>
      <c r="J1218" s="547"/>
      <c r="O1218" s="21"/>
    </row>
    <row r="1219" spans="2:15" ht="11.25" outlineLevel="1">
      <c r="B1219" s="706"/>
      <c r="C1219" s="773"/>
      <c r="D1219" s="311"/>
      <c r="E1219" s="312" t="s">
        <v>1784</v>
      </c>
      <c r="F1219" s="589"/>
      <c r="G1219" s="350"/>
      <c r="H1219" s="550"/>
      <c r="I1219" s="895"/>
      <c r="J1219" s="896"/>
      <c r="O1219" s="21"/>
    </row>
    <row r="1220" spans="2:15" ht="11.25" hidden="1" outlineLevel="2">
      <c r="B1220" s="706"/>
      <c r="C1220" s="773"/>
      <c r="D1220" s="311"/>
      <c r="E1220" s="533" t="str">
        <f>TRIM(RIGHT(SUBSTITUTE(E1219," ",REPT(" ",100)),100))</f>
        <v>8.10.2.3.2(r)</v>
      </c>
      <c r="F1220" s="590">
        <f>+VLOOKUP(E1220,clause_count,2,FALSE)</f>
        <v>12</v>
      </c>
      <c r="G1220" s="350"/>
      <c r="H1220" s="73"/>
      <c r="I1220" s="546"/>
      <c r="J1220" s="547"/>
      <c r="O1220" s="21"/>
    </row>
    <row r="1221" spans="2:15" ht="25.5" hidden="1" outlineLevel="3">
      <c r="B1221" s="706"/>
      <c r="C1221" s="773"/>
      <c r="D1221" s="539">
        <v>1</v>
      </c>
      <c r="E1221" s="538" t="s">
        <v>2378</v>
      </c>
      <c r="F1221" s="577" t="str">
        <f>+VLOOKUP(E1221,AlterationTestLU[],2,)</f>
        <v>Numbering of Elevators, Machines, and Disconnect Switches [2.29.1.1 through 2.29.1.3] (Item 2.10)</v>
      </c>
      <c r="G1221" s="350"/>
      <c r="H1221" s="73"/>
      <c r="I1221" s="546"/>
      <c r="J1221" s="547"/>
      <c r="O1221" s="21"/>
    </row>
    <row r="1222" spans="2:15" ht="12.75" hidden="1" outlineLevel="3">
      <c r="B1222" s="706"/>
      <c r="C1222" s="773"/>
      <c r="D1222" s="539">
        <v>2</v>
      </c>
      <c r="E1222" s="538" t="s">
        <v>2395</v>
      </c>
      <c r="F1222" s="577" t="str">
        <f>+VLOOKUP(E1222,AlterationTestLU[],2,)</f>
        <v>Machinery Supports and Fastenings (2.9.1 and 2.9.3) (Item 2.16)</v>
      </c>
      <c r="G1222" s="350"/>
      <c r="H1222" s="73"/>
      <c r="I1222" s="546"/>
      <c r="J1222" s="547"/>
      <c r="O1222" s="21"/>
    </row>
    <row r="1223" spans="2:15" ht="63.75" hidden="1" outlineLevel="3">
      <c r="B1223" s="706"/>
      <c r="C1223" s="773"/>
      <c r="D1223" s="539">
        <v>3</v>
      </c>
      <c r="E1223" s="538" t="s">
        <v>2396</v>
      </c>
      <c r="F1223" s="577" t="str">
        <f>+VLOOKUP(E1223,AlterationTestLU[],2,)</f>
        <v>(v) Braking System. load as Table 8.6.4.20. safely lower, stop, and hold the car with this load.
(v)(1) braking system (2.24.8.2.2)
(v)(2) electromechanical brake (2.24.8.3)
(v)(3) marking plate (2.24.8.5)</v>
      </c>
      <c r="G1223" s="350"/>
      <c r="H1223" s="73"/>
      <c r="I1223" s="546"/>
      <c r="J1223" s="547"/>
      <c r="O1223" s="21"/>
    </row>
    <row r="1224" spans="2:15" ht="12.75" hidden="1" outlineLevel="3">
      <c r="B1224" s="706"/>
      <c r="C1224" s="773"/>
      <c r="D1224" s="539">
        <v>4</v>
      </c>
      <c r="E1224" s="538" t="s">
        <v>2400</v>
      </c>
      <c r="F1224" s="577" t="str">
        <f>+VLOOKUP(E1224,AlterationTestLU[],2,)</f>
        <v>Drive Machines (2.24.1, 2.24.4, 2.24.5, and 2.24.9) (Item 2.18)</v>
      </c>
      <c r="G1224" s="350"/>
      <c r="H1224" s="73"/>
      <c r="I1224" s="546"/>
      <c r="J1224" s="547"/>
      <c r="O1224" s="21"/>
    </row>
    <row r="1225" spans="2:15" ht="25.5" hidden="1" outlineLevel="3">
      <c r="B1225" s="706"/>
      <c r="C1225" s="773"/>
      <c r="D1225" s="539">
        <v>5</v>
      </c>
      <c r="E1225" s="538" t="s">
        <v>2401</v>
      </c>
      <c r="F1225" s="577" t="str">
        <f>+VLOOKUP(E1225,AlterationTestLU[],2,)</f>
        <v>Gears, Bearings, and Flexible Connections (2.24.6, 2.24.7, and 2.24.10) (Item 2.19)</v>
      </c>
      <c r="G1225" s="350"/>
      <c r="H1225" s="73"/>
      <c r="I1225" s="546"/>
      <c r="J1225" s="547"/>
      <c r="O1225" s="21"/>
    </row>
    <row r="1226" spans="2:15" ht="89.25" hidden="1" outlineLevel="3">
      <c r="B1226" s="706"/>
      <c r="C1226" s="773"/>
      <c r="D1226" s="539">
        <v>6</v>
      </c>
      <c r="E1226" s="538" t="s">
        <v>2402</v>
      </c>
      <c r="F1226" s="577" t="str">
        <f>+VLOOKUP(E1226,AlterationTestLU[],2,)</f>
        <v>(y) Winding-Drum Machine (Item 2.20)
(y)(1) where permitted (2.24.1)
(y)(2) drum diameter (2.24.2.1 and 2.24.2.2)
(y)(3) slack-rope device shall be tested by creating slack rope (2.26.2.1)
(y)(4) spare rope turns (2.20.7)
(y)(5) securing of ropes to drums (2.20.6)
(y)(6) final terminal stopping devices (2.25.3.5)</v>
      </c>
      <c r="G1226" s="350"/>
      <c r="H1226" s="73"/>
      <c r="I1226" s="546"/>
      <c r="J1226" s="547"/>
      <c r="O1226" s="21"/>
    </row>
    <row r="1227" spans="2:15" ht="12.75" hidden="1" outlineLevel="3">
      <c r="B1227" s="706"/>
      <c r="C1227" s="773"/>
      <c r="D1227" s="539">
        <v>7</v>
      </c>
      <c r="E1227" s="538" t="s">
        <v>2409</v>
      </c>
      <c r="F1227" s="577" t="str">
        <f>+VLOOKUP(E1227,AlterationTestLU[],2,)</f>
        <v>Belt- or Chain-Drive Machine (2.24.9) (Item 2.21)</v>
      </c>
      <c r="G1227" s="350"/>
      <c r="H1227" s="73"/>
      <c r="I1227" s="546"/>
      <c r="J1227" s="547"/>
      <c r="O1227" s="21"/>
    </row>
    <row r="1228" spans="2:15" ht="178.5" hidden="1" outlineLevel="3">
      <c r="B1228" s="706"/>
      <c r="C1228" s="773"/>
      <c r="D1228" s="539">
        <v>8</v>
      </c>
      <c r="E1228" s="538" t="s">
        <v>2412</v>
      </c>
      <c r="F1228" s="577" t="str">
        <f>+VLOOKUP(E1228,AlterationTestLU[],2,)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28" s="350"/>
      <c r="H1228" s="73"/>
      <c r="I1228" s="546"/>
      <c r="J1228" s="547"/>
      <c r="O1228" s="21"/>
    </row>
    <row r="1229" spans="2:15" ht="12.75" hidden="1" outlineLevel="3">
      <c r="B1229" s="706"/>
      <c r="C1229" s="773"/>
      <c r="D1229" s="539">
        <v>9</v>
      </c>
      <c r="E1229" s="538" t="s">
        <v>2421</v>
      </c>
      <c r="F1229" s="577" t="str">
        <f>+VLOOKUP(E1229,AlterationTestLU[],2,)</f>
        <v>Secondary and Deflector Sheaves (2.24.2) (Item 2.26)</v>
      </c>
      <c r="G1229" s="350"/>
      <c r="H1229" s="73"/>
      <c r="I1229" s="546"/>
      <c r="J1229" s="547"/>
      <c r="O1229" s="21"/>
    </row>
    <row r="1230" spans="2:15" ht="63.75" hidden="1" outlineLevel="3">
      <c r="B1230" s="706"/>
      <c r="C1230" s="773"/>
      <c r="D1230" s="539">
        <v>10</v>
      </c>
      <c r="E1230" s="538" t="s">
        <v>2457</v>
      </c>
      <c r="F1230" s="577" t="str">
        <f>+VLOOKUP(E1230,AlterationTestLU[],2,)</f>
        <v>(jj) Ascending Car Overspeed, and Unintended Car Motion Protection
(jj)(1) Ascending Car Overspeed Protection. Means inspected/tested,  no load conformance with 2.19.1.2.
(jj)(2) Unintended Car Motion. means inspected / tested to verify conformance with 2.19.2.2.</v>
      </c>
      <c r="G1230" s="350"/>
      <c r="H1230" s="73"/>
      <c r="I1230" s="546"/>
      <c r="J1230" s="547"/>
      <c r="O1230" s="21"/>
    </row>
    <row r="1231" spans="2:15" ht="25.5" hidden="1" outlineLevel="3">
      <c r="B1231" s="706"/>
      <c r="C1231" s="773"/>
      <c r="D1231" s="539">
        <v>11</v>
      </c>
      <c r="E1231" s="538" t="s">
        <v>2460</v>
      </c>
      <c r="F1231" s="577" t="str">
        <f>+VLOOKUP(E1231,AlterationTestLU[],2,)</f>
        <v>Speed. The speed of the car shall be verified with and without rated load, in both directions (2.16.3.2).</v>
      </c>
      <c r="G1231" s="350"/>
      <c r="H1231" s="73"/>
      <c r="I1231" s="546"/>
      <c r="J1231" s="547"/>
      <c r="O1231" s="21"/>
    </row>
    <row r="1232" spans="2:15" ht="12.75" hidden="1" outlineLevel="3">
      <c r="B1232" s="706"/>
      <c r="C1232" s="773"/>
      <c r="D1232" s="539">
        <v>12</v>
      </c>
      <c r="E1232" s="538" t="s">
        <v>2777</v>
      </c>
      <c r="F1232" s="577" t="str">
        <f>+VLOOKUP(E1232,AlterationTestLU[],2,)</f>
        <v>Emergency or Standby Power Operation (Item 1.17).</v>
      </c>
      <c r="G1232" s="350"/>
      <c r="H1232" s="73"/>
      <c r="I1232" s="546"/>
      <c r="J1232" s="547"/>
      <c r="O1232" s="21"/>
    </row>
    <row r="1233" spans="2:15" ht="11.25" outlineLevel="1" collapsed="1">
      <c r="B1233" s="75"/>
      <c r="C1233" s="11"/>
      <c r="D1233" s="153"/>
      <c r="E1233" s="1" t="s">
        <v>1089</v>
      </c>
      <c r="F1233" s="141" t="s">
        <v>1090</v>
      </c>
      <c r="G1233" s="32"/>
      <c r="H1233" s="32"/>
      <c r="I1233" s="353"/>
      <c r="J1233" s="450"/>
      <c r="O1233" s="21"/>
    </row>
    <row r="1234" spans="2:15" ht="11.25" outlineLevel="1">
      <c r="B1234" s="75"/>
      <c r="C1234" s="11"/>
      <c r="D1234" s="153"/>
      <c r="E1234" s="1"/>
      <c r="F1234" s="602" t="s">
        <v>1429</v>
      </c>
      <c r="G1234" s="32"/>
      <c r="H1234" s="32"/>
      <c r="I1234" s="353"/>
      <c r="J1234" s="450"/>
      <c r="O1234" s="21"/>
    </row>
    <row r="1235" spans="2:15" ht="11.25" outlineLevel="1">
      <c r="B1235" s="75"/>
      <c r="C1235" s="11"/>
      <c r="D1235" s="1"/>
      <c r="E1235" s="1" t="s">
        <v>272</v>
      </c>
      <c r="F1235" s="141" t="s">
        <v>72</v>
      </c>
      <c r="G1235" s="32"/>
      <c r="H1235" s="32"/>
      <c r="I1235" s="898"/>
      <c r="J1235" s="899"/>
      <c r="O1235" s="21"/>
    </row>
    <row r="1236" spans="2:15" ht="11.25" outlineLevel="1">
      <c r="B1236" s="75"/>
      <c r="C1236" s="11"/>
      <c r="D1236" s="1"/>
      <c r="E1236" s="1" t="s">
        <v>409</v>
      </c>
      <c r="F1236" s="141" t="s">
        <v>727</v>
      </c>
      <c r="G1236" s="32"/>
      <c r="H1236" s="32"/>
      <c r="I1236" s="898"/>
      <c r="J1236" s="899"/>
      <c r="O1236" s="21"/>
    </row>
    <row r="1237" spans="2:15" ht="12.75" outlineLevel="1">
      <c r="B1237" s="75"/>
      <c r="C1237" s="11"/>
      <c r="D1237" s="1"/>
      <c r="E1237" s="1" t="s">
        <v>364</v>
      </c>
      <c r="F1237" s="347" t="s">
        <v>763</v>
      </c>
      <c r="G1237" s="32"/>
      <c r="H1237" s="32"/>
      <c r="I1237" s="898"/>
      <c r="J1237" s="899"/>
      <c r="O1237" s="21"/>
    </row>
    <row r="1238" spans="2:15" ht="11.25" outlineLevel="1">
      <c r="B1238" s="75"/>
      <c r="C1238" s="11"/>
      <c r="D1238" s="1"/>
      <c r="E1238" s="1" t="s">
        <v>333</v>
      </c>
      <c r="F1238" s="141" t="s">
        <v>1995</v>
      </c>
      <c r="G1238" s="32"/>
      <c r="H1238" s="32"/>
      <c r="I1238" s="898"/>
      <c r="J1238" s="899"/>
      <c r="O1238" s="21"/>
    </row>
    <row r="1239" spans="2:15" ht="11.25" outlineLevel="1">
      <c r="B1239" s="75"/>
      <c r="C1239" s="11"/>
      <c r="D1239" s="1"/>
      <c r="E1239" s="1" t="s">
        <v>371</v>
      </c>
      <c r="F1239" s="141" t="s">
        <v>354</v>
      </c>
      <c r="G1239" s="32"/>
      <c r="H1239" s="32"/>
      <c r="I1239" s="898"/>
      <c r="J1239" s="899"/>
      <c r="O1239" s="21"/>
    </row>
    <row r="1240" spans="2:15" ht="11.25" outlineLevel="1">
      <c r="B1240" s="75"/>
      <c r="C1240" s="11"/>
      <c r="D1240" s="1"/>
      <c r="E1240" s="1" t="s">
        <v>410</v>
      </c>
      <c r="F1240" s="141" t="s">
        <v>804</v>
      </c>
      <c r="G1240" s="32"/>
      <c r="H1240" s="32"/>
      <c r="I1240" s="898"/>
      <c r="J1240" s="899"/>
      <c r="O1240" s="21"/>
    </row>
    <row r="1241" spans="2:15" ht="11.25" outlineLevel="1">
      <c r="B1241" s="75"/>
      <c r="C1241" s="81" t="s">
        <v>1296</v>
      </c>
      <c r="D1241" s="9" t="s">
        <v>1471</v>
      </c>
      <c r="E1241" s="9"/>
      <c r="F1241" s="588" t="s">
        <v>1220</v>
      </c>
      <c r="G1241" s="350" t="s">
        <v>83</v>
      </c>
      <c r="H1241" s="547"/>
      <c r="I1241" s="451"/>
      <c r="J1241" s="452"/>
      <c r="O1241" s="21"/>
    </row>
    <row r="1242" spans="2:15" ht="11.25" outlineLevel="1">
      <c r="B1242" s="75"/>
      <c r="C1242" s="82"/>
      <c r="D1242" s="1"/>
      <c r="E1242" s="1" t="s">
        <v>1297</v>
      </c>
      <c r="F1242" s="141" t="s">
        <v>1304</v>
      </c>
      <c r="G1242" s="32"/>
      <c r="H1242" s="32"/>
      <c r="I1242" s="546" t="s">
        <v>1229</v>
      </c>
      <c r="J1242" s="547" t="s">
        <v>83</v>
      </c>
      <c r="O1242" s="21"/>
    </row>
    <row r="1243" spans="2:15" ht="11.25" outlineLevel="1">
      <c r="B1243" s="75"/>
      <c r="C1243" s="82"/>
      <c r="D1243" s="1"/>
      <c r="E1243" s="1" t="s">
        <v>1298</v>
      </c>
      <c r="F1243" s="141" t="s">
        <v>1305</v>
      </c>
      <c r="G1243" s="32"/>
      <c r="H1243" s="32"/>
      <c r="I1243" s="451"/>
      <c r="J1243" s="452"/>
      <c r="O1243" s="21"/>
    </row>
    <row r="1244" spans="2:15" ht="11.25" outlineLevel="1">
      <c r="B1244" s="75"/>
      <c r="C1244" s="82"/>
      <c r="D1244" s="1"/>
      <c r="E1244" s="1" t="s">
        <v>1299</v>
      </c>
      <c r="F1244" s="141" t="s">
        <v>1306</v>
      </c>
      <c r="G1244" s="32"/>
      <c r="H1244" s="32"/>
      <c r="I1244" s="451"/>
      <c r="J1244" s="452"/>
      <c r="O1244" s="21"/>
    </row>
    <row r="1245" spans="2:15" ht="11.25" outlineLevel="1">
      <c r="B1245" s="75"/>
      <c r="C1245" s="82"/>
      <c r="D1245" s="1"/>
      <c r="E1245" s="1" t="s">
        <v>1300</v>
      </c>
      <c r="F1245" s="141" t="s">
        <v>1307</v>
      </c>
      <c r="G1245" s="32"/>
      <c r="H1245" s="32"/>
      <c r="I1245" s="451"/>
      <c r="J1245" s="452"/>
      <c r="O1245" s="21"/>
    </row>
    <row r="1246" spans="2:15" ht="11.25" outlineLevel="1">
      <c r="B1246" s="75"/>
      <c r="C1246" s="82"/>
      <c r="D1246" s="1"/>
      <c r="E1246" s="1" t="s">
        <v>1301</v>
      </c>
      <c r="F1246" s="141" t="s">
        <v>1309</v>
      </c>
      <c r="G1246" s="32"/>
      <c r="H1246" s="32"/>
      <c r="I1246" s="451"/>
      <c r="J1246" s="452"/>
      <c r="O1246" s="21"/>
    </row>
    <row r="1247" spans="2:15" ht="11.25" outlineLevel="1">
      <c r="B1247" s="75"/>
      <c r="C1247" s="82"/>
      <c r="D1247" s="1"/>
      <c r="E1247" s="1" t="s">
        <v>1302</v>
      </c>
      <c r="F1247" s="141" t="s">
        <v>1308</v>
      </c>
      <c r="G1247" s="32"/>
      <c r="H1247" s="32"/>
      <c r="I1247" s="451"/>
      <c r="J1247" s="452"/>
      <c r="O1247" s="21"/>
    </row>
    <row r="1248" spans="2:15" ht="11.25" outlineLevel="1">
      <c r="B1248" s="75"/>
      <c r="C1248" s="82"/>
      <c r="D1248" s="1"/>
      <c r="E1248" s="1" t="s">
        <v>285</v>
      </c>
      <c r="F1248" s="141" t="s">
        <v>770</v>
      </c>
      <c r="G1248" s="32"/>
      <c r="H1248" s="32"/>
      <c r="I1248" s="546" t="s">
        <v>1229</v>
      </c>
      <c r="J1248" s="547" t="s">
        <v>83</v>
      </c>
      <c r="O1248" s="21"/>
    </row>
    <row r="1249" spans="2:15" ht="11.25" outlineLevel="1">
      <c r="B1249" s="75"/>
      <c r="C1249" s="82"/>
      <c r="D1249" s="1"/>
      <c r="E1249" s="1" t="s">
        <v>1303</v>
      </c>
      <c r="F1249" s="141" t="s">
        <v>1310</v>
      </c>
      <c r="G1249" s="32"/>
      <c r="H1249" s="32"/>
      <c r="I1249" s="451"/>
      <c r="J1249" s="452"/>
      <c r="O1249" s="21"/>
    </row>
    <row r="1250" spans="2:15" ht="11.25" outlineLevel="1">
      <c r="B1250" s="75"/>
      <c r="C1250" s="82"/>
      <c r="D1250" s="1"/>
      <c r="E1250" s="1" t="s">
        <v>410</v>
      </c>
      <c r="F1250" s="141" t="s">
        <v>804</v>
      </c>
      <c r="G1250" s="32"/>
      <c r="H1250" s="32"/>
      <c r="I1250" s="451"/>
      <c r="J1250" s="452"/>
      <c r="O1250" s="21"/>
    </row>
    <row r="1251" spans="2:15" ht="11.25" outlineLevel="1">
      <c r="B1251" s="706"/>
      <c r="C1251" s="82"/>
      <c r="D1251" s="311"/>
      <c r="E1251" s="312" t="s">
        <v>2086</v>
      </c>
      <c r="F1251" s="589"/>
      <c r="G1251" s="32"/>
      <c r="H1251" s="32"/>
      <c r="I1251" s="451"/>
      <c r="J1251" s="452"/>
      <c r="O1251" s="21"/>
    </row>
    <row r="1252" spans="2:15" ht="11.25" hidden="1" outlineLevel="2">
      <c r="B1252" s="706"/>
      <c r="C1252" s="779"/>
      <c r="D1252" s="311"/>
      <c r="E1252" s="533" t="str">
        <f>TRIM(RIGHT(SUBSTITUTE(E1251," ",REPT(" ",100)),100))</f>
        <v>8.10.2.3.2(v)</v>
      </c>
      <c r="F1252" s="590">
        <f>+VLOOKUP(E1252,clause_count,2,FALSE)</f>
        <v>2</v>
      </c>
      <c r="G1252" s="32"/>
      <c r="H1252" s="32"/>
      <c r="I1252" s="451"/>
      <c r="J1252" s="452"/>
      <c r="O1252" s="21"/>
    </row>
    <row r="1253" spans="2:15" ht="25.5" hidden="1" outlineLevel="2">
      <c r="B1253" s="706"/>
      <c r="C1253" s="779"/>
      <c r="D1253" s="539">
        <v>1</v>
      </c>
      <c r="E1253" s="538" t="s">
        <v>2381</v>
      </c>
      <c r="F1253" s="577" t="str">
        <f>+VLOOKUP(E1253,AlterationTestLU[],2,)</f>
        <v>Disconnecting Means and Control (2.26.4.1 and NFPA 70 or CSA C22.1, as applicable) (Item 2.11)</v>
      </c>
      <c r="G1253" s="32"/>
      <c r="H1253" s="32"/>
      <c r="I1253" s="451"/>
      <c r="J1253" s="452"/>
      <c r="O1253" s="21"/>
    </row>
    <row r="1254" spans="2:15" ht="102" hidden="1" outlineLevel="2">
      <c r="B1254" s="706"/>
      <c r="C1254" s="779"/>
      <c r="D1254" s="539">
        <v>2</v>
      </c>
      <c r="E1254" s="538" t="s">
        <v>2382</v>
      </c>
      <c r="F1254" s="577" t="str">
        <f>+VLOOKUP(E1254,AlterationTestLU[],2,)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254" s="32"/>
      <c r="H1254" s="32"/>
      <c r="I1254" s="451"/>
      <c r="J1254" s="452"/>
      <c r="O1254" s="21"/>
    </row>
    <row r="1255" spans="2:15" ht="11.25" outlineLevel="1" collapsed="1">
      <c r="B1255" s="75"/>
      <c r="C1255" s="82"/>
      <c r="D1255" s="1"/>
      <c r="E1255" s="1"/>
      <c r="F1255" s="141" t="s">
        <v>1785</v>
      </c>
      <c r="G1255" s="32"/>
      <c r="H1255" s="32"/>
      <c r="I1255" s="451"/>
      <c r="J1255" s="452"/>
      <c r="O1255" s="21"/>
    </row>
    <row r="1256" spans="2:15" ht="11.25" outlineLevel="1">
      <c r="B1256" s="706"/>
      <c r="C1256" s="82"/>
      <c r="D1256" s="311"/>
      <c r="E1256" s="312" t="s">
        <v>1786</v>
      </c>
      <c r="F1256" s="589"/>
      <c r="G1256" s="32"/>
      <c r="H1256" s="32"/>
      <c r="I1256" s="451"/>
      <c r="J1256" s="452"/>
      <c r="O1256" s="21"/>
    </row>
    <row r="1257" spans="2:15" ht="11.25" hidden="1" outlineLevel="2">
      <c r="B1257" s="706"/>
      <c r="C1257" s="779"/>
      <c r="D1257" s="311"/>
      <c r="E1257" s="533" t="str">
        <f>TRIM(RIGHT(SUBSTITUTE(E1256," ",REPT(" ",100)),100))</f>
        <v>8.10.2.3.2(h)</v>
      </c>
      <c r="F1257" s="590">
        <f>+VLOOKUP(E1257,clause_count,2,FALSE)</f>
        <v>2</v>
      </c>
      <c r="G1257" s="32"/>
      <c r="H1257" s="32"/>
      <c r="I1257" s="451"/>
      <c r="J1257" s="452"/>
      <c r="O1257" s="21"/>
    </row>
    <row r="1258" spans="2:15" ht="63.75" hidden="1" outlineLevel="2">
      <c r="B1258" s="706"/>
      <c r="C1258" s="779"/>
      <c r="D1258" s="539">
        <v>1</v>
      </c>
      <c r="E1258" s="538" t="s">
        <v>2396</v>
      </c>
      <c r="F1258" s="577" t="str">
        <f>+VLOOKUP(E1258,AlterationTestLU[],2,)</f>
        <v>(v) Braking System. load as Table 8.6.4.20. safely lower, stop, and hold the car with this load.
(v)(1) braking system (2.24.8.2.2)
(v)(2) electromechanical brake (2.24.8.3)
(v)(3) marking plate (2.24.8.5)</v>
      </c>
      <c r="G1258" s="32"/>
      <c r="H1258" s="32"/>
      <c r="I1258" s="451"/>
      <c r="J1258" s="452"/>
      <c r="O1258" s="21"/>
    </row>
    <row r="1259" spans="2:15" ht="140.25" hidden="1" outlineLevel="2">
      <c r="B1259" s="706"/>
      <c r="C1259" s="779"/>
      <c r="D1259" s="539">
        <v>2</v>
      </c>
      <c r="E1259" s="538" t="s">
        <v>2415</v>
      </c>
      <c r="F1259" s="577" t="str">
        <f>+VLOOKUP(E1259,AlterationTestLU[],2,)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59" s="32"/>
      <c r="H1259" s="32"/>
      <c r="I1259" s="451"/>
      <c r="J1259" s="452"/>
      <c r="O1259" s="21"/>
    </row>
    <row r="1260" spans="2:15" ht="11.25" outlineLevel="1" collapsed="1">
      <c r="B1260" s="75"/>
      <c r="C1260" s="81" t="s">
        <v>1313</v>
      </c>
      <c r="D1260" s="9" t="s">
        <v>1311</v>
      </c>
      <c r="E1260" s="9"/>
      <c r="F1260" s="588" t="s">
        <v>1312</v>
      </c>
      <c r="G1260" s="350" t="s">
        <v>83</v>
      </c>
      <c r="H1260" s="547" t="s">
        <v>82</v>
      </c>
      <c r="I1260" s="546" t="s">
        <v>1229</v>
      </c>
      <c r="J1260" s="522" t="s">
        <v>85</v>
      </c>
      <c r="K1260" s="736" t="s">
        <v>3756</v>
      </c>
      <c r="O1260" s="21"/>
    </row>
    <row r="1261" spans="2:15" ht="11.25" outlineLevel="1">
      <c r="B1261" s="75"/>
      <c r="C1261" s="82"/>
      <c r="D1261" s="1"/>
      <c r="E1261" s="1" t="s">
        <v>1297</v>
      </c>
      <c r="F1261" s="141" t="s">
        <v>1304</v>
      </c>
      <c r="G1261" s="32"/>
      <c r="H1261" s="32"/>
      <c r="I1261" s="451"/>
      <c r="J1261" s="452"/>
      <c r="O1261" s="21"/>
    </row>
    <row r="1262" spans="2:15" ht="11.25" outlineLevel="1">
      <c r="B1262" s="75"/>
      <c r="C1262" s="82"/>
      <c r="D1262" s="1"/>
      <c r="E1262" s="1" t="s">
        <v>1298</v>
      </c>
      <c r="F1262" s="141" t="s">
        <v>1305</v>
      </c>
      <c r="G1262" s="32"/>
      <c r="H1262" s="32"/>
      <c r="I1262" s="451"/>
      <c r="J1262" s="452"/>
      <c r="O1262" s="21"/>
    </row>
    <row r="1263" spans="2:15" ht="11.25" outlineLevel="1">
      <c r="B1263" s="75"/>
      <c r="C1263" s="82"/>
      <c r="D1263" s="1"/>
      <c r="E1263" s="1" t="s">
        <v>1299</v>
      </c>
      <c r="F1263" s="141" t="s">
        <v>1306</v>
      </c>
      <c r="G1263" s="32"/>
      <c r="H1263" s="32"/>
      <c r="I1263" s="451"/>
      <c r="J1263" s="452"/>
      <c r="O1263" s="21"/>
    </row>
    <row r="1264" spans="2:15" ht="11.25" outlineLevel="1">
      <c r="B1264" s="75"/>
      <c r="C1264" s="11"/>
      <c r="D1264" s="1"/>
      <c r="E1264" s="1" t="s">
        <v>333</v>
      </c>
      <c r="F1264" s="141" t="s">
        <v>1995</v>
      </c>
      <c r="G1264" s="32"/>
      <c r="H1264" s="32"/>
      <c r="I1264" s="451"/>
      <c r="J1264" s="452"/>
      <c r="O1264" s="21"/>
    </row>
    <row r="1265" spans="2:15" ht="11.25" outlineLevel="1">
      <c r="B1265" s="706"/>
      <c r="C1265" s="11"/>
      <c r="D1265" s="311"/>
      <c r="E1265" s="312" t="s">
        <v>1782</v>
      </c>
      <c r="F1265" s="589"/>
      <c r="G1265" s="32"/>
      <c r="H1265" s="32"/>
      <c r="I1265" s="451"/>
      <c r="J1265" s="452"/>
      <c r="O1265" s="21"/>
    </row>
    <row r="1266" spans="2:15" ht="11.25" hidden="1" outlineLevel="2">
      <c r="B1266" s="706"/>
      <c r="C1266" s="11"/>
      <c r="D1266" s="311"/>
      <c r="E1266" s="533" t="str">
        <f>TRIM(RIGHT(SUBSTITUTE(E1265," ",REPT(" ",100)),100))</f>
        <v>8.10.2.3.2(w)</v>
      </c>
      <c r="F1266" s="590">
        <f>+VLOOKUP(E1266,clause_count,2,FALSE)</f>
        <v>3</v>
      </c>
      <c r="G1266" s="32"/>
      <c r="H1266" s="32"/>
      <c r="I1266" s="451"/>
      <c r="J1266" s="452"/>
      <c r="O1266" s="21"/>
    </row>
    <row r="1267" spans="2:15" ht="178.5" hidden="1" outlineLevel="2">
      <c r="B1267" s="706"/>
      <c r="C1267" s="11"/>
      <c r="D1267" s="539">
        <v>1</v>
      </c>
      <c r="E1267" s="538" t="s">
        <v>2412</v>
      </c>
      <c r="F1267" s="577" t="str">
        <f>+VLOOKUP(E1267,AlterationTestLU[],2,)</f>
        <v xml:space="preserve">(cc) Traction Sheaves (Item 2.25)
(cc)(1) diameter (2.24.2.1, 2.24.2.2, and 2.24.2.4)
(cc)(2) grooves (2.24.2.1)
(cc)(3)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67" s="32"/>
      <c r="H1267" s="32"/>
      <c r="I1267" s="451"/>
      <c r="J1267" s="452"/>
      <c r="O1267" s="21"/>
    </row>
    <row r="1268" spans="2:15" ht="12.75" hidden="1" outlineLevel="2">
      <c r="B1268" s="706"/>
      <c r="C1268" s="11"/>
      <c r="D1268" s="539">
        <v>2</v>
      </c>
      <c r="E1268" s="538" t="s">
        <v>2422</v>
      </c>
      <c r="F1268" s="577" t="str">
        <f>+VLOOKUP(E1268,AlterationTestLU[],2,)</f>
        <v>Rope Fastenings (2.9.3.3, 2.20.5, and 2.20.9) (Item 2.27)</v>
      </c>
      <c r="G1268" s="32"/>
      <c r="H1268" s="32"/>
      <c r="I1268" s="451"/>
      <c r="J1268" s="452"/>
      <c r="O1268" s="21"/>
    </row>
    <row r="1269" spans="2:15" ht="63.75" hidden="1" outlineLevel="2">
      <c r="B1269" s="706"/>
      <c r="C1269" s="11"/>
      <c r="D1269" s="539">
        <v>3</v>
      </c>
      <c r="E1269" s="538" t="s">
        <v>2576</v>
      </c>
      <c r="F1269" s="577" t="str">
        <f>+VLOOKUP(E1269,AlterationTestLU[],2,)</f>
        <v>(bb) Wire Rope Fastening and Hitch Plate (Item 3.22)
(bb)(1) fastenings (2.20.9)
(bb)(2) car and counterweight hitch plate (2.17.13)
(bb)(3) overhead hitch plate (2.9.3.4)
(bb)(4) equalizers (2.20.5)</v>
      </c>
      <c r="G1269" s="32"/>
      <c r="H1269" s="32"/>
      <c r="I1269" s="451"/>
      <c r="J1269" s="452"/>
      <c r="O1269" s="21"/>
    </row>
    <row r="1270" spans="2:15" ht="11.25" outlineLevel="1" collapsed="1">
      <c r="B1270" s="75"/>
      <c r="C1270" s="14" t="s">
        <v>655</v>
      </c>
      <c r="D1270" s="9" t="s">
        <v>656</v>
      </c>
      <c r="E1270" s="9"/>
      <c r="F1270" s="588"/>
      <c r="G1270" s="350" t="s">
        <v>83</v>
      </c>
      <c r="H1270" s="350" t="s">
        <v>82</v>
      </c>
      <c r="I1270" s="451"/>
      <c r="J1270" s="452"/>
      <c r="O1270" s="21"/>
    </row>
    <row r="1271" spans="2:15" ht="11.25" outlineLevel="1">
      <c r="B1271" s="75"/>
      <c r="C1271" s="33" t="s">
        <v>1203</v>
      </c>
      <c r="D1271" s="9" t="s">
        <v>1431</v>
      </c>
      <c r="E1271" s="9"/>
      <c r="F1271" s="588"/>
      <c r="G1271" s="350" t="s">
        <v>83</v>
      </c>
      <c r="H1271" s="350" t="s">
        <v>82</v>
      </c>
      <c r="I1271" s="845"/>
      <c r="J1271" s="846"/>
      <c r="O1271" s="21"/>
    </row>
    <row r="1272" spans="2:15" ht="11.25" outlineLevel="1">
      <c r="B1272" s="706"/>
      <c r="C1272" s="33"/>
      <c r="D1272" s="311"/>
      <c r="E1272" s="312" t="s">
        <v>1806</v>
      </c>
      <c r="F1272" s="589"/>
      <c r="G1272" s="350"/>
      <c r="H1272" s="350"/>
      <c r="I1272" s="451"/>
      <c r="J1272" s="452"/>
      <c r="O1272" s="21"/>
    </row>
    <row r="1273" spans="2:15" ht="11.25" hidden="1" outlineLevel="2">
      <c r="B1273" s="706"/>
      <c r="C1273" s="33"/>
      <c r="D1273" s="311"/>
      <c r="E1273" s="533" t="str">
        <f>TRIM(RIGHT(SUBSTITUTE(E1272," ",REPT(" ",100)),100))</f>
        <v>8.10.2.3.2(i)</v>
      </c>
      <c r="F1273" s="590">
        <f>+VLOOKUP(E1273,clause_count,2,FALSE)</f>
        <v>5</v>
      </c>
      <c r="G1273" s="350"/>
      <c r="H1273" s="350"/>
      <c r="I1273" s="451"/>
      <c r="J1273" s="452"/>
      <c r="O1273" s="21"/>
    </row>
    <row r="1274" spans="2:15" ht="51" hidden="1" outlineLevel="2">
      <c r="B1274" s="706"/>
      <c r="C1274" s="33"/>
      <c r="D1274" s="539">
        <v>1</v>
      </c>
      <c r="E1274" s="538" t="s">
        <v>2370</v>
      </c>
      <c r="F1274" s="577" t="str">
        <f>+VLOOKUP(E1274,AlterationTestLU[],2,)</f>
        <v>(i) Enclosure of Machine Room, Machinery Spaces, and Control Rooms/Spaces (Item 2.4)
(i)(1) floors (2.1.3 and 2.7.1.3)
(i)(2) enclosure (2.7.1 and 2.8.1)</v>
      </c>
      <c r="G1274" s="350"/>
      <c r="H1274" s="350"/>
      <c r="I1274" s="451"/>
      <c r="J1274" s="452"/>
      <c r="O1274" s="21"/>
    </row>
    <row r="1275" spans="2:15" ht="12.75" hidden="1" outlineLevel="2">
      <c r="B1275" s="706"/>
      <c r="C1275" s="33"/>
      <c r="D1275" s="539">
        <v>2</v>
      </c>
      <c r="E1275" s="538" t="s">
        <v>2377</v>
      </c>
      <c r="F1275" s="577" t="str">
        <f>+VLOOKUP(E1275,AlterationTestLU[],2,)</f>
        <v>Guarding of Exposed Auxiliary Equipment (2.10.1) (Item 2.9)</v>
      </c>
      <c r="G1275" s="350"/>
      <c r="H1275" s="350"/>
      <c r="I1275" s="451"/>
      <c r="J1275" s="452"/>
      <c r="O1275" s="21"/>
    </row>
    <row r="1276" spans="2:15" ht="12.75" hidden="1" outlineLevel="2">
      <c r="B1276" s="706"/>
      <c r="C1276" s="33"/>
      <c r="D1276" s="539">
        <v>3</v>
      </c>
      <c r="E1276" s="538" t="s">
        <v>2395</v>
      </c>
      <c r="F1276" s="577" t="str">
        <f>+VLOOKUP(E1276,AlterationTestLU[],2,)</f>
        <v>Machinery Supports and Fastenings (2.9.1 and 2.9.3) (Item 2.16)</v>
      </c>
      <c r="G1276" s="350"/>
      <c r="H1276" s="350"/>
      <c r="I1276" s="451"/>
      <c r="J1276" s="452"/>
      <c r="O1276" s="21"/>
    </row>
    <row r="1277" spans="2:15" ht="140.25" hidden="1" outlineLevel="2">
      <c r="B1277" s="706"/>
      <c r="C1277" s="33"/>
      <c r="D1277" s="539">
        <v>4</v>
      </c>
      <c r="E1277" s="538" t="s">
        <v>2415</v>
      </c>
      <c r="F1277" s="577" t="str">
        <f>+VLOOKUP(E1277,AlterationTestLU[],2,)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277" s="350"/>
      <c r="H1277" s="350"/>
      <c r="I1277" s="451"/>
      <c r="J1277" s="452"/>
      <c r="O1277" s="21"/>
    </row>
    <row r="1278" spans="2:15" ht="11.25" outlineLevel="1" collapsed="1">
      <c r="B1278" s="75"/>
      <c r="C1278" s="11"/>
      <c r="D1278" s="153"/>
      <c r="E1278" s="1" t="s">
        <v>1089</v>
      </c>
      <c r="F1278" s="141" t="s">
        <v>1090</v>
      </c>
      <c r="G1278" s="32"/>
      <c r="H1278" s="32"/>
      <c r="I1278" s="845"/>
      <c r="J1278" s="846"/>
      <c r="O1278" s="21"/>
    </row>
    <row r="1279" spans="2:15" ht="11.25" outlineLevel="1">
      <c r="B1279" s="75"/>
      <c r="C1279" s="11"/>
      <c r="D1279" s="153"/>
      <c r="E1279" s="1" t="s">
        <v>1788</v>
      </c>
      <c r="F1279" s="141" t="s">
        <v>1793</v>
      </c>
      <c r="G1279" s="32"/>
      <c r="H1279" s="32"/>
      <c r="I1279" s="451"/>
      <c r="J1279" s="452"/>
      <c r="O1279" s="21"/>
    </row>
    <row r="1280" spans="2:15" ht="11.25" outlineLevel="1">
      <c r="B1280" s="75"/>
      <c r="C1280" s="11"/>
      <c r="D1280" s="153"/>
      <c r="E1280" s="1" t="s">
        <v>1787</v>
      </c>
      <c r="F1280" s="141" t="s">
        <v>1794</v>
      </c>
      <c r="G1280" s="32"/>
      <c r="H1280" s="32"/>
      <c r="I1280" s="451"/>
      <c r="J1280" s="452"/>
      <c r="O1280" s="21"/>
    </row>
    <row r="1281" spans="2:15" ht="11.25" outlineLevel="1">
      <c r="B1281" s="75"/>
      <c r="C1281" s="11"/>
      <c r="D1281" s="153"/>
      <c r="E1281" s="1" t="s">
        <v>1789</v>
      </c>
      <c r="F1281" s="141" t="s">
        <v>1795</v>
      </c>
      <c r="G1281" s="32"/>
      <c r="H1281" s="32"/>
      <c r="I1281" s="451"/>
      <c r="J1281" s="452"/>
      <c r="O1281" s="21"/>
    </row>
    <row r="1282" spans="2:15" ht="11.25" outlineLevel="1">
      <c r="B1282" s="75"/>
      <c r="C1282" s="11"/>
      <c r="D1282" s="153"/>
      <c r="E1282" s="1" t="s">
        <v>1790</v>
      </c>
      <c r="F1282" s="141" t="s">
        <v>2131</v>
      </c>
      <c r="G1282" s="32"/>
      <c r="H1282" s="32"/>
      <c r="I1282" s="451"/>
      <c r="J1282" s="452"/>
      <c r="O1282" s="21"/>
    </row>
    <row r="1283" spans="2:15" ht="11.25" outlineLevel="1">
      <c r="B1283" s="75"/>
      <c r="C1283" s="11"/>
      <c r="D1283" s="153"/>
      <c r="E1283" s="1" t="s">
        <v>1791</v>
      </c>
      <c r="F1283" s="141" t="s">
        <v>1796</v>
      </c>
      <c r="G1283" s="32"/>
      <c r="H1283" s="32"/>
      <c r="I1283" s="451"/>
      <c r="J1283" s="452"/>
      <c r="O1283" s="21"/>
    </row>
    <row r="1284" spans="2:15" ht="11.25" outlineLevel="1">
      <c r="B1284" s="75"/>
      <c r="C1284" s="11"/>
      <c r="D1284" s="153"/>
      <c r="E1284" s="1" t="s">
        <v>1792</v>
      </c>
      <c r="F1284" s="141" t="s">
        <v>1797</v>
      </c>
      <c r="G1284" s="32"/>
      <c r="H1284" s="32"/>
      <c r="I1284" s="451"/>
      <c r="J1284" s="452"/>
      <c r="O1284" s="21"/>
    </row>
    <row r="1285" spans="2:15" ht="11.25" outlineLevel="1">
      <c r="B1285" s="75"/>
      <c r="C1285" s="11"/>
      <c r="D1285" s="153"/>
      <c r="E1285" s="69">
        <v>2.8</v>
      </c>
      <c r="F1285" s="141" t="s">
        <v>1999</v>
      </c>
      <c r="G1285" s="32"/>
      <c r="H1285" s="32"/>
      <c r="I1285" s="451"/>
      <c r="J1285" s="452"/>
      <c r="O1285" s="21"/>
    </row>
    <row r="1286" spans="2:15" ht="11.25" outlineLevel="1">
      <c r="B1286" s="75"/>
      <c r="C1286" s="11"/>
      <c r="D1286" s="153"/>
      <c r="E1286" s="1" t="s">
        <v>272</v>
      </c>
      <c r="F1286" s="141" t="s">
        <v>72</v>
      </c>
      <c r="G1286" s="32"/>
      <c r="H1286" s="32"/>
      <c r="I1286" s="451"/>
      <c r="J1286" s="452"/>
      <c r="O1286" s="21"/>
    </row>
    <row r="1287" spans="2:15" ht="11.25" outlineLevel="1">
      <c r="B1287" s="75"/>
      <c r="C1287" s="11"/>
      <c r="D1287" s="153"/>
      <c r="E1287" s="338" t="s">
        <v>1803</v>
      </c>
      <c r="F1287" s="141" t="s">
        <v>1798</v>
      </c>
      <c r="G1287" s="32"/>
      <c r="H1287" s="32"/>
      <c r="I1287" s="451"/>
      <c r="J1287" s="452"/>
      <c r="O1287" s="21"/>
    </row>
    <row r="1288" spans="2:15" ht="12.75" outlineLevel="1">
      <c r="B1288" s="75"/>
      <c r="C1288" s="11"/>
      <c r="D1288" s="153"/>
      <c r="E1288" s="69">
        <v>2.19</v>
      </c>
      <c r="F1288" s="347" t="s">
        <v>763</v>
      </c>
      <c r="G1288" s="32"/>
      <c r="H1288" s="32"/>
      <c r="I1288" s="451"/>
      <c r="J1288" s="452"/>
      <c r="O1288" s="21"/>
    </row>
    <row r="1289" spans="2:15" ht="11.25" outlineLevel="1">
      <c r="B1289" s="75"/>
      <c r="C1289" s="11"/>
      <c r="D1289" s="153"/>
      <c r="E1289" s="338" t="s">
        <v>333</v>
      </c>
      <c r="F1289" s="141" t="s">
        <v>1995</v>
      </c>
      <c r="G1289" s="32"/>
      <c r="H1289" s="32"/>
      <c r="I1289" s="451"/>
      <c r="J1289" s="452"/>
      <c r="O1289" s="21"/>
    </row>
    <row r="1290" spans="2:15" ht="11.25" outlineLevel="1">
      <c r="B1290" s="75"/>
      <c r="C1290" s="11"/>
      <c r="D1290" s="153"/>
      <c r="E1290" s="338" t="s">
        <v>1799</v>
      </c>
      <c r="F1290" s="141" t="s">
        <v>1800</v>
      </c>
      <c r="G1290" s="32"/>
      <c r="H1290" s="32"/>
      <c r="I1290" s="451"/>
      <c r="J1290" s="452"/>
      <c r="O1290" s="21"/>
    </row>
    <row r="1291" spans="2:15" ht="11.25" outlineLevel="1">
      <c r="B1291" s="75"/>
      <c r="C1291" s="11"/>
      <c r="D1291" s="1"/>
      <c r="E1291" s="1" t="s">
        <v>411</v>
      </c>
      <c r="F1291" s="141" t="s">
        <v>769</v>
      </c>
      <c r="G1291" s="32"/>
      <c r="H1291" s="32"/>
      <c r="I1291" s="845"/>
      <c r="J1291" s="846"/>
      <c r="O1291" s="21"/>
    </row>
    <row r="1292" spans="2:15" ht="11.25" outlineLevel="1">
      <c r="B1292" s="75"/>
      <c r="C1292" s="11"/>
      <c r="D1292" s="1"/>
      <c r="E1292" s="69">
        <v>2.2799999999999998</v>
      </c>
      <c r="F1292" s="141" t="s">
        <v>1801</v>
      </c>
      <c r="G1292" s="32"/>
      <c r="H1292" s="32"/>
      <c r="I1292" s="845"/>
      <c r="J1292" s="846"/>
      <c r="O1292" s="21"/>
    </row>
    <row r="1293" spans="2:15" ht="11.25" outlineLevel="1">
      <c r="B1293" s="75"/>
      <c r="C1293" s="11"/>
      <c r="D1293" s="1"/>
      <c r="E1293" s="69">
        <v>2.29</v>
      </c>
      <c r="F1293" s="141" t="s">
        <v>1802</v>
      </c>
      <c r="G1293" s="32"/>
      <c r="H1293" s="32"/>
      <c r="I1293" s="845"/>
      <c r="J1293" s="846"/>
      <c r="O1293" s="21"/>
    </row>
    <row r="1294" spans="2:15" ht="11.25" outlineLevel="1">
      <c r="B1294" s="75"/>
      <c r="C1294" s="11"/>
      <c r="D1294" s="1"/>
      <c r="E1294" s="69"/>
      <c r="F1294" s="141"/>
      <c r="G1294" s="32"/>
      <c r="H1294" s="32"/>
      <c r="I1294" s="451"/>
      <c r="J1294" s="452"/>
      <c r="O1294" s="21"/>
    </row>
    <row r="1295" spans="2:15" ht="11.25" outlineLevel="1">
      <c r="B1295" s="75"/>
      <c r="C1295" s="33" t="s">
        <v>1204</v>
      </c>
      <c r="D1295" s="9" t="s">
        <v>1432</v>
      </c>
      <c r="E1295" s="9"/>
      <c r="F1295" s="588"/>
      <c r="G1295" s="350" t="s">
        <v>83</v>
      </c>
      <c r="H1295" s="350" t="s">
        <v>82</v>
      </c>
      <c r="I1295" s="845"/>
      <c r="J1295" s="846"/>
      <c r="O1295" s="21"/>
    </row>
    <row r="1296" spans="2:15" ht="11.25" outlineLevel="1">
      <c r="B1296" s="706"/>
      <c r="C1296" s="33"/>
      <c r="D1296" s="311"/>
      <c r="E1296" s="312" t="s">
        <v>1806</v>
      </c>
      <c r="F1296" s="589"/>
      <c r="G1296" s="350"/>
      <c r="H1296" s="350"/>
      <c r="I1296" s="451"/>
      <c r="J1296" s="452"/>
      <c r="O1296" s="21"/>
    </row>
    <row r="1297" spans="2:15" ht="11.25" hidden="1" outlineLevel="2">
      <c r="B1297" s="706"/>
      <c r="C1297" s="33"/>
      <c r="D1297" s="311"/>
      <c r="E1297" s="533" t="str">
        <f>TRIM(RIGHT(SUBSTITUTE(E1296," ",REPT(" ",100)),100))</f>
        <v>8.10.2.3.2(i)</v>
      </c>
      <c r="F1297" s="590">
        <f>+VLOOKUP(E1297,clause_count,2,FALSE)</f>
        <v>5</v>
      </c>
      <c r="G1297" s="350"/>
      <c r="H1297" s="350"/>
      <c r="I1297" s="451"/>
      <c r="J1297" s="452"/>
      <c r="O1297" s="21"/>
    </row>
    <row r="1298" spans="2:15" ht="51" hidden="1" outlineLevel="2">
      <c r="B1298" s="706"/>
      <c r="C1298" s="33"/>
      <c r="D1298" s="539">
        <v>1</v>
      </c>
      <c r="E1298" s="538" t="s">
        <v>2370</v>
      </c>
      <c r="F1298" s="577" t="str">
        <f>+VLOOKUP(E1298,AlterationTestLU[],2,)</f>
        <v>(i) Enclosure of Machine Room, Machinery Spaces, and Control Rooms/Spaces (Item 2.4)
(i)(1) floors (2.1.3 and 2.7.1.3)
(i)(2) enclosure (2.7.1 and 2.8.1)</v>
      </c>
      <c r="G1298" s="350"/>
      <c r="H1298" s="350"/>
      <c r="I1298" s="451"/>
      <c r="J1298" s="452"/>
      <c r="O1298" s="21"/>
    </row>
    <row r="1299" spans="2:15" ht="12.75" hidden="1" outlineLevel="2">
      <c r="B1299" s="706"/>
      <c r="C1299" s="33"/>
      <c r="D1299" s="539">
        <v>2</v>
      </c>
      <c r="E1299" s="538" t="s">
        <v>2377</v>
      </c>
      <c r="F1299" s="577" t="str">
        <f>+VLOOKUP(E1299,AlterationTestLU[],2,)</f>
        <v>Guarding of Exposed Auxiliary Equipment (2.10.1) (Item 2.9)</v>
      </c>
      <c r="G1299" s="350"/>
      <c r="H1299" s="350"/>
      <c r="I1299" s="451"/>
      <c r="J1299" s="452"/>
      <c r="O1299" s="21"/>
    </row>
    <row r="1300" spans="2:15" ht="12.75" hidden="1" outlineLevel="2">
      <c r="B1300" s="706"/>
      <c r="C1300" s="33"/>
      <c r="D1300" s="539">
        <v>3</v>
      </c>
      <c r="E1300" s="538" t="s">
        <v>2395</v>
      </c>
      <c r="F1300" s="577" t="str">
        <f>+VLOOKUP(E1300,AlterationTestLU[],2,)</f>
        <v>Machinery Supports and Fastenings (2.9.1 and 2.9.3) (Item 2.16)</v>
      </c>
      <c r="G1300" s="350"/>
      <c r="H1300" s="350"/>
      <c r="I1300" s="451"/>
      <c r="J1300" s="452"/>
      <c r="O1300" s="21"/>
    </row>
    <row r="1301" spans="2:15" ht="140.25" hidden="1" outlineLevel="2">
      <c r="B1301" s="706"/>
      <c r="C1301" s="33"/>
      <c r="D1301" s="539">
        <v>4</v>
      </c>
      <c r="E1301" s="538" t="s">
        <v>2415</v>
      </c>
      <c r="F1301" s="577" t="str">
        <f>+VLOOKUP(E1301,AlterationTestLU[],2,)</f>
        <v xml:space="preserve">(cc)(3) traction limits (2.20.8.1, 2.24.2.3, and 2.16.6) shall be verified
(cc)(3)(-a) During an emergency stop by EPD in 2.26.2 (passenger elevators 125%) traction to safely stop and hold 
(cc)(3)(-b) Traction slip, or machine stall, if car or counterweight bottoms on its buffer.
(cc)(3)(-c) Conformance with the traction-loss detection in 2.20.8.1 shall be demonstrated by either
(cc)(3)(-c)(-1) causing relative motion between the drive sheave and suspension means 
(cc)(3)(-c)(-2) an alternative test provided in the on-site documentation [see 8.6.1.2.2(b)(5)] </v>
      </c>
      <c r="G1301" s="350"/>
      <c r="H1301" s="350"/>
      <c r="I1301" s="451"/>
      <c r="J1301" s="452"/>
      <c r="O1301" s="21"/>
    </row>
    <row r="1302" spans="2:15" ht="11.25" outlineLevel="1" collapsed="1">
      <c r="B1302" s="75"/>
      <c r="C1302" s="11"/>
      <c r="D1302" s="1"/>
      <c r="E1302" s="1" t="s">
        <v>1804</v>
      </c>
      <c r="F1302" s="141" t="s">
        <v>1805</v>
      </c>
      <c r="G1302" s="32"/>
      <c r="H1302" s="32"/>
      <c r="I1302" s="845"/>
      <c r="J1302" s="846"/>
      <c r="O1302" s="21"/>
    </row>
    <row r="1303" spans="2:15" ht="11.25" outlineLevel="1">
      <c r="B1303" s="75"/>
      <c r="C1303" s="11"/>
      <c r="D1303" s="1"/>
      <c r="E1303" s="339" t="s">
        <v>791</v>
      </c>
      <c r="F1303" s="602" t="s">
        <v>864</v>
      </c>
      <c r="G1303" s="32"/>
      <c r="H1303" s="32"/>
      <c r="I1303" s="451"/>
      <c r="J1303" s="452"/>
      <c r="O1303" s="21"/>
    </row>
    <row r="1304" spans="2:15" ht="11.25" outlineLevel="1">
      <c r="B1304" s="706"/>
      <c r="C1304" s="11"/>
      <c r="D1304" s="540"/>
      <c r="E1304" s="541" t="s">
        <v>2860</v>
      </c>
      <c r="F1304" s="622"/>
      <c r="G1304" s="32"/>
      <c r="H1304" s="32"/>
      <c r="I1304" s="451"/>
      <c r="J1304" s="452"/>
      <c r="O1304" s="21"/>
    </row>
    <row r="1305" spans="2:15" ht="11.25" outlineLevel="1">
      <c r="B1305" s="523"/>
      <c r="C1305" s="273" t="s">
        <v>2154</v>
      </c>
      <c r="D1305" s="164" t="s">
        <v>182</v>
      </c>
      <c r="E1305" s="165"/>
      <c r="F1305" s="593"/>
      <c r="G1305" s="350" t="s">
        <v>82</v>
      </c>
      <c r="H1305" s="350" t="s">
        <v>82</v>
      </c>
      <c r="I1305" s="67" t="s">
        <v>1229</v>
      </c>
      <c r="J1305" s="68" t="s">
        <v>85</v>
      </c>
      <c r="O1305" s="21"/>
    </row>
    <row r="1306" spans="2:15" ht="11.25" outlineLevel="1">
      <c r="B1306" s="75"/>
      <c r="C1306" s="11"/>
      <c r="D1306" s="1"/>
      <c r="E1306" s="69">
        <v>2.2400000000000002</v>
      </c>
      <c r="F1306" s="602" t="s">
        <v>1433</v>
      </c>
      <c r="G1306" s="32"/>
      <c r="H1306" s="32"/>
      <c r="I1306" s="198"/>
      <c r="J1306" s="199"/>
      <c r="O1306" s="21"/>
    </row>
    <row r="1307" spans="2:15" ht="11.25" outlineLevel="1">
      <c r="B1307" s="523"/>
      <c r="C1307" s="180"/>
      <c r="D1307" s="165" t="s">
        <v>2155</v>
      </c>
      <c r="E1307" s="165"/>
      <c r="F1307" s="593"/>
      <c r="G1307" s="32"/>
      <c r="H1307" s="32"/>
      <c r="I1307" s="198"/>
      <c r="J1307" s="199"/>
      <c r="O1307" s="21"/>
    </row>
    <row r="1308" spans="2:15" ht="11.25" outlineLevel="1">
      <c r="B1308" s="75"/>
      <c r="C1308" s="76"/>
      <c r="D1308" s="74"/>
      <c r="E1308" s="1"/>
      <c r="F1308" s="141"/>
      <c r="G1308" s="32"/>
      <c r="H1308" s="32"/>
      <c r="I1308" s="567"/>
      <c r="J1308" s="561"/>
      <c r="O1308" s="21"/>
    </row>
    <row r="1309" spans="2:15" ht="11.25">
      <c r="B1309" s="75"/>
      <c r="C1309" s="27" t="s">
        <v>1112</v>
      </c>
      <c r="D1309" s="2" t="s">
        <v>1113</v>
      </c>
      <c r="E1309" s="2"/>
      <c r="F1309" s="587"/>
      <c r="G1309" s="31" t="s">
        <v>84</v>
      </c>
      <c r="H1309" s="356" t="s">
        <v>84</v>
      </c>
      <c r="I1309" s="30"/>
      <c r="J1309" s="356"/>
      <c r="O1309" s="21"/>
    </row>
    <row r="1310" spans="2:15" ht="11.25" outlineLevel="1">
      <c r="B1310" s="706"/>
      <c r="C1310" s="33"/>
      <c r="D1310" s="311"/>
      <c r="E1310" s="312" t="s">
        <v>1807</v>
      </c>
      <c r="F1310" s="589"/>
      <c r="G1310" s="350"/>
      <c r="H1310" s="350"/>
      <c r="I1310" s="451"/>
      <c r="J1310" s="452"/>
      <c r="O1310" s="21"/>
    </row>
    <row r="1311" spans="2:15" ht="11.25" hidden="1" outlineLevel="2">
      <c r="B1311" s="706"/>
      <c r="C1311" s="33"/>
      <c r="D1311" s="311"/>
      <c r="E1311" s="533" t="str">
        <f>TRIM(RIGHT(SUBSTITUTE(E1310," ",REPT(" ",100)),100))</f>
        <v>8.10.2.3.2(k)</v>
      </c>
      <c r="F1311" s="590">
        <f>+VLOOKUP(E1311,clause_count,2,FALSE)</f>
        <v>6</v>
      </c>
      <c r="G1311" s="350"/>
      <c r="H1311" s="350"/>
      <c r="I1311" s="451"/>
      <c r="J1311" s="452"/>
      <c r="O1311" s="21"/>
    </row>
    <row r="1312" spans="2:15" ht="102" hidden="1" outlineLevel="2">
      <c r="B1312" s="706"/>
      <c r="C1312" s="33"/>
      <c r="D1312" s="539">
        <v>1</v>
      </c>
      <c r="E1312" s="538" t="s">
        <v>2423</v>
      </c>
      <c r="F1312" s="577" t="str">
        <f>+VLOOKUP(E1312,AlterationTestLU[],2,)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1312" s="350"/>
      <c r="H1312" s="350"/>
      <c r="I1312" s="451"/>
      <c r="J1312" s="452"/>
      <c r="O1312" s="21"/>
    </row>
    <row r="1313" spans="2:15" ht="25.5" hidden="1" outlineLevel="2">
      <c r="B1313" s="706"/>
      <c r="C1313" s="33"/>
      <c r="D1313" s="539">
        <v>2</v>
      </c>
      <c r="E1313" s="538" t="s">
        <v>2542</v>
      </c>
      <c r="F1313" s="577" t="str">
        <f>+VLOOKUP(E1313,AlterationTestLU[],2,)</f>
        <v>Normal Terminal Stopping Devices (Item 3.5). Verify location and type of switches (2.25.2). [See also 8.10.2.2.2(ff).]</v>
      </c>
      <c r="G1313" s="350"/>
      <c r="H1313" s="350"/>
      <c r="I1313" s="451"/>
      <c r="J1313" s="452"/>
      <c r="O1313" s="21"/>
    </row>
    <row r="1314" spans="2:15" ht="25.5" hidden="1" outlineLevel="2">
      <c r="B1314" s="706"/>
      <c r="C1314" s="33"/>
      <c r="D1314" s="539">
        <v>3</v>
      </c>
      <c r="E1314" s="538" t="s">
        <v>2543</v>
      </c>
      <c r="F1314" s="577" t="str">
        <f>+VLOOKUP(E1314,AlterationTestLU[],2,)</f>
        <v>Final Terminal Stopping Devices (Item 3.6). Verify location and type of switches for conformance with 2.25.3 and 2.26.4.3.</v>
      </c>
      <c r="G1314" s="350"/>
      <c r="H1314" s="350"/>
      <c r="I1314" s="451"/>
      <c r="J1314" s="452"/>
      <c r="O1314" s="21"/>
    </row>
    <row r="1315" spans="2:15" ht="25.5" hidden="1" outlineLevel="2">
      <c r="B1315" s="706"/>
      <c r="C1315" s="33"/>
      <c r="D1315" s="539">
        <v>4</v>
      </c>
      <c r="E1315" s="538" t="s">
        <v>2701</v>
      </c>
      <c r="F1315" s="577" t="str">
        <f>+VLOOKUP(E1315,AlterationTestLU[],2,)</f>
        <v>For reduced-stroke buffers conforming to 2.22.4.1.2, these tests shall be made at the reduced striking speed.</v>
      </c>
      <c r="G1315" s="350"/>
      <c r="H1315" s="350"/>
      <c r="I1315" s="451"/>
      <c r="J1315" s="452"/>
      <c r="O1315" s="21"/>
    </row>
    <row r="1316" spans="2:15" ht="25.5" hidden="1" outlineLevel="2">
      <c r="B1316" s="706"/>
      <c r="C1316" s="33"/>
      <c r="D1316" s="539">
        <v>5</v>
      </c>
      <c r="E1316" s="538" t="s">
        <v>2704</v>
      </c>
      <c r="F1316" s="577" t="str">
        <f>+VLOOKUP(E1316,AlterationTestLU[],2,)</f>
        <v>FTSD (Item 5.3). Verify location, operation, and type of switches for conformance with 2.25.3 and 2.26.4.3.</v>
      </c>
      <c r="G1316" s="350"/>
      <c r="H1316" s="350"/>
      <c r="I1316" s="451"/>
      <c r="J1316" s="452"/>
      <c r="O1316" s="21"/>
    </row>
    <row r="1317" spans="2:15" ht="25.5" hidden="1" outlineLevel="2">
      <c r="B1317" s="706"/>
      <c r="C1317" s="33"/>
      <c r="D1317" s="539">
        <v>6</v>
      </c>
      <c r="E1317" s="538" t="s">
        <v>2705</v>
      </c>
      <c r="F1317" s="577" t="str">
        <f>+VLOOKUP(E1317,AlterationTestLU[],2,)</f>
        <v>NTSD (Item 5.4). Verify location, operation, and type of switches for conformance with 2.25.2 [see 8.10.2.2.2(ff)].</v>
      </c>
      <c r="G1317" s="350"/>
      <c r="H1317" s="350"/>
      <c r="I1317" s="451"/>
      <c r="J1317" s="452"/>
      <c r="O1317" s="21"/>
    </row>
    <row r="1318" spans="2:15" ht="11.25" outlineLevel="1" collapsed="1">
      <c r="B1318" s="75"/>
      <c r="C1318" s="38"/>
      <c r="D1318" s="39"/>
      <c r="E1318" s="39" t="s">
        <v>361</v>
      </c>
      <c r="F1318" s="621" t="s">
        <v>131</v>
      </c>
      <c r="G1318" s="41"/>
      <c r="H1318" s="41"/>
      <c r="I1318" s="902"/>
      <c r="J1318" s="903"/>
      <c r="O1318" s="21"/>
    </row>
    <row r="1319" spans="2:15" ht="11.25">
      <c r="B1319" s="75"/>
      <c r="C1319" s="27" t="s">
        <v>1114</v>
      </c>
      <c r="D1319" s="2" t="s">
        <v>1115</v>
      </c>
      <c r="E1319" s="2"/>
      <c r="F1319" s="587"/>
      <c r="G1319" s="924" t="s">
        <v>150</v>
      </c>
      <c r="H1319" s="925"/>
      <c r="I1319" s="925"/>
      <c r="J1319" s="926"/>
      <c r="O1319" s="21"/>
    </row>
    <row r="1320" spans="2:15" ht="11.25" outlineLevel="1">
      <c r="B1320" s="706"/>
      <c r="C1320" s="33"/>
      <c r="D1320" s="340"/>
      <c r="E1320" s="316" t="s">
        <v>1815</v>
      </c>
      <c r="F1320" s="592"/>
      <c r="G1320" s="46"/>
      <c r="H1320" s="46"/>
      <c r="I1320" s="546"/>
      <c r="J1320" s="547"/>
      <c r="O1320" s="21"/>
    </row>
    <row r="1321" spans="2:15" ht="11.25" hidden="1" outlineLevel="2">
      <c r="B1321" s="706"/>
      <c r="C1321" s="33"/>
      <c r="D1321" s="318"/>
      <c r="E1321" s="533" t="str">
        <f>TRIM(RIGHT(SUBSTITUTE(E1320," ",REPT(" ",100)),100))</f>
        <v>8.10.2.3.2(jj)</v>
      </c>
      <c r="F1321" s="590">
        <f>+VLOOKUP(E1321,clause_count,2,FALSE)</f>
        <v>1</v>
      </c>
      <c r="G1321" s="350"/>
      <c r="H1321" s="350"/>
      <c r="I1321" s="546"/>
      <c r="J1321" s="547"/>
      <c r="O1321" s="21"/>
    </row>
    <row r="1322" spans="2:15" ht="51" hidden="1" outlineLevel="2">
      <c r="B1322" s="706"/>
      <c r="C1322" s="33"/>
      <c r="D1322" s="539">
        <v>1</v>
      </c>
      <c r="E1322" s="538" t="s">
        <v>2532</v>
      </c>
      <c r="F1322" s="577" t="str">
        <f>+VLOOKUP(E1322,AlterationTestLU[],2,)</f>
        <v>(c) Top-of-Car Operating Device and Equipment (Item 3.3)
(c)(1) top-of-car inspection operation (2.26.1.4.2)
(c)(2) equipment on car top (2.14.1.7)
(c)(3) inspection operation with open door circuits (2.26.1.5)</v>
      </c>
      <c r="G1322" s="350"/>
      <c r="H1322" s="350"/>
      <c r="I1322" s="546"/>
      <c r="J1322" s="547"/>
      <c r="O1322" s="21"/>
    </row>
    <row r="1323" spans="2:15" ht="11.25" outlineLevel="1" collapsed="1">
      <c r="B1323" s="75"/>
      <c r="C1323" s="14" t="s">
        <v>1812</v>
      </c>
      <c r="D1323" s="341" t="s">
        <v>1810</v>
      </c>
      <c r="E1323" s="9"/>
      <c r="F1323" s="588"/>
      <c r="G1323" s="546"/>
      <c r="H1323" s="350"/>
      <c r="I1323" s="546"/>
      <c r="J1323" s="547"/>
      <c r="O1323" s="21"/>
    </row>
    <row r="1324" spans="2:15" ht="11.25" outlineLevel="1">
      <c r="B1324" s="75"/>
      <c r="C1324" s="33" t="s">
        <v>1809</v>
      </c>
      <c r="D1324" s="9" t="s">
        <v>1813</v>
      </c>
      <c r="E1324" s="9"/>
      <c r="F1324" s="588"/>
      <c r="G1324" s="546" t="s">
        <v>85</v>
      </c>
      <c r="H1324" s="350" t="s">
        <v>85</v>
      </c>
      <c r="I1324" s="546" t="s">
        <v>1229</v>
      </c>
      <c r="J1324" s="547" t="s">
        <v>85</v>
      </c>
      <c r="O1324" s="21"/>
    </row>
    <row r="1325" spans="2:15" ht="11.25" outlineLevel="1">
      <c r="B1325" s="75"/>
      <c r="C1325" s="11"/>
      <c r="D1325" s="1"/>
      <c r="E1325" s="1" t="s">
        <v>286</v>
      </c>
      <c r="F1325" s="141" t="s">
        <v>775</v>
      </c>
      <c r="G1325" s="32"/>
      <c r="H1325" s="32"/>
      <c r="I1325" s="845"/>
      <c r="J1325" s="846"/>
      <c r="O1325" s="21"/>
    </row>
    <row r="1326" spans="2:15" ht="11.25" outlineLevel="1">
      <c r="B1326" s="75"/>
      <c r="C1326" s="11"/>
      <c r="D1326" s="1"/>
      <c r="E1326" s="1"/>
      <c r="F1326" s="141" t="s">
        <v>1808</v>
      </c>
      <c r="G1326" s="32"/>
      <c r="H1326" s="32"/>
      <c r="I1326" s="451"/>
      <c r="J1326" s="452"/>
      <c r="O1326" s="21"/>
    </row>
    <row r="1327" spans="2:15" ht="11.25" outlineLevel="1">
      <c r="B1327" s="523"/>
      <c r="C1327" s="11"/>
      <c r="D1327" s="1"/>
      <c r="E1327" s="229" t="s">
        <v>2140</v>
      </c>
      <c r="F1327" s="141"/>
      <c r="G1327" s="32"/>
      <c r="H1327" s="32"/>
      <c r="I1327" s="451"/>
      <c r="J1327" s="452"/>
      <c r="O1327" s="21"/>
    </row>
    <row r="1328" spans="2:15" ht="11.25" outlineLevel="1">
      <c r="B1328" s="75"/>
      <c r="C1328" s="33" t="s">
        <v>1811</v>
      </c>
      <c r="D1328" s="341" t="s">
        <v>1814</v>
      </c>
      <c r="E1328" s="9"/>
      <c r="F1328" s="588"/>
      <c r="G1328" s="77" t="s">
        <v>85</v>
      </c>
      <c r="H1328" s="457" t="s">
        <v>85</v>
      </c>
      <c r="I1328" s="451"/>
      <c r="J1328" s="452"/>
      <c r="O1328" s="21"/>
    </row>
    <row r="1329" spans="2:15" ht="11.25" outlineLevel="1">
      <c r="B1329" s="75"/>
      <c r="C1329" s="11"/>
      <c r="D1329" s="1"/>
      <c r="E1329" s="1" t="s">
        <v>372</v>
      </c>
      <c r="F1329" s="141" t="s">
        <v>776</v>
      </c>
      <c r="G1329" s="227"/>
      <c r="H1329" s="227"/>
      <c r="I1329" s="451"/>
      <c r="J1329" s="452"/>
      <c r="O1329" s="21"/>
    </row>
    <row r="1330" spans="2:15" ht="11.25" outlineLevel="1">
      <c r="B1330" s="75"/>
      <c r="C1330" s="11"/>
      <c r="D1330" s="279"/>
      <c r="E1330" s="229"/>
      <c r="F1330" s="610"/>
      <c r="G1330" s="353"/>
      <c r="H1330" s="32"/>
      <c r="I1330" s="451"/>
      <c r="J1330" s="452"/>
      <c r="O1330" s="21"/>
    </row>
    <row r="1331" spans="2:15" ht="11.25" outlineLevel="1">
      <c r="B1331" s="75"/>
      <c r="C1331" s="14" t="s">
        <v>1117</v>
      </c>
      <c r="D1331" s="9" t="s">
        <v>1118</v>
      </c>
      <c r="E1331" s="9"/>
      <c r="F1331" s="588"/>
      <c r="G1331" s="350" t="s">
        <v>85</v>
      </c>
      <c r="H1331" s="350" t="s">
        <v>85</v>
      </c>
      <c r="I1331" s="845"/>
      <c r="J1331" s="846"/>
      <c r="O1331" s="21"/>
    </row>
    <row r="1332" spans="2:15" ht="11.25" outlineLevel="1">
      <c r="B1332" s="706"/>
      <c r="C1332" s="33"/>
      <c r="D1332" s="318"/>
      <c r="E1332" s="312" t="s">
        <v>1816</v>
      </c>
      <c r="F1332" s="589"/>
      <c r="G1332" s="350"/>
      <c r="H1332" s="547"/>
      <c r="I1332" s="451"/>
      <c r="J1332" s="452"/>
      <c r="O1332" s="21"/>
    </row>
    <row r="1333" spans="2:15" ht="11.25" hidden="1" outlineLevel="2">
      <c r="B1333" s="706"/>
      <c r="C1333" s="33"/>
      <c r="D1333" s="311"/>
      <c r="E1333" s="533" t="str">
        <f>TRIM(RIGHT(SUBSTITUTE(E1332," ",REPT(" ",100)),100))</f>
        <v>8.10.2.3.2(kk)</v>
      </c>
      <c r="F1333" s="590">
        <f>+VLOOKUP(E1333,clause_count,2,FALSE)</f>
        <v>1</v>
      </c>
      <c r="G1333" s="350"/>
      <c r="H1333" s="350"/>
      <c r="I1333" s="451"/>
      <c r="J1333" s="452"/>
      <c r="O1333" s="21"/>
    </row>
    <row r="1334" spans="2:15" ht="12.75" hidden="1" outlineLevel="2">
      <c r="B1334" s="706"/>
      <c r="C1334" s="33"/>
      <c r="D1334" s="539">
        <v>1</v>
      </c>
      <c r="E1334" s="538" t="s">
        <v>2545</v>
      </c>
      <c r="F1334" s="577" t="str">
        <f>+VLOOKUP(E1334,AlterationTestLU[],2,)</f>
        <v>Car-Leveling Devices (2.26.1.6) (Item 3.7)</v>
      </c>
      <c r="G1334" s="350"/>
      <c r="H1334" s="350"/>
      <c r="I1334" s="451"/>
      <c r="J1334" s="452"/>
      <c r="O1334" s="21"/>
    </row>
    <row r="1335" spans="2:15" ht="11.25" outlineLevel="1" collapsed="1">
      <c r="B1335" s="75"/>
      <c r="C1335" s="181"/>
      <c r="D1335" s="1"/>
      <c r="E1335" s="1" t="s">
        <v>413</v>
      </c>
      <c r="F1335" s="141" t="s">
        <v>777</v>
      </c>
      <c r="G1335" s="32"/>
      <c r="H1335" s="32"/>
      <c r="I1335" s="845"/>
      <c r="J1335" s="846"/>
      <c r="O1335" s="21"/>
    </row>
    <row r="1336" spans="2:15" ht="11.25" outlineLevel="1">
      <c r="B1336" s="75"/>
      <c r="C1336" s="242"/>
      <c r="D1336" s="74"/>
      <c r="E1336" s="1"/>
      <c r="F1336" s="141"/>
      <c r="G1336" s="64"/>
      <c r="H1336" s="64"/>
      <c r="I1336" s="451"/>
      <c r="J1336" s="452"/>
      <c r="O1336" s="21"/>
    </row>
    <row r="1337" spans="2:15" ht="11.25" outlineLevel="1">
      <c r="B1337" s="75"/>
      <c r="C1337" s="14" t="s">
        <v>1119</v>
      </c>
      <c r="D1337" s="9" t="s">
        <v>1120</v>
      </c>
      <c r="E1337" s="9"/>
      <c r="F1337" s="588"/>
      <c r="G1337" s="350" t="s">
        <v>83</v>
      </c>
      <c r="H1337" s="350" t="s">
        <v>82</v>
      </c>
      <c r="I1337" s="845"/>
      <c r="J1337" s="846"/>
      <c r="O1337" s="21"/>
    </row>
    <row r="1338" spans="2:15" ht="11.25" outlineLevel="1">
      <c r="B1338" s="706"/>
      <c r="C1338" s="14"/>
      <c r="D1338" s="318"/>
      <c r="E1338" s="312" t="s">
        <v>1817</v>
      </c>
      <c r="F1338" s="589"/>
      <c r="G1338" s="350"/>
      <c r="H1338" s="350"/>
      <c r="I1338" s="451"/>
      <c r="J1338" s="452"/>
      <c r="O1338" s="21"/>
    </row>
    <row r="1339" spans="2:15" ht="11.25" hidden="1" outlineLevel="2">
      <c r="B1339" s="706"/>
      <c r="C1339" s="14"/>
      <c r="D1339" s="311"/>
      <c r="E1339" s="533" t="str">
        <f>TRIM(RIGHT(SUBSTITUTE(E1338," ",REPT(" ",100)),100))</f>
        <v>8.10.2.3.2(ll)</v>
      </c>
      <c r="F1339" s="590">
        <f>+VLOOKUP(E1339,clause_count,2,FALSE)</f>
        <v>3</v>
      </c>
      <c r="G1339" s="350"/>
      <c r="H1339" s="350"/>
      <c r="I1339" s="451"/>
      <c r="J1339" s="452"/>
      <c r="O1339" s="21"/>
    </row>
    <row r="1340" spans="2:15" ht="25.5" hidden="1" outlineLevel="2">
      <c r="B1340" s="706"/>
      <c r="C1340" s="14"/>
      <c r="D1340" s="539">
        <v>1</v>
      </c>
      <c r="E1340" s="538" t="s">
        <v>2381</v>
      </c>
      <c r="F1340" s="577" t="str">
        <f>+VLOOKUP(E1340,AlterationTestLU[],2,)</f>
        <v>Disconnecting Means and Control (2.26.4.1 and NFPA 70 or CSA C22.1, as applicable) (Item 2.11)</v>
      </c>
      <c r="G1340" s="350"/>
      <c r="H1340" s="350"/>
      <c r="I1340" s="451"/>
      <c r="J1340" s="452"/>
      <c r="O1340" s="21"/>
    </row>
    <row r="1341" spans="2:15" ht="102" hidden="1" outlineLevel="2">
      <c r="B1341" s="706"/>
      <c r="C1341" s="14"/>
      <c r="D1341" s="539">
        <v>2</v>
      </c>
      <c r="E1341" s="538" t="s">
        <v>2382</v>
      </c>
      <c r="F1341" s="577" t="str">
        <f>+VLOOKUP(E1341,AlterationTestLU[],2,)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341" s="350"/>
      <c r="H1341" s="350"/>
      <c r="I1341" s="451"/>
      <c r="J1341" s="452"/>
      <c r="O1341" s="21"/>
    </row>
    <row r="1342" spans="2:15" ht="63.75" hidden="1" outlineLevel="2">
      <c r="B1342" s="706"/>
      <c r="C1342" s="14"/>
      <c r="D1342" s="539">
        <v>3</v>
      </c>
      <c r="E1342" s="538" t="s">
        <v>2390</v>
      </c>
      <c r="F1342" s="577" t="str">
        <f>+VLOOKUP(E1342,AlterationTestLU[],2,)</f>
        <v>(t)(1) general (2.26.9.1, 2.26.9.2, and 2.26.9.8)
(t)(2) redundancy and its checking (2.26.9.3 and 2.26.9.4)
(t)(3) static control without motor generator sets (2.26.9.5 and 2.26.9.6)
(t)(4) installation of capacitors or other devices to make electrical protective devices ineffective (2.26.6)</v>
      </c>
      <c r="G1342" s="350"/>
      <c r="H1342" s="350"/>
      <c r="I1342" s="451"/>
      <c r="J1342" s="452"/>
      <c r="O1342" s="21"/>
    </row>
    <row r="1343" spans="2:15" ht="11.25" outlineLevel="1" collapsed="1">
      <c r="B1343" s="75"/>
      <c r="C1343" s="33"/>
      <c r="D1343" s="9"/>
      <c r="E1343" s="9" t="s">
        <v>217</v>
      </c>
      <c r="F1343" s="588"/>
      <c r="G1343" s="350"/>
      <c r="H1343" s="350"/>
      <c r="I1343" s="451"/>
      <c r="J1343" s="452"/>
      <c r="O1343" s="21"/>
    </row>
    <row r="1344" spans="2:15" ht="11.25" outlineLevel="1">
      <c r="B1344" s="75"/>
      <c r="C1344" s="33"/>
      <c r="D1344" s="9"/>
      <c r="E1344" s="9" t="s">
        <v>218</v>
      </c>
      <c r="F1344" s="588"/>
      <c r="G1344" s="350"/>
      <c r="H1344" s="350"/>
      <c r="I1344" s="451"/>
      <c r="J1344" s="452"/>
      <c r="O1344" s="21"/>
    </row>
    <row r="1345" spans="1:15" ht="11.25" outlineLevel="1">
      <c r="B1345" s="75"/>
      <c r="C1345" s="33"/>
      <c r="D1345" s="9"/>
      <c r="E1345" s="9" t="s">
        <v>219</v>
      </c>
      <c r="F1345" s="588"/>
      <c r="G1345" s="350"/>
      <c r="H1345" s="350"/>
      <c r="I1345" s="451"/>
      <c r="J1345" s="452"/>
      <c r="O1345" s="21"/>
    </row>
    <row r="1346" spans="1:15" ht="11.25" outlineLevel="1">
      <c r="B1346" s="75"/>
      <c r="C1346" s="11"/>
      <c r="D1346" s="1" t="s">
        <v>220</v>
      </c>
      <c r="E1346" s="1"/>
      <c r="F1346" s="141"/>
      <c r="G1346" s="32"/>
      <c r="H1346" s="32"/>
      <c r="I1346" s="451"/>
      <c r="J1346" s="452"/>
      <c r="O1346" s="21"/>
    </row>
    <row r="1347" spans="1:15" ht="11.25" outlineLevel="1">
      <c r="B1347" s="75"/>
      <c r="C1347" s="11"/>
      <c r="D1347" s="1"/>
      <c r="E1347" s="1" t="s">
        <v>414</v>
      </c>
      <c r="F1347" s="141" t="s">
        <v>772</v>
      </c>
      <c r="G1347" s="32"/>
      <c r="H1347" s="32"/>
      <c r="I1347" s="845"/>
      <c r="J1347" s="846"/>
      <c r="O1347" s="21"/>
    </row>
    <row r="1348" spans="1:15" ht="11.25" outlineLevel="1">
      <c r="B1348" s="75"/>
      <c r="C1348" s="11"/>
      <c r="D1348" s="1"/>
      <c r="E1348" s="1" t="s">
        <v>415</v>
      </c>
      <c r="F1348" s="141" t="s">
        <v>773</v>
      </c>
      <c r="G1348" s="32"/>
      <c r="H1348" s="32"/>
      <c r="I1348" s="845"/>
      <c r="J1348" s="846"/>
      <c r="O1348" s="21"/>
    </row>
    <row r="1349" spans="1:15" ht="12.75" outlineLevel="1">
      <c r="B1349" s="75"/>
      <c r="C1349" s="11"/>
      <c r="D1349" s="1"/>
      <c r="E1349" s="1" t="s">
        <v>416</v>
      </c>
      <c r="F1349" s="347" t="s">
        <v>774</v>
      </c>
      <c r="G1349" s="32"/>
      <c r="H1349" s="32"/>
      <c r="I1349" s="845"/>
      <c r="J1349" s="846"/>
      <c r="O1349" s="21"/>
    </row>
    <row r="1350" spans="1:15" ht="11.25" outlineLevel="1">
      <c r="B1350" s="75"/>
      <c r="C1350" s="11"/>
      <c r="D1350" s="1"/>
      <c r="E1350" s="1" t="s">
        <v>286</v>
      </c>
      <c r="F1350" s="141" t="s">
        <v>775</v>
      </c>
      <c r="G1350" s="32"/>
      <c r="H1350" s="32"/>
      <c r="I1350" s="451"/>
      <c r="J1350" s="72"/>
      <c r="O1350" s="21"/>
    </row>
    <row r="1351" spans="1:15" ht="11.25" outlineLevel="1">
      <c r="B1351" s="75"/>
      <c r="C1351" s="11"/>
      <c r="D1351" s="1"/>
      <c r="E1351" s="1" t="s">
        <v>413</v>
      </c>
      <c r="F1351" s="141" t="s">
        <v>777</v>
      </c>
      <c r="G1351" s="32"/>
      <c r="H1351" s="32"/>
      <c r="I1351" s="845"/>
      <c r="J1351" s="846"/>
      <c r="O1351" s="21"/>
    </row>
    <row r="1352" spans="1:15" ht="11.25" outlineLevel="1">
      <c r="B1352" s="75"/>
      <c r="C1352" s="11"/>
      <c r="D1352" s="1"/>
      <c r="E1352" s="1" t="s">
        <v>417</v>
      </c>
      <c r="F1352" s="141" t="s">
        <v>799</v>
      </c>
      <c r="G1352" s="32"/>
      <c r="H1352" s="32"/>
      <c r="I1352" s="845"/>
      <c r="J1352" s="846"/>
      <c r="O1352" s="21"/>
    </row>
    <row r="1353" spans="1:15" ht="11.25" outlineLevel="1">
      <c r="B1353" s="75"/>
      <c r="C1353" s="11"/>
      <c r="D1353" s="1"/>
      <c r="E1353" s="1" t="s">
        <v>418</v>
      </c>
      <c r="F1353" s="141" t="s">
        <v>802</v>
      </c>
      <c r="G1353" s="32"/>
      <c r="H1353" s="32"/>
      <c r="I1353" s="845"/>
      <c r="J1353" s="846"/>
      <c r="O1353" s="21"/>
    </row>
    <row r="1354" spans="1:15" ht="12.75" outlineLevel="1">
      <c r="B1354" s="75"/>
      <c r="C1354" s="11"/>
      <c r="D1354" s="1"/>
      <c r="E1354" s="1" t="s">
        <v>419</v>
      </c>
      <c r="F1354" s="347" t="s">
        <v>803</v>
      </c>
      <c r="G1354" s="32"/>
      <c r="H1354" s="32"/>
      <c r="I1354" s="845"/>
      <c r="J1354" s="846"/>
      <c r="O1354" s="21"/>
    </row>
    <row r="1355" spans="1:15" ht="11.25" outlineLevel="1">
      <c r="B1355" s="75"/>
      <c r="C1355" s="11"/>
      <c r="D1355" s="1"/>
      <c r="E1355" s="1" t="s">
        <v>420</v>
      </c>
      <c r="F1355" s="141" t="s">
        <v>805</v>
      </c>
      <c r="G1355" s="32"/>
      <c r="H1355" s="32"/>
      <c r="I1355" s="845"/>
      <c r="J1355" s="846"/>
      <c r="O1355" s="21"/>
    </row>
    <row r="1356" spans="1:15" ht="11.25" outlineLevel="1">
      <c r="B1356" s="75"/>
      <c r="C1356" s="11"/>
      <c r="D1356" s="1"/>
      <c r="E1356" s="1" t="s">
        <v>421</v>
      </c>
      <c r="F1356" s="141" t="s">
        <v>798</v>
      </c>
      <c r="G1356" s="32"/>
      <c r="H1356" s="32"/>
      <c r="I1356" s="845"/>
      <c r="J1356" s="846"/>
      <c r="O1356" s="21"/>
    </row>
    <row r="1357" spans="1:15" ht="11.25" outlineLevel="1">
      <c r="B1357" s="75"/>
      <c r="C1357" s="11"/>
      <c r="D1357" s="1" t="s">
        <v>1329</v>
      </c>
      <c r="E1357" s="1"/>
      <c r="F1357" s="141"/>
      <c r="G1357" s="32"/>
      <c r="H1357" s="32"/>
      <c r="I1357" s="451"/>
      <c r="J1357" s="452"/>
      <c r="O1357" s="21"/>
    </row>
    <row r="1358" spans="1:15" ht="11.25" outlineLevel="1">
      <c r="B1358" s="75"/>
      <c r="C1358" s="11"/>
      <c r="D1358" s="1"/>
      <c r="E1358" s="1" t="s">
        <v>387</v>
      </c>
      <c r="F1358" s="141" t="s">
        <v>800</v>
      </c>
      <c r="G1358" s="32"/>
      <c r="H1358" s="32"/>
      <c r="I1358" s="845"/>
      <c r="J1358" s="846"/>
      <c r="O1358" s="21"/>
    </row>
    <row r="1359" spans="1:15" ht="12.75" outlineLevel="1">
      <c r="B1359" s="75"/>
      <c r="C1359" s="11"/>
      <c r="D1359" s="1"/>
      <c r="E1359" s="1" t="s">
        <v>388</v>
      </c>
      <c r="F1359" s="347" t="s">
        <v>801</v>
      </c>
      <c r="G1359" s="32"/>
      <c r="H1359" s="32"/>
      <c r="I1359" s="845"/>
      <c r="J1359" s="846"/>
      <c r="O1359" s="21"/>
    </row>
    <row r="1360" spans="1:15" s="85" customFormat="1" ht="11.25" outlineLevel="1">
      <c r="A1360" s="196"/>
      <c r="B1360" s="75"/>
      <c r="C1360" s="11"/>
      <c r="D1360" s="1"/>
      <c r="E1360" s="1" t="s">
        <v>389</v>
      </c>
      <c r="F1360" s="141" t="s">
        <v>78</v>
      </c>
      <c r="G1360" s="32"/>
      <c r="H1360" s="32"/>
      <c r="I1360" s="845"/>
      <c r="J1360" s="846"/>
      <c r="K1360" s="738"/>
      <c r="L1360" s="730"/>
      <c r="M1360" s="730"/>
      <c r="N1360" s="730"/>
    </row>
    <row r="1361" spans="1:15" s="85" customFormat="1" ht="11.25" outlineLevel="1">
      <c r="A1361" s="196"/>
      <c r="B1361" s="75"/>
      <c r="C1361" s="11"/>
      <c r="D1361" s="1" t="s">
        <v>221</v>
      </c>
      <c r="E1361" s="1"/>
      <c r="F1361" s="141"/>
      <c r="G1361" s="32"/>
      <c r="H1361" s="32"/>
      <c r="I1361" s="451"/>
      <c r="J1361" s="452"/>
      <c r="K1361" s="738"/>
      <c r="L1361" s="730"/>
      <c r="M1361" s="730"/>
      <c r="N1361" s="730"/>
    </row>
    <row r="1362" spans="1:15" ht="11.25" outlineLevel="1">
      <c r="B1362" s="75"/>
      <c r="C1362" s="11"/>
      <c r="D1362" s="1"/>
      <c r="E1362" s="1" t="s">
        <v>285</v>
      </c>
      <c r="F1362" s="141" t="s">
        <v>770</v>
      </c>
      <c r="G1362" s="32"/>
      <c r="H1362" s="32"/>
      <c r="I1362" s="845"/>
      <c r="J1362" s="846"/>
      <c r="O1362" s="21"/>
    </row>
    <row r="1363" spans="1:15" ht="11.25" outlineLevel="1">
      <c r="B1363" s="75"/>
      <c r="C1363" s="11"/>
      <c r="D1363" s="1"/>
      <c r="E1363" s="1" t="s">
        <v>410</v>
      </c>
      <c r="F1363" s="141" t="s">
        <v>804</v>
      </c>
      <c r="G1363" s="32"/>
      <c r="H1363" s="32"/>
      <c r="I1363" s="845"/>
      <c r="J1363" s="846"/>
      <c r="O1363" s="21"/>
    </row>
    <row r="1364" spans="1:15" ht="11.25" outlineLevel="1">
      <c r="B1364" s="75"/>
      <c r="C1364" s="11"/>
      <c r="D1364" s="1" t="s">
        <v>222</v>
      </c>
      <c r="E1364" s="1"/>
      <c r="F1364" s="141"/>
      <c r="G1364" s="32"/>
      <c r="H1364" s="32"/>
      <c r="I1364" s="451"/>
      <c r="J1364" s="452"/>
      <c r="O1364" s="21"/>
    </row>
    <row r="1365" spans="1:15" ht="11.25" outlineLevel="1">
      <c r="B1365" s="75"/>
      <c r="C1365" s="11"/>
      <c r="D1365" s="1"/>
      <c r="E1365" s="1" t="s">
        <v>422</v>
      </c>
      <c r="F1365" s="141" t="s">
        <v>771</v>
      </c>
      <c r="G1365" s="32"/>
      <c r="H1365" s="32"/>
      <c r="I1365" s="845"/>
      <c r="J1365" s="846"/>
      <c r="O1365" s="21"/>
    </row>
    <row r="1366" spans="1:15" ht="11.25" outlineLevel="1">
      <c r="B1366" s="75"/>
      <c r="C1366" s="11"/>
      <c r="D1366" s="1"/>
      <c r="E1366" s="1"/>
      <c r="F1366" s="141" t="s">
        <v>1330</v>
      </c>
      <c r="G1366" s="32"/>
      <c r="H1366" s="32"/>
      <c r="I1366" s="451"/>
      <c r="J1366" s="452"/>
      <c r="O1366" s="21"/>
    </row>
    <row r="1367" spans="1:15" ht="11.25">
      <c r="B1367" s="75"/>
      <c r="C1367" s="342" t="s">
        <v>657</v>
      </c>
      <c r="D1367" s="343" t="s">
        <v>658</v>
      </c>
      <c r="E1367" s="343"/>
      <c r="F1367" s="623"/>
      <c r="G1367" s="344"/>
      <c r="H1367" s="344"/>
      <c r="I1367" s="964"/>
      <c r="J1367" s="965"/>
      <c r="O1367" s="21"/>
    </row>
    <row r="1368" spans="1:15" ht="11.25" outlineLevel="1">
      <c r="B1368" s="75"/>
      <c r="C1368" s="81" t="s">
        <v>562</v>
      </c>
      <c r="D1368" s="9" t="s">
        <v>1483</v>
      </c>
      <c r="E1368" s="9"/>
      <c r="F1368" s="588" t="s">
        <v>1818</v>
      </c>
      <c r="G1368" s="350" t="s">
        <v>83</v>
      </c>
      <c r="H1368" s="350" t="s">
        <v>82</v>
      </c>
      <c r="I1368" s="895" t="s">
        <v>83</v>
      </c>
      <c r="J1368" s="896"/>
      <c r="O1368" s="21"/>
    </row>
    <row r="1369" spans="1:15" ht="11.25" outlineLevel="1">
      <c r="B1369" s="706"/>
      <c r="C1369" s="81"/>
      <c r="D1369" s="318"/>
      <c r="E1369" s="312" t="s">
        <v>1821</v>
      </c>
      <c r="F1369" s="589"/>
      <c r="G1369" s="350"/>
      <c r="H1369" s="350"/>
      <c r="I1369" s="546"/>
      <c r="J1369" s="547"/>
      <c r="O1369" s="21"/>
    </row>
    <row r="1370" spans="1:15" ht="11.25" hidden="1" outlineLevel="2">
      <c r="B1370" s="706"/>
      <c r="C1370" s="81"/>
      <c r="D1370" s="311"/>
      <c r="E1370" s="533" t="str">
        <f>TRIM(RIGHT(SUBSTITUTE(E1369," ",REPT(" ",100)),100))</f>
        <v>8.10.2.3.2(s)</v>
      </c>
      <c r="F1370" s="590">
        <f>+VLOOKUP(E1370,clause_count,2,FALSE)</f>
        <v>17</v>
      </c>
      <c r="G1370" s="350"/>
      <c r="H1370" s="350"/>
      <c r="I1370" s="546"/>
      <c r="J1370" s="547"/>
      <c r="O1370" s="21"/>
    </row>
    <row r="1371" spans="1:15" ht="51" hidden="1" outlineLevel="2">
      <c r="B1371" s="706"/>
      <c r="C1371" s="81"/>
      <c r="D1371" s="539">
        <v>1</v>
      </c>
      <c r="E1371" s="538" t="s">
        <v>2237</v>
      </c>
      <c r="F1371" s="577" t="str">
        <f>+VLOOKUP(E1371,AlterationTestLU[],2,)</f>
        <v>(c) Operating Control Devices (Item 1.3)
(c)(1) operating devices (2.26.1.1, 2.26.1.2, and 2.26.1.6)
(c)(2) in-car inspection (2.26.1.4.3)
(c)(3) inspection operation with open door circuits (2.26.1.5)</v>
      </c>
      <c r="G1371" s="350"/>
      <c r="H1371" s="350"/>
      <c r="I1371" s="546"/>
      <c r="J1371" s="547"/>
      <c r="O1371" s="21"/>
    </row>
    <row r="1372" spans="1:15" ht="51" hidden="1" outlineLevel="2">
      <c r="B1372" s="706"/>
      <c r="C1372" s="81"/>
      <c r="D1372" s="539">
        <v>2</v>
      </c>
      <c r="E1372" s="538" t="s">
        <v>2257</v>
      </c>
      <c r="F1372" s="577" t="str">
        <f>+VLOOKUP(E1372,AlterationTestLU[],2,)</f>
        <v>(j) Power Opening of Doors or Gates (Item 1.10)
(j)(1) Power Opening of Doors (2.13.2). 
(j)(2) Leveling Zone (2.26.1.6.3) and Leveling Speed (2.26.1.6.6). 
(j)(3) 	Inner Landing Zone (2.26.1.6.7). For static control elevators</v>
      </c>
      <c r="G1372" s="350"/>
      <c r="H1372" s="350"/>
      <c r="I1372" s="546"/>
      <c r="J1372" s="547"/>
      <c r="O1372" s="21"/>
    </row>
    <row r="1373" spans="1:15" ht="12.75" hidden="1" outlineLevel="2">
      <c r="B1373" s="706"/>
      <c r="C1373" s="81"/>
      <c r="D1373" s="539">
        <v>3</v>
      </c>
      <c r="E1373" s="538" t="s">
        <v>2786</v>
      </c>
      <c r="F1373" s="577" t="str">
        <f>+VLOOKUP(E1373,AlterationTestLU[],2,)</f>
        <v>identification in cars (2.29.1)</v>
      </c>
      <c r="G1373" s="350"/>
      <c r="H1373" s="350"/>
      <c r="I1373" s="546"/>
      <c r="J1373" s="547"/>
      <c r="O1373" s="21"/>
    </row>
    <row r="1374" spans="1:15" ht="12.75" hidden="1" outlineLevel="2">
      <c r="B1374" s="706"/>
      <c r="C1374" s="81"/>
      <c r="D1374" s="539">
        <v>4</v>
      </c>
      <c r="E1374" s="538" t="s">
        <v>2777</v>
      </c>
      <c r="F1374" s="577" t="str">
        <f>+VLOOKUP(E1374,AlterationTestLU[],2,)</f>
        <v>Emergency or Standby Power Operation (Item 1.17).</v>
      </c>
      <c r="G1374" s="350"/>
      <c r="H1374" s="350"/>
      <c r="I1374" s="546"/>
      <c r="J1374" s="547"/>
      <c r="O1374" s="21"/>
    </row>
    <row r="1375" spans="1:15" ht="12.75" hidden="1" outlineLevel="2">
      <c r="B1375" s="706"/>
      <c r="C1375" s="81"/>
      <c r="D1375" s="539">
        <v>5</v>
      </c>
      <c r="E1375" s="538" t="s">
        <v>2796</v>
      </c>
      <c r="F1375" s="577" t="str">
        <f>+VLOOKUP(E1375,AlterationTestLU[],2,)</f>
        <v>Door Monitoring Systems (2.26.5)</v>
      </c>
      <c r="G1375" s="350"/>
      <c r="H1375" s="350"/>
      <c r="I1375" s="546"/>
      <c r="J1375" s="547"/>
      <c r="O1375" s="21"/>
    </row>
    <row r="1376" spans="1:15" ht="25.5" hidden="1" outlineLevel="2">
      <c r="B1376" s="706"/>
      <c r="C1376" s="81"/>
      <c r="D1376" s="539">
        <v>6</v>
      </c>
      <c r="E1376" s="538" t="s">
        <v>2381</v>
      </c>
      <c r="F1376" s="577" t="str">
        <f>+VLOOKUP(E1376,AlterationTestLU[],2,)</f>
        <v>Disconnecting Means and Control (2.26.4.1 and NFPA 70 or CSA C22.1, as applicable) (Item 2.11)</v>
      </c>
      <c r="G1376" s="350"/>
      <c r="H1376" s="350"/>
      <c r="I1376" s="546"/>
      <c r="J1376" s="547"/>
      <c r="O1376" s="21"/>
    </row>
    <row r="1377" spans="2:15" ht="102" hidden="1" outlineLevel="2">
      <c r="B1377" s="706"/>
      <c r="C1377" s="81"/>
      <c r="D1377" s="539">
        <v>7</v>
      </c>
      <c r="E1377" s="538" t="s">
        <v>2382</v>
      </c>
      <c r="F1377" s="577" t="str">
        <f>+VLOOKUP(E1377,AlterationTestLU[],2,)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377" s="350"/>
      <c r="H1377" s="350"/>
      <c r="I1377" s="546"/>
      <c r="J1377" s="547"/>
      <c r="O1377" s="21"/>
    </row>
    <row r="1378" spans="2:15" ht="63.75" hidden="1" outlineLevel="2">
      <c r="B1378" s="706"/>
      <c r="C1378" s="81"/>
      <c r="D1378" s="539">
        <v>8</v>
      </c>
      <c r="E1378" s="538" t="s">
        <v>2390</v>
      </c>
      <c r="F1378" s="577" t="str">
        <f>+VLOOKUP(E1378,AlterationTestLU[],2,)</f>
        <v>(t)(1) general (2.26.9.1, 2.26.9.2, and 2.26.9.8)
(t)(2) redundancy and its checking (2.26.9.3 and 2.26.9.4)
(t)(3) static control without motor generator sets (2.26.9.5 and 2.26.9.6)
(t)(4) installation of capacitors or other devices to make electrical protective devices ineffective (2.26.6)</v>
      </c>
      <c r="G1378" s="350"/>
      <c r="H1378" s="350"/>
      <c r="I1378" s="546"/>
      <c r="J1378" s="547"/>
      <c r="O1378" s="21"/>
    </row>
    <row r="1379" spans="2:15" ht="63.75" hidden="1" outlineLevel="2">
      <c r="B1379" s="706"/>
      <c r="C1379" s="81"/>
      <c r="D1379" s="539">
        <v>9</v>
      </c>
      <c r="E1379" s="538" t="s">
        <v>2396</v>
      </c>
      <c r="F1379" s="577" t="str">
        <f>+VLOOKUP(E1379,AlterationTestLU[],2,)</f>
        <v>(v) Braking System. load as Table 8.6.4.20. safely lower, stop, and hold the car with this load.
(v)(1) braking system (2.24.8.2.2)
(v)(2) electromechanical brake (2.24.8.3)
(v)(3) marking plate (2.24.8.5)</v>
      </c>
      <c r="G1379" s="350"/>
      <c r="H1379" s="350"/>
      <c r="I1379" s="546"/>
      <c r="J1379" s="547"/>
      <c r="O1379" s="21"/>
    </row>
    <row r="1380" spans="2:15" ht="12.75" hidden="1" outlineLevel="2">
      <c r="B1380" s="706"/>
      <c r="C1380" s="81"/>
      <c r="D1380" s="539">
        <v>10</v>
      </c>
      <c r="E1380" s="538" t="s">
        <v>2410</v>
      </c>
      <c r="F1380" s="577" t="str">
        <f>+VLOOKUP(E1380,AlterationTestLU[],2,)</f>
        <v>Motor Generator (2.26.9.7) (Item 2.22)</v>
      </c>
      <c r="G1380" s="350"/>
      <c r="H1380" s="350"/>
      <c r="I1380" s="546"/>
      <c r="J1380" s="547"/>
      <c r="O1380" s="21"/>
    </row>
    <row r="1381" spans="2:15" ht="12.75" hidden="1" outlineLevel="2">
      <c r="B1381" s="706"/>
      <c r="C1381" s="81"/>
      <c r="D1381" s="539">
        <v>11</v>
      </c>
      <c r="E1381" s="538" t="s">
        <v>2411</v>
      </c>
      <c r="F1381" s="577" t="str">
        <f>+VLOOKUP(E1381,AlterationTestLU[],2,)</f>
        <v>Absorption of Regenerated Power (2.26.10) (Item 2.23)</v>
      </c>
      <c r="G1381" s="350"/>
      <c r="H1381" s="350"/>
      <c r="I1381" s="546"/>
      <c r="J1381" s="547"/>
      <c r="O1381" s="21"/>
    </row>
    <row r="1382" spans="2:15" ht="102" hidden="1" outlineLevel="2">
      <c r="B1382" s="706"/>
      <c r="C1382" s="81"/>
      <c r="D1382" s="539">
        <v>12</v>
      </c>
      <c r="E1382" s="538" t="s">
        <v>2423</v>
      </c>
      <c r="F1382" s="577" t="str">
        <f>+VLOOKUP(E1382,AlterationTestLU[],2,)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1382" s="350"/>
      <c r="H1382" s="350"/>
      <c r="I1382" s="546"/>
      <c r="J1382" s="547"/>
      <c r="O1382" s="21"/>
    </row>
    <row r="1383" spans="2:15" ht="51" hidden="1" outlineLevel="2">
      <c r="B1383" s="706"/>
      <c r="C1383" s="81"/>
      <c r="D1383" s="539">
        <v>13</v>
      </c>
      <c r="E1383" s="538" t="s">
        <v>2428</v>
      </c>
      <c r="F1383" s="577" t="str">
        <f>+VLOOKUP(E1383,AlterationTestLU[],2,)</f>
        <v>(gg) Operating Devices
(gg)(1) inspection operation (2.26.1.4.4)
(gg)(2) inspection operation with open door circuits (2.26.1.5)
(gg)(3) additional operation devices (2.26.1.3)</v>
      </c>
      <c r="G1383" s="350"/>
      <c r="H1383" s="350"/>
      <c r="I1383" s="546"/>
      <c r="J1383" s="547"/>
      <c r="O1383" s="21"/>
    </row>
    <row r="1384" spans="2:15" ht="63.75" hidden="1" outlineLevel="2">
      <c r="B1384" s="706"/>
      <c r="C1384" s="81"/>
      <c r="D1384" s="539">
        <v>14</v>
      </c>
      <c r="E1384" s="538" t="s">
        <v>2457</v>
      </c>
      <c r="F1384" s="577" t="str">
        <f>+VLOOKUP(E1384,AlterationTestLU[],2,)</f>
        <v>(jj) Ascending Car Overspeed, and Unintended Car Motion Protection
(jj)(1) Ascending Car Overspeed Protection. Means inspected/tested,  no load conformance with 2.19.1.2.
(jj)(2) Unintended Car Motion. means inspected / tested to verify conformance with 2.19.2.2.</v>
      </c>
      <c r="G1384" s="350"/>
      <c r="H1384" s="350"/>
      <c r="I1384" s="546"/>
      <c r="J1384" s="547"/>
      <c r="O1384" s="21"/>
    </row>
    <row r="1385" spans="2:15" ht="25.5" hidden="1" outlineLevel="2">
      <c r="B1385" s="706"/>
      <c r="C1385" s="81"/>
      <c r="D1385" s="539">
        <v>15</v>
      </c>
      <c r="E1385" s="538" t="s">
        <v>2460</v>
      </c>
      <c r="F1385" s="577" t="str">
        <f>+VLOOKUP(E1385,AlterationTestLU[],2,)</f>
        <v>Speed. The speed of the car shall be verified with and without rated load, in both directions (2.16.3.2).</v>
      </c>
      <c r="G1385" s="350"/>
      <c r="H1385" s="350"/>
      <c r="I1385" s="546"/>
      <c r="J1385" s="547"/>
      <c r="O1385" s="21"/>
    </row>
    <row r="1386" spans="2:15" ht="12.75" hidden="1" outlineLevel="2">
      <c r="B1386" s="706"/>
      <c r="C1386" s="81"/>
      <c r="D1386" s="539">
        <v>16</v>
      </c>
      <c r="E1386" s="538" t="s">
        <v>2636</v>
      </c>
      <c r="F1386" s="577" t="str">
        <f>+VLOOKUP(E1386,AlterationTestLU[],2,)</f>
        <v>Firefighters’ Emergency Operation.</v>
      </c>
      <c r="G1386" s="350"/>
      <c r="H1386" s="350"/>
      <c r="I1386" s="546"/>
      <c r="J1386" s="547"/>
      <c r="O1386" s="21"/>
    </row>
    <row r="1387" spans="2:15" ht="12.75" hidden="1" outlineLevel="2">
      <c r="B1387" s="706"/>
      <c r="C1387" s="81"/>
      <c r="D1387" s="539">
        <v>17</v>
      </c>
      <c r="E1387" s="538" t="s">
        <v>2550</v>
      </c>
      <c r="F1387" s="577" t="str">
        <f>+VLOOKUP(E1387,AlterationTestLU[],2,)</f>
        <v>Identification [2.29.1.2(g) and 2.29.2] (Item 3.9)</v>
      </c>
      <c r="G1387" s="350"/>
      <c r="H1387" s="350"/>
      <c r="I1387" s="546"/>
      <c r="J1387" s="547"/>
      <c r="O1387" s="21"/>
    </row>
    <row r="1388" spans="2:15" ht="11.25" outlineLevel="1" collapsed="1">
      <c r="B1388" s="75"/>
      <c r="C1388" s="11"/>
      <c r="D1388" s="1"/>
      <c r="E1388" s="1" t="s">
        <v>1089</v>
      </c>
      <c r="F1388" s="141" t="s">
        <v>1090</v>
      </c>
      <c r="G1388" s="32"/>
      <c r="H1388" s="450"/>
      <c r="I1388" s="353"/>
      <c r="J1388" s="450"/>
      <c r="O1388" s="21"/>
    </row>
    <row r="1389" spans="2:15" ht="11.25" outlineLevel="1">
      <c r="B1389" s="75"/>
      <c r="C1389" s="11"/>
      <c r="D1389" s="1"/>
      <c r="E1389" s="339" t="s">
        <v>1819</v>
      </c>
      <c r="F1389" s="141" t="s">
        <v>987</v>
      </c>
      <c r="G1389" s="32"/>
      <c r="H1389" s="450"/>
      <c r="I1389" s="353"/>
      <c r="J1389" s="450"/>
      <c r="O1389" s="21"/>
    </row>
    <row r="1390" spans="2:15" ht="11.25" outlineLevel="1">
      <c r="B1390" s="75"/>
      <c r="C1390" s="11"/>
      <c r="D1390" s="1"/>
      <c r="E1390" s="1" t="s">
        <v>1792</v>
      </c>
      <c r="F1390" s="141" t="s">
        <v>1797</v>
      </c>
      <c r="G1390" s="32"/>
      <c r="H1390" s="450"/>
      <c r="I1390" s="353"/>
      <c r="J1390" s="450"/>
      <c r="O1390" s="21"/>
    </row>
    <row r="1391" spans="2:15" ht="11.25" outlineLevel="1">
      <c r="B1391" s="75"/>
      <c r="C1391" s="11"/>
      <c r="D1391" s="1"/>
      <c r="E1391" s="339" t="s">
        <v>1578</v>
      </c>
      <c r="F1391" s="141" t="s">
        <v>1822</v>
      </c>
      <c r="G1391" s="32"/>
      <c r="H1391" s="450"/>
      <c r="I1391" s="353"/>
      <c r="J1391" s="450"/>
      <c r="O1391" s="21"/>
    </row>
    <row r="1392" spans="2:15" ht="11.25" outlineLevel="1">
      <c r="B1392" s="75"/>
      <c r="C1392" s="11"/>
      <c r="D1392" s="1"/>
      <c r="E1392" s="1" t="s">
        <v>388</v>
      </c>
      <c r="F1392" s="141" t="s">
        <v>1823</v>
      </c>
      <c r="G1392" s="32"/>
      <c r="H1392" s="450"/>
      <c r="I1392" s="353"/>
      <c r="J1392" s="450"/>
      <c r="O1392" s="21"/>
    </row>
    <row r="1393" spans="2:15" ht="11.25" outlineLevel="1">
      <c r="B1393" s="75"/>
      <c r="C1393" s="11"/>
      <c r="D1393" s="1"/>
      <c r="E1393" s="1" t="s">
        <v>1820</v>
      </c>
      <c r="F1393" s="141" t="s">
        <v>1824</v>
      </c>
      <c r="G1393" s="32"/>
      <c r="H1393" s="450"/>
      <c r="I1393" s="353"/>
      <c r="J1393" s="450"/>
      <c r="O1393" s="21"/>
    </row>
    <row r="1394" spans="2:15" ht="11.25" outlineLevel="1">
      <c r="B1394" s="75"/>
      <c r="C1394" s="11"/>
      <c r="D1394" s="1"/>
      <c r="E1394" s="1" t="s">
        <v>420</v>
      </c>
      <c r="F1394" s="141" t="s">
        <v>847</v>
      </c>
      <c r="G1394" s="32"/>
      <c r="H1394" s="450"/>
      <c r="I1394" s="353"/>
      <c r="J1394" s="450"/>
      <c r="O1394" s="21"/>
    </row>
    <row r="1395" spans="2:15" ht="11.25" outlineLevel="1">
      <c r="B1395" s="75"/>
      <c r="C1395" s="11"/>
      <c r="D1395" s="1"/>
      <c r="E1395" s="1" t="s">
        <v>1451</v>
      </c>
      <c r="F1395" s="141" t="s">
        <v>1825</v>
      </c>
      <c r="G1395" s="32"/>
      <c r="H1395" s="450"/>
      <c r="I1395" s="353"/>
      <c r="J1395" s="450"/>
      <c r="O1395" s="21"/>
    </row>
    <row r="1396" spans="2:15" ht="11.25" outlineLevel="1">
      <c r="B1396" s="75"/>
      <c r="C1396" s="11"/>
      <c r="D1396" s="1"/>
      <c r="E1396" s="1"/>
      <c r="F1396" s="141"/>
      <c r="G1396" s="32"/>
      <c r="H1396" s="450"/>
      <c r="I1396" s="353"/>
      <c r="J1396" s="450"/>
      <c r="O1396" s="21"/>
    </row>
    <row r="1397" spans="2:15" ht="22.5" outlineLevel="1">
      <c r="B1397" s="75"/>
      <c r="C1397" s="81" t="s">
        <v>1209</v>
      </c>
      <c r="D1397" s="9" t="s">
        <v>1483</v>
      </c>
      <c r="E1397" s="9"/>
      <c r="F1397" s="588" t="s">
        <v>1826</v>
      </c>
      <c r="G1397" s="350" t="s">
        <v>83</v>
      </c>
      <c r="H1397" s="350" t="s">
        <v>82</v>
      </c>
      <c r="I1397" s="895" t="s">
        <v>83</v>
      </c>
      <c r="J1397" s="896"/>
      <c r="O1397" s="21"/>
    </row>
    <row r="1398" spans="2:15" ht="11.25" outlineLevel="1">
      <c r="B1398" s="75"/>
      <c r="C1398" s="81"/>
      <c r="D1398" s="9"/>
      <c r="E1398" s="9"/>
      <c r="F1398" s="588" t="s">
        <v>1827</v>
      </c>
      <c r="G1398" s="350"/>
      <c r="H1398" s="350"/>
      <c r="I1398" s="895"/>
      <c r="J1398" s="896"/>
      <c r="O1398" s="21"/>
    </row>
    <row r="1399" spans="2:15" ht="11.25" outlineLevel="1">
      <c r="B1399" s="706"/>
      <c r="C1399" s="81"/>
      <c r="D1399" s="318"/>
      <c r="E1399" s="312" t="s">
        <v>1821</v>
      </c>
      <c r="F1399" s="589"/>
      <c r="G1399" s="350"/>
      <c r="H1399" s="350"/>
      <c r="I1399" s="546"/>
      <c r="J1399" s="547"/>
      <c r="O1399" s="21"/>
    </row>
    <row r="1400" spans="2:15" ht="11.25" hidden="1" outlineLevel="2">
      <c r="B1400" s="706"/>
      <c r="C1400" s="81"/>
      <c r="D1400" s="311"/>
      <c r="E1400" s="533" t="str">
        <f>TRIM(RIGHT(SUBSTITUTE(E1399," ",REPT(" ",100)),100))</f>
        <v>8.10.2.3.2(s)</v>
      </c>
      <c r="F1400" s="590">
        <f>+VLOOKUP(E1400,clause_count,2,FALSE)</f>
        <v>17</v>
      </c>
      <c r="G1400" s="350"/>
      <c r="H1400" s="350"/>
      <c r="I1400" s="546"/>
      <c r="J1400" s="547"/>
      <c r="O1400" s="21"/>
    </row>
    <row r="1401" spans="2:15" ht="51" hidden="1" outlineLevel="2">
      <c r="B1401" s="706"/>
      <c r="C1401" s="81"/>
      <c r="D1401" s="539">
        <v>1</v>
      </c>
      <c r="E1401" s="538" t="s">
        <v>2237</v>
      </c>
      <c r="F1401" s="577" t="str">
        <f>+VLOOKUP(E1401,AlterationTestLU[],2,)</f>
        <v>(c) Operating Control Devices (Item 1.3)
(c)(1) operating devices (2.26.1.1, 2.26.1.2, and 2.26.1.6)
(c)(2) in-car inspection (2.26.1.4.3)
(c)(3) inspection operation with open door circuits (2.26.1.5)</v>
      </c>
      <c r="G1401" s="350"/>
      <c r="H1401" s="350"/>
      <c r="I1401" s="546"/>
      <c r="J1401" s="547"/>
      <c r="O1401" s="21"/>
    </row>
    <row r="1402" spans="2:15" ht="51" hidden="1" outlineLevel="2">
      <c r="B1402" s="706"/>
      <c r="C1402" s="81"/>
      <c r="D1402" s="539">
        <v>2</v>
      </c>
      <c r="E1402" s="538" t="s">
        <v>2257</v>
      </c>
      <c r="F1402" s="577" t="str">
        <f>+VLOOKUP(E1402,AlterationTestLU[],2,)</f>
        <v>(j) Power Opening of Doors or Gates (Item 1.10)
(j)(1) Power Opening of Doors (2.13.2). 
(j)(2) Leveling Zone (2.26.1.6.3) and Leveling Speed (2.26.1.6.6). 
(j)(3) 	Inner Landing Zone (2.26.1.6.7). For static control elevators</v>
      </c>
      <c r="G1402" s="350"/>
      <c r="H1402" s="350"/>
      <c r="I1402" s="546"/>
      <c r="J1402" s="547"/>
      <c r="O1402" s="21"/>
    </row>
    <row r="1403" spans="2:15" ht="12.75" hidden="1" outlineLevel="2">
      <c r="B1403" s="706"/>
      <c r="C1403" s="81"/>
      <c r="D1403" s="539">
        <v>3</v>
      </c>
      <c r="E1403" s="538" t="s">
        <v>2786</v>
      </c>
      <c r="F1403" s="577" t="str">
        <f>+VLOOKUP(E1403,AlterationTestLU[],2,)</f>
        <v>identification in cars (2.29.1)</v>
      </c>
      <c r="G1403" s="350"/>
      <c r="H1403" s="350"/>
      <c r="I1403" s="546"/>
      <c r="J1403" s="547"/>
      <c r="O1403" s="21"/>
    </row>
    <row r="1404" spans="2:15" ht="12.75" hidden="1" outlineLevel="2">
      <c r="B1404" s="706"/>
      <c r="C1404" s="81"/>
      <c r="D1404" s="539">
        <v>4</v>
      </c>
      <c r="E1404" s="538" t="s">
        <v>2777</v>
      </c>
      <c r="F1404" s="577" t="str">
        <f>+VLOOKUP(E1404,AlterationTestLU[],2,)</f>
        <v>Emergency or Standby Power Operation (Item 1.17).</v>
      </c>
      <c r="G1404" s="350"/>
      <c r="H1404" s="350"/>
      <c r="I1404" s="546"/>
      <c r="J1404" s="547"/>
      <c r="O1404" s="21"/>
    </row>
    <row r="1405" spans="2:15" ht="12.75" hidden="1" outlineLevel="2">
      <c r="B1405" s="706"/>
      <c r="C1405" s="81"/>
      <c r="D1405" s="539">
        <v>5</v>
      </c>
      <c r="E1405" s="538" t="s">
        <v>2796</v>
      </c>
      <c r="F1405" s="577" t="str">
        <f>+VLOOKUP(E1405,AlterationTestLU[],2,)</f>
        <v>Door Monitoring Systems (2.26.5)</v>
      </c>
      <c r="G1405" s="350"/>
      <c r="H1405" s="350"/>
      <c r="I1405" s="546"/>
      <c r="J1405" s="547"/>
      <c r="O1405" s="21"/>
    </row>
    <row r="1406" spans="2:15" ht="25.5" hidden="1" outlineLevel="2">
      <c r="B1406" s="706"/>
      <c r="C1406" s="81"/>
      <c r="D1406" s="539">
        <v>6</v>
      </c>
      <c r="E1406" s="538" t="s">
        <v>2381</v>
      </c>
      <c r="F1406" s="577" t="str">
        <f>+VLOOKUP(E1406,AlterationTestLU[],2,)</f>
        <v>Disconnecting Means and Control (2.26.4.1 and NFPA 70 or CSA C22.1, as applicable) (Item 2.11)</v>
      </c>
      <c r="G1406" s="350"/>
      <c r="H1406" s="350"/>
      <c r="I1406" s="546"/>
      <c r="J1406" s="547"/>
      <c r="O1406" s="21"/>
    </row>
    <row r="1407" spans="2:15" ht="102" hidden="1" outlineLevel="2">
      <c r="B1407" s="706"/>
      <c r="C1407" s="81"/>
      <c r="D1407" s="539">
        <v>7</v>
      </c>
      <c r="E1407" s="538" t="s">
        <v>2382</v>
      </c>
      <c r="F1407" s="577" t="str">
        <f>+VLOOKUP(E1407,AlterationTestLU[],2,)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407" s="350"/>
      <c r="H1407" s="350"/>
      <c r="I1407" s="546"/>
      <c r="J1407" s="547"/>
      <c r="O1407" s="21"/>
    </row>
    <row r="1408" spans="2:15" ht="63.75" hidden="1" outlineLevel="2">
      <c r="B1408" s="706"/>
      <c r="C1408" s="81"/>
      <c r="D1408" s="539">
        <v>8</v>
      </c>
      <c r="E1408" s="538" t="s">
        <v>2390</v>
      </c>
      <c r="F1408" s="577" t="str">
        <f>+VLOOKUP(E1408,AlterationTestLU[],2,)</f>
        <v>(t)(1) general (2.26.9.1, 2.26.9.2, and 2.26.9.8)
(t)(2) redundancy and its checking (2.26.9.3 and 2.26.9.4)
(t)(3) static control without motor generator sets (2.26.9.5 and 2.26.9.6)
(t)(4) installation of capacitors or other devices to make electrical protective devices ineffective (2.26.6)</v>
      </c>
      <c r="G1408" s="350"/>
      <c r="H1408" s="350"/>
      <c r="I1408" s="546"/>
      <c r="J1408" s="547"/>
      <c r="O1408" s="21"/>
    </row>
    <row r="1409" spans="2:15" ht="63.75" hidden="1" outlineLevel="2">
      <c r="B1409" s="706"/>
      <c r="C1409" s="81"/>
      <c r="D1409" s="539">
        <v>9</v>
      </c>
      <c r="E1409" s="538" t="s">
        <v>2396</v>
      </c>
      <c r="F1409" s="577" t="str">
        <f>+VLOOKUP(E1409,AlterationTestLU[],2,)</f>
        <v>(v) Braking System. load as Table 8.6.4.20. safely lower, stop, and hold the car with this load.
(v)(1) braking system (2.24.8.2.2)
(v)(2) electromechanical brake (2.24.8.3)
(v)(3) marking plate (2.24.8.5)</v>
      </c>
      <c r="G1409" s="350"/>
      <c r="H1409" s="350"/>
      <c r="I1409" s="546"/>
      <c r="J1409" s="547"/>
      <c r="O1409" s="21"/>
    </row>
    <row r="1410" spans="2:15" ht="12.75" hidden="1" outlineLevel="2">
      <c r="B1410" s="706"/>
      <c r="C1410" s="81"/>
      <c r="D1410" s="539">
        <v>10</v>
      </c>
      <c r="E1410" s="538" t="s">
        <v>2410</v>
      </c>
      <c r="F1410" s="577" t="str">
        <f>+VLOOKUP(E1410,AlterationTestLU[],2,)</f>
        <v>Motor Generator (2.26.9.7) (Item 2.22)</v>
      </c>
      <c r="G1410" s="350"/>
      <c r="H1410" s="350"/>
      <c r="I1410" s="546"/>
      <c r="J1410" s="547"/>
      <c r="O1410" s="21"/>
    </row>
    <row r="1411" spans="2:15" ht="12.75" hidden="1" outlineLevel="2">
      <c r="B1411" s="706"/>
      <c r="C1411" s="81"/>
      <c r="D1411" s="539">
        <v>11</v>
      </c>
      <c r="E1411" s="538" t="s">
        <v>2411</v>
      </c>
      <c r="F1411" s="577" t="str">
        <f>+VLOOKUP(E1411,AlterationTestLU[],2,)</f>
        <v>Absorption of Regenerated Power (2.26.10) (Item 2.23)</v>
      </c>
      <c r="G1411" s="350"/>
      <c r="H1411" s="350"/>
      <c r="I1411" s="546"/>
      <c r="J1411" s="547"/>
      <c r="O1411" s="21"/>
    </row>
    <row r="1412" spans="2:15" ht="102" hidden="1" outlineLevel="2">
      <c r="B1412" s="706"/>
      <c r="C1412" s="81"/>
      <c r="D1412" s="539">
        <v>12</v>
      </c>
      <c r="E1412" s="538" t="s">
        <v>2423</v>
      </c>
      <c r="F1412" s="577" t="str">
        <f>+VLOOKUP(E1412,AlterationTestLU[],2,)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1412" s="350"/>
      <c r="H1412" s="350"/>
      <c r="I1412" s="546"/>
      <c r="J1412" s="547"/>
      <c r="O1412" s="21"/>
    </row>
    <row r="1413" spans="2:15" ht="51" hidden="1" outlineLevel="2">
      <c r="B1413" s="706"/>
      <c r="C1413" s="81"/>
      <c r="D1413" s="539">
        <v>13</v>
      </c>
      <c r="E1413" s="538" t="s">
        <v>2428</v>
      </c>
      <c r="F1413" s="577" t="str">
        <f>+VLOOKUP(E1413,AlterationTestLU[],2,)</f>
        <v>(gg) Operating Devices
(gg)(1) inspection operation (2.26.1.4.4)
(gg)(2) inspection operation with open door circuits (2.26.1.5)
(gg)(3) additional operation devices (2.26.1.3)</v>
      </c>
      <c r="G1413" s="350"/>
      <c r="H1413" s="350"/>
      <c r="I1413" s="546"/>
      <c r="J1413" s="547"/>
      <c r="O1413" s="21"/>
    </row>
    <row r="1414" spans="2:15" ht="63.75" hidden="1" outlineLevel="2">
      <c r="B1414" s="706"/>
      <c r="C1414" s="81"/>
      <c r="D1414" s="539">
        <v>14</v>
      </c>
      <c r="E1414" s="538" t="s">
        <v>2457</v>
      </c>
      <c r="F1414" s="577" t="str">
        <f>+VLOOKUP(E1414,AlterationTestLU[],2,)</f>
        <v>(jj) Ascending Car Overspeed, and Unintended Car Motion Protection
(jj)(1) Ascending Car Overspeed Protection. Means inspected/tested,  no load conformance with 2.19.1.2.
(jj)(2) Unintended Car Motion. means inspected / tested to verify conformance with 2.19.2.2.</v>
      </c>
      <c r="G1414" s="350"/>
      <c r="H1414" s="350"/>
      <c r="I1414" s="546"/>
      <c r="J1414" s="547"/>
      <c r="O1414" s="21"/>
    </row>
    <row r="1415" spans="2:15" ht="25.5" hidden="1" outlineLevel="2">
      <c r="B1415" s="706"/>
      <c r="C1415" s="81"/>
      <c r="D1415" s="539">
        <v>15</v>
      </c>
      <c r="E1415" s="538" t="s">
        <v>2460</v>
      </c>
      <c r="F1415" s="577" t="str">
        <f>+VLOOKUP(E1415,AlterationTestLU[],2,)</f>
        <v>Speed. The speed of the car shall be verified with and without rated load, in both directions (2.16.3.2).</v>
      </c>
      <c r="G1415" s="350"/>
      <c r="H1415" s="350"/>
      <c r="I1415" s="546"/>
      <c r="J1415" s="547"/>
      <c r="O1415" s="21"/>
    </row>
    <row r="1416" spans="2:15" ht="12.75" hidden="1" outlineLevel="2">
      <c r="B1416" s="706"/>
      <c r="C1416" s="81"/>
      <c r="D1416" s="539">
        <v>16</v>
      </c>
      <c r="E1416" s="538" t="s">
        <v>2636</v>
      </c>
      <c r="F1416" s="577" t="str">
        <f>+VLOOKUP(E1416,AlterationTestLU[],2,)</f>
        <v>Firefighters’ Emergency Operation.</v>
      </c>
      <c r="G1416" s="350"/>
      <c r="H1416" s="350"/>
      <c r="I1416" s="546"/>
      <c r="J1416" s="547"/>
      <c r="O1416" s="21"/>
    </row>
    <row r="1417" spans="2:15" ht="12.75" hidden="1" outlineLevel="2">
      <c r="B1417" s="706"/>
      <c r="C1417" s="81"/>
      <c r="D1417" s="539">
        <v>17</v>
      </c>
      <c r="E1417" s="538" t="s">
        <v>2550</v>
      </c>
      <c r="F1417" s="577" t="str">
        <f>+VLOOKUP(E1417,AlterationTestLU[],2,)</f>
        <v>Identification [2.29.1.2(g) and 2.29.2] (Item 3.9)</v>
      </c>
      <c r="G1417" s="350"/>
      <c r="H1417" s="350"/>
      <c r="I1417" s="546"/>
      <c r="J1417" s="547"/>
      <c r="O1417" s="21"/>
    </row>
    <row r="1418" spans="2:15" ht="11.25" outlineLevel="1" collapsed="1">
      <c r="B1418" s="75"/>
      <c r="C1418" s="11"/>
      <c r="D1418" s="1"/>
      <c r="E1418" s="1" t="s">
        <v>1089</v>
      </c>
      <c r="F1418" s="141" t="s">
        <v>1090</v>
      </c>
      <c r="G1418" s="32"/>
      <c r="H1418" s="450"/>
      <c r="I1418" s="353"/>
      <c r="J1418" s="450"/>
      <c r="O1418" s="21"/>
    </row>
    <row r="1419" spans="2:15" ht="11.25" outlineLevel="1">
      <c r="B1419" s="75"/>
      <c r="C1419" s="11"/>
      <c r="D1419" s="1"/>
      <c r="E1419" s="339" t="s">
        <v>1819</v>
      </c>
      <c r="F1419" s="141" t="s">
        <v>987</v>
      </c>
      <c r="G1419" s="32"/>
      <c r="H1419" s="450"/>
      <c r="I1419" s="353"/>
      <c r="J1419" s="450"/>
      <c r="O1419" s="21"/>
    </row>
    <row r="1420" spans="2:15" ht="11.25" outlineLevel="1">
      <c r="B1420" s="75"/>
      <c r="C1420" s="11"/>
      <c r="D1420" s="1"/>
      <c r="E1420" s="1" t="s">
        <v>1792</v>
      </c>
      <c r="F1420" s="141" t="s">
        <v>1797</v>
      </c>
      <c r="G1420" s="32"/>
      <c r="H1420" s="450"/>
      <c r="I1420" s="353"/>
      <c r="J1420" s="450"/>
      <c r="O1420" s="21"/>
    </row>
    <row r="1421" spans="2:15" ht="11.25" outlineLevel="1">
      <c r="B1421" s="75"/>
      <c r="C1421" s="11"/>
      <c r="D1421" s="1"/>
      <c r="E1421" s="339" t="s">
        <v>1578</v>
      </c>
      <c r="F1421" s="141" t="s">
        <v>1822</v>
      </c>
      <c r="G1421" s="32"/>
      <c r="H1421" s="450"/>
      <c r="I1421" s="353"/>
      <c r="J1421" s="450"/>
      <c r="O1421" s="21"/>
    </row>
    <row r="1422" spans="2:15" ht="11.25" outlineLevel="1">
      <c r="B1422" s="75"/>
      <c r="C1422" s="11"/>
      <c r="D1422" s="1"/>
      <c r="E1422" s="1" t="s">
        <v>388</v>
      </c>
      <c r="F1422" s="141" t="s">
        <v>1823</v>
      </c>
      <c r="G1422" s="32"/>
      <c r="H1422" s="450"/>
      <c r="I1422" s="353"/>
      <c r="J1422" s="450"/>
      <c r="O1422" s="21"/>
    </row>
    <row r="1423" spans="2:15" ht="11.25" outlineLevel="1">
      <c r="B1423" s="75"/>
      <c r="C1423" s="11"/>
      <c r="D1423" s="1"/>
      <c r="E1423" s="1" t="s">
        <v>1828</v>
      </c>
      <c r="F1423" s="141" t="s">
        <v>1832</v>
      </c>
      <c r="G1423" s="32"/>
      <c r="H1423" s="450"/>
      <c r="I1423" s="353"/>
      <c r="J1423" s="450"/>
      <c r="O1423" s="21"/>
    </row>
    <row r="1424" spans="2:15" ht="11.25" outlineLevel="1">
      <c r="B1424" s="75"/>
      <c r="C1424" s="11"/>
      <c r="D1424" s="1"/>
      <c r="E1424" s="1" t="s">
        <v>1829</v>
      </c>
      <c r="F1424" s="141" t="s">
        <v>1833</v>
      </c>
      <c r="G1424" s="32"/>
      <c r="H1424" s="450"/>
      <c r="I1424" s="353"/>
      <c r="J1424" s="450"/>
      <c r="O1424" s="21"/>
    </row>
    <row r="1425" spans="2:15" ht="11.25" outlineLevel="1">
      <c r="B1425" s="75"/>
      <c r="C1425" s="11"/>
      <c r="D1425" s="1"/>
      <c r="E1425" s="1" t="s">
        <v>1830</v>
      </c>
      <c r="F1425" s="141" t="s">
        <v>1835</v>
      </c>
      <c r="G1425" s="32"/>
      <c r="H1425" s="450"/>
      <c r="I1425" s="353"/>
      <c r="J1425" s="450"/>
      <c r="O1425" s="21"/>
    </row>
    <row r="1426" spans="2:15" ht="11.25" outlineLevel="1">
      <c r="B1426" s="75"/>
      <c r="C1426" s="11"/>
      <c r="D1426" s="1"/>
      <c r="E1426" s="1" t="s">
        <v>1831</v>
      </c>
      <c r="F1426" s="141" t="s">
        <v>1834</v>
      </c>
      <c r="G1426" s="32"/>
      <c r="H1426" s="450"/>
      <c r="I1426" s="353"/>
      <c r="J1426" s="450"/>
      <c r="O1426" s="21"/>
    </row>
    <row r="1427" spans="2:15" ht="11.25" outlineLevel="1">
      <c r="B1427" s="75"/>
      <c r="C1427" s="11"/>
      <c r="D1427" s="1"/>
      <c r="E1427" s="339" t="s">
        <v>841</v>
      </c>
      <c r="F1427" s="141" t="s">
        <v>2126</v>
      </c>
      <c r="G1427" s="32"/>
      <c r="H1427" s="32"/>
      <c r="I1427" s="353"/>
      <c r="J1427" s="450"/>
      <c r="O1427" s="21"/>
    </row>
    <row r="1428" spans="2:15" ht="11.25" outlineLevel="1">
      <c r="B1428" s="75"/>
      <c r="C1428" s="11"/>
      <c r="D1428" s="1"/>
      <c r="E1428" s="339"/>
      <c r="F1428" s="141"/>
      <c r="G1428" s="32"/>
      <c r="H1428" s="32"/>
      <c r="I1428" s="353"/>
      <c r="J1428" s="450"/>
      <c r="O1428" s="21"/>
    </row>
    <row r="1429" spans="2:15" ht="16.5" customHeight="1" outlineLevel="1">
      <c r="B1429" s="75"/>
      <c r="C1429" s="81" t="s">
        <v>1455</v>
      </c>
      <c r="D1429" s="9" t="s">
        <v>1483</v>
      </c>
      <c r="E1429" s="9"/>
      <c r="F1429" s="588" t="s">
        <v>1836</v>
      </c>
      <c r="G1429" s="350" t="s">
        <v>83</v>
      </c>
      <c r="H1429" s="350" t="s">
        <v>82</v>
      </c>
      <c r="I1429" s="895" t="s">
        <v>83</v>
      </c>
      <c r="J1429" s="896"/>
      <c r="O1429" s="21"/>
    </row>
    <row r="1430" spans="2:15" ht="11.25" outlineLevel="1">
      <c r="B1430" s="75"/>
      <c r="C1430" s="81"/>
      <c r="D1430" s="9"/>
      <c r="E1430" s="709" t="s">
        <v>3811</v>
      </c>
      <c r="F1430" s="713" t="s">
        <v>3747</v>
      </c>
      <c r="G1430" s="350"/>
      <c r="H1430" s="350"/>
      <c r="I1430" s="710" t="s">
        <v>3770</v>
      </c>
      <c r="J1430" s="711"/>
      <c r="K1430" s="736" t="s">
        <v>3756</v>
      </c>
      <c r="O1430" s="21"/>
    </row>
    <row r="1431" spans="2:15" ht="11.25" outlineLevel="1">
      <c r="B1431" s="75"/>
      <c r="C1431" s="81"/>
      <c r="D1431" s="9"/>
      <c r="E1431" s="709"/>
      <c r="F1431" s="712" t="s">
        <v>3748</v>
      </c>
      <c r="G1431" s="350"/>
      <c r="H1431" s="350"/>
      <c r="I1431" s="710"/>
      <c r="J1431" s="711"/>
      <c r="K1431" s="736" t="s">
        <v>3756</v>
      </c>
      <c r="O1431" s="21"/>
    </row>
    <row r="1432" spans="2:15" ht="11.25" outlineLevel="1">
      <c r="B1432" s="75"/>
      <c r="C1432" s="81"/>
      <c r="D1432" s="9"/>
      <c r="E1432" s="709"/>
      <c r="F1432" s="712"/>
      <c r="G1432" s="350"/>
      <c r="H1432" s="350"/>
      <c r="I1432" s="710"/>
      <c r="J1432" s="711"/>
      <c r="O1432" s="21"/>
    </row>
    <row r="1433" spans="2:15" ht="11.25" outlineLevel="1">
      <c r="B1433" s="706"/>
      <c r="C1433" s="81"/>
      <c r="D1433" s="318"/>
      <c r="E1433" s="312" t="s">
        <v>1821</v>
      </c>
      <c r="F1433" s="589"/>
      <c r="G1433" s="350"/>
      <c r="H1433" s="350"/>
      <c r="I1433" s="546"/>
      <c r="J1433" s="547"/>
      <c r="O1433" s="21"/>
    </row>
    <row r="1434" spans="2:15" ht="11.25" hidden="1" outlineLevel="2">
      <c r="B1434" s="706"/>
      <c r="C1434" s="81"/>
      <c r="D1434" s="311"/>
      <c r="E1434" s="533" t="str">
        <f>TRIM(RIGHT(SUBSTITUTE(E1433," ",REPT(" ",100)),100))</f>
        <v>8.10.2.3.2(s)</v>
      </c>
      <c r="F1434" s="590">
        <f>+VLOOKUP(E1434,clause_count,2,FALSE)</f>
        <v>17</v>
      </c>
      <c r="G1434" s="350"/>
      <c r="H1434" s="350"/>
      <c r="I1434" s="546"/>
      <c r="J1434" s="547"/>
      <c r="O1434" s="21"/>
    </row>
    <row r="1435" spans="2:15" ht="51" hidden="1" outlineLevel="2">
      <c r="B1435" s="706"/>
      <c r="C1435" s="81"/>
      <c r="D1435" s="539">
        <v>1</v>
      </c>
      <c r="E1435" s="538" t="s">
        <v>2237</v>
      </c>
      <c r="F1435" s="577" t="str">
        <f>+VLOOKUP(E1435,AlterationTestLU[],2,)</f>
        <v>(c) Operating Control Devices (Item 1.3)
(c)(1) operating devices (2.26.1.1, 2.26.1.2, and 2.26.1.6)
(c)(2) in-car inspection (2.26.1.4.3)
(c)(3) inspection operation with open door circuits (2.26.1.5)</v>
      </c>
      <c r="G1435" s="350"/>
      <c r="H1435" s="350"/>
      <c r="I1435" s="546"/>
      <c r="J1435" s="547"/>
      <c r="O1435" s="21"/>
    </row>
    <row r="1436" spans="2:15" ht="51" hidden="1" outlineLevel="2">
      <c r="B1436" s="706"/>
      <c r="C1436" s="81"/>
      <c r="D1436" s="539">
        <v>2</v>
      </c>
      <c r="E1436" s="538" t="s">
        <v>2257</v>
      </c>
      <c r="F1436" s="577" t="str">
        <f>+VLOOKUP(E1436,AlterationTestLU[],2,)</f>
        <v>(j) Power Opening of Doors or Gates (Item 1.10)
(j)(1) Power Opening of Doors (2.13.2). 
(j)(2) Leveling Zone (2.26.1.6.3) and Leveling Speed (2.26.1.6.6). 
(j)(3) 	Inner Landing Zone (2.26.1.6.7). For static control elevators</v>
      </c>
      <c r="G1436" s="350"/>
      <c r="H1436" s="350"/>
      <c r="I1436" s="546"/>
      <c r="J1436" s="547"/>
      <c r="O1436" s="21"/>
    </row>
    <row r="1437" spans="2:15" ht="12.75" hidden="1" outlineLevel="2">
      <c r="B1437" s="706"/>
      <c r="C1437" s="81"/>
      <c r="D1437" s="539">
        <v>3</v>
      </c>
      <c r="E1437" s="538" t="s">
        <v>2786</v>
      </c>
      <c r="F1437" s="577" t="str">
        <f>+VLOOKUP(E1437,AlterationTestLU[],2,)</f>
        <v>identification in cars (2.29.1)</v>
      </c>
      <c r="G1437" s="350"/>
      <c r="H1437" s="350"/>
      <c r="I1437" s="546"/>
      <c r="J1437" s="547"/>
      <c r="O1437" s="21"/>
    </row>
    <row r="1438" spans="2:15" ht="12.75" hidden="1" outlineLevel="2">
      <c r="B1438" s="706"/>
      <c r="C1438" s="81"/>
      <c r="D1438" s="539">
        <v>4</v>
      </c>
      <c r="E1438" s="538" t="s">
        <v>2777</v>
      </c>
      <c r="F1438" s="577" t="str">
        <f>+VLOOKUP(E1438,AlterationTestLU[],2,)</f>
        <v>Emergency or Standby Power Operation (Item 1.17).</v>
      </c>
      <c r="G1438" s="350"/>
      <c r="H1438" s="350"/>
      <c r="I1438" s="546"/>
      <c r="J1438" s="547"/>
      <c r="O1438" s="21"/>
    </row>
    <row r="1439" spans="2:15" ht="12.75" hidden="1" outlineLevel="2">
      <c r="B1439" s="706"/>
      <c r="C1439" s="81"/>
      <c r="D1439" s="539">
        <v>5</v>
      </c>
      <c r="E1439" s="538" t="s">
        <v>2796</v>
      </c>
      <c r="F1439" s="577" t="str">
        <f>+VLOOKUP(E1439,AlterationTestLU[],2,)</f>
        <v>Door Monitoring Systems (2.26.5)</v>
      </c>
      <c r="G1439" s="350"/>
      <c r="H1439" s="350"/>
      <c r="I1439" s="546"/>
      <c r="J1439" s="547"/>
      <c r="O1439" s="21"/>
    </row>
    <row r="1440" spans="2:15" ht="25.5" hidden="1" outlineLevel="2">
      <c r="B1440" s="706"/>
      <c r="C1440" s="81"/>
      <c r="D1440" s="539">
        <v>6</v>
      </c>
      <c r="E1440" s="538" t="s">
        <v>2381</v>
      </c>
      <c r="F1440" s="577" t="str">
        <f>+VLOOKUP(E1440,AlterationTestLU[],2,)</f>
        <v>Disconnecting Means and Control (2.26.4.1 and NFPA 70 or CSA C22.1, as applicable) (Item 2.11)</v>
      </c>
      <c r="G1440" s="350"/>
      <c r="H1440" s="350"/>
      <c r="I1440" s="546"/>
      <c r="J1440" s="547"/>
      <c r="O1440" s="21"/>
    </row>
    <row r="1441" spans="2:15" ht="102" hidden="1" outlineLevel="2">
      <c r="B1441" s="706"/>
      <c r="C1441" s="81"/>
      <c r="D1441" s="539">
        <v>7</v>
      </c>
      <c r="E1441" s="538" t="s">
        <v>2382</v>
      </c>
      <c r="F1441" s="577" t="str">
        <f>+VLOOKUP(E1441,AlterationTestLU[],2,)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441" s="350"/>
      <c r="H1441" s="350"/>
      <c r="I1441" s="546"/>
      <c r="J1441" s="547"/>
      <c r="O1441" s="21"/>
    </row>
    <row r="1442" spans="2:15" ht="63.75" hidden="1" outlineLevel="2">
      <c r="B1442" s="706"/>
      <c r="C1442" s="81"/>
      <c r="D1442" s="539">
        <v>8</v>
      </c>
      <c r="E1442" s="538" t="s">
        <v>2390</v>
      </c>
      <c r="F1442" s="577" t="str">
        <f>+VLOOKUP(E1442,AlterationTestLU[],2,)</f>
        <v>(t)(1) general (2.26.9.1, 2.26.9.2, and 2.26.9.8)
(t)(2) redundancy and its checking (2.26.9.3 and 2.26.9.4)
(t)(3) static control without motor generator sets (2.26.9.5 and 2.26.9.6)
(t)(4) installation of capacitors or other devices to make electrical protective devices ineffective (2.26.6)</v>
      </c>
      <c r="G1442" s="350"/>
      <c r="H1442" s="350"/>
      <c r="I1442" s="546"/>
      <c r="J1442" s="547"/>
      <c r="O1442" s="21"/>
    </row>
    <row r="1443" spans="2:15" ht="63.75" hidden="1" outlineLevel="2">
      <c r="B1443" s="706"/>
      <c r="C1443" s="81"/>
      <c r="D1443" s="539">
        <v>9</v>
      </c>
      <c r="E1443" s="538" t="s">
        <v>2396</v>
      </c>
      <c r="F1443" s="577" t="str">
        <f>+VLOOKUP(E1443,AlterationTestLU[],2,)</f>
        <v>(v) Braking System. load as Table 8.6.4.20. safely lower, stop, and hold the car with this load.
(v)(1) braking system (2.24.8.2.2)
(v)(2) electromechanical brake (2.24.8.3)
(v)(3) marking plate (2.24.8.5)</v>
      </c>
      <c r="G1443" s="350"/>
      <c r="H1443" s="350"/>
      <c r="I1443" s="546"/>
      <c r="J1443" s="547"/>
      <c r="O1443" s="21"/>
    </row>
    <row r="1444" spans="2:15" ht="12.75" hidden="1" outlineLevel="2">
      <c r="B1444" s="706"/>
      <c r="C1444" s="81"/>
      <c r="D1444" s="539">
        <v>10</v>
      </c>
      <c r="E1444" s="538" t="s">
        <v>2410</v>
      </c>
      <c r="F1444" s="577" t="str">
        <f>+VLOOKUP(E1444,AlterationTestLU[],2,)</f>
        <v>Motor Generator (2.26.9.7) (Item 2.22)</v>
      </c>
      <c r="G1444" s="350"/>
      <c r="H1444" s="350"/>
      <c r="I1444" s="546"/>
      <c r="J1444" s="547"/>
      <c r="O1444" s="21"/>
    </row>
    <row r="1445" spans="2:15" ht="12.75" hidden="1" outlineLevel="2">
      <c r="B1445" s="706"/>
      <c r="C1445" s="81"/>
      <c r="D1445" s="539">
        <v>11</v>
      </c>
      <c r="E1445" s="538" t="s">
        <v>2411</v>
      </c>
      <c r="F1445" s="577" t="str">
        <f>+VLOOKUP(E1445,AlterationTestLU[],2,)</f>
        <v>Absorption of Regenerated Power (2.26.10) (Item 2.23)</v>
      </c>
      <c r="G1445" s="350"/>
      <c r="H1445" s="350"/>
      <c r="I1445" s="546"/>
      <c r="J1445" s="547"/>
      <c r="O1445" s="21"/>
    </row>
    <row r="1446" spans="2:15" ht="102" hidden="1" outlineLevel="2">
      <c r="B1446" s="706"/>
      <c r="C1446" s="81"/>
      <c r="D1446" s="539">
        <v>12</v>
      </c>
      <c r="E1446" s="538" t="s">
        <v>2423</v>
      </c>
      <c r="F1446" s="577" t="str">
        <f>+VLOOKUP(E1446,AlterationTestLU[],2,)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1446" s="350"/>
      <c r="H1446" s="350"/>
      <c r="I1446" s="546"/>
      <c r="J1446" s="547"/>
      <c r="O1446" s="21"/>
    </row>
    <row r="1447" spans="2:15" ht="51" hidden="1" outlineLevel="2">
      <c r="B1447" s="706"/>
      <c r="C1447" s="81"/>
      <c r="D1447" s="539">
        <v>13</v>
      </c>
      <c r="E1447" s="538" t="s">
        <v>2428</v>
      </c>
      <c r="F1447" s="577" t="str">
        <f>+VLOOKUP(E1447,AlterationTestLU[],2,)</f>
        <v>(gg) Operating Devices
(gg)(1) inspection operation (2.26.1.4.4)
(gg)(2) inspection operation with open door circuits (2.26.1.5)
(gg)(3) additional operation devices (2.26.1.3)</v>
      </c>
      <c r="G1447" s="350"/>
      <c r="H1447" s="350"/>
      <c r="I1447" s="546"/>
      <c r="J1447" s="547"/>
      <c r="O1447" s="21"/>
    </row>
    <row r="1448" spans="2:15" ht="63.75" hidden="1" outlineLevel="2">
      <c r="B1448" s="706"/>
      <c r="C1448" s="81"/>
      <c r="D1448" s="539">
        <v>14</v>
      </c>
      <c r="E1448" s="538" t="s">
        <v>2457</v>
      </c>
      <c r="F1448" s="577" t="str">
        <f>+VLOOKUP(E1448,AlterationTestLU[],2,)</f>
        <v>(jj) Ascending Car Overspeed, and Unintended Car Motion Protection
(jj)(1) Ascending Car Overspeed Protection. Means inspected/tested,  no load conformance with 2.19.1.2.
(jj)(2) Unintended Car Motion. means inspected / tested to verify conformance with 2.19.2.2.</v>
      </c>
      <c r="G1448" s="350"/>
      <c r="H1448" s="350"/>
      <c r="I1448" s="546"/>
      <c r="J1448" s="547"/>
      <c r="O1448" s="21"/>
    </row>
    <row r="1449" spans="2:15" ht="25.5" hidden="1" outlineLevel="2">
      <c r="B1449" s="706"/>
      <c r="C1449" s="81"/>
      <c r="D1449" s="539">
        <v>15</v>
      </c>
      <c r="E1449" s="538" t="s">
        <v>2460</v>
      </c>
      <c r="F1449" s="577" t="str">
        <f>+VLOOKUP(E1449,AlterationTestLU[],2,)</f>
        <v>Speed. The speed of the car shall be verified with and without rated load, in both directions (2.16.3.2).</v>
      </c>
      <c r="G1449" s="350"/>
      <c r="H1449" s="350"/>
      <c r="I1449" s="546"/>
      <c r="J1449" s="547"/>
      <c r="O1449" s="21"/>
    </row>
    <row r="1450" spans="2:15" ht="12.75" hidden="1" outlineLevel="2">
      <c r="B1450" s="706"/>
      <c r="C1450" s="81"/>
      <c r="D1450" s="539">
        <v>16</v>
      </c>
      <c r="E1450" s="538" t="s">
        <v>2636</v>
      </c>
      <c r="F1450" s="577" t="str">
        <f>+VLOOKUP(E1450,AlterationTestLU[],2,)</f>
        <v>Firefighters’ Emergency Operation.</v>
      </c>
      <c r="G1450" s="350"/>
      <c r="H1450" s="350"/>
      <c r="I1450" s="546"/>
      <c r="J1450" s="547"/>
      <c r="O1450" s="21"/>
    </row>
    <row r="1451" spans="2:15" ht="12.75" hidden="1" outlineLevel="2">
      <c r="B1451" s="706"/>
      <c r="C1451" s="81"/>
      <c r="D1451" s="539">
        <v>17</v>
      </c>
      <c r="E1451" s="538" t="s">
        <v>2550</v>
      </c>
      <c r="F1451" s="577" t="str">
        <f>+VLOOKUP(E1451,AlterationTestLU[],2,)</f>
        <v>Identification [2.29.1.2(g) and 2.29.2] (Item 3.9)</v>
      </c>
      <c r="G1451" s="350"/>
      <c r="H1451" s="350"/>
      <c r="I1451" s="546"/>
      <c r="J1451" s="547"/>
      <c r="O1451" s="21"/>
    </row>
    <row r="1452" spans="2:15" ht="11.25" outlineLevel="1" collapsed="1">
      <c r="B1452" s="75"/>
      <c r="C1452" s="11"/>
      <c r="D1452" s="1"/>
      <c r="E1452" s="1" t="s">
        <v>1089</v>
      </c>
      <c r="F1452" s="141" t="s">
        <v>1090</v>
      </c>
      <c r="G1452" s="32"/>
      <c r="H1452" s="32"/>
      <c r="I1452" s="353"/>
      <c r="J1452" s="450"/>
      <c r="O1452" s="21"/>
    </row>
    <row r="1453" spans="2:15" ht="11.25" outlineLevel="1">
      <c r="B1453" s="75"/>
      <c r="C1453" s="11"/>
      <c r="D1453" s="1"/>
      <c r="E1453" s="339" t="s">
        <v>1819</v>
      </c>
      <c r="F1453" s="141" t="s">
        <v>987</v>
      </c>
      <c r="G1453" s="32"/>
      <c r="H1453" s="32"/>
      <c r="I1453" s="353"/>
      <c r="J1453" s="450"/>
      <c r="O1453" s="21"/>
    </row>
    <row r="1454" spans="2:15" ht="11.25" outlineLevel="1">
      <c r="B1454" s="75"/>
      <c r="C1454" s="11"/>
      <c r="D1454" s="1"/>
      <c r="E1454" s="1" t="s">
        <v>1792</v>
      </c>
      <c r="F1454" s="141" t="s">
        <v>1797</v>
      </c>
      <c r="G1454" s="32"/>
      <c r="H1454" s="32"/>
      <c r="I1454" s="353"/>
      <c r="J1454" s="450"/>
      <c r="O1454" s="21"/>
    </row>
    <row r="1455" spans="2:15" ht="11.25" outlineLevel="1">
      <c r="B1455" s="75"/>
      <c r="C1455" s="11"/>
      <c r="D1455" s="1"/>
      <c r="E1455" s="339" t="s">
        <v>1578</v>
      </c>
      <c r="F1455" s="141" t="s">
        <v>1822</v>
      </c>
      <c r="G1455" s="32"/>
      <c r="H1455" s="32"/>
      <c r="I1455" s="353"/>
      <c r="J1455" s="450"/>
      <c r="O1455" s="21"/>
    </row>
    <row r="1456" spans="2:15" ht="11.25" outlineLevel="1">
      <c r="B1456" s="75"/>
      <c r="C1456" s="11"/>
      <c r="D1456" s="1"/>
      <c r="E1456" s="1" t="s">
        <v>388</v>
      </c>
      <c r="F1456" s="141" t="s">
        <v>1823</v>
      </c>
      <c r="G1456" s="32"/>
      <c r="H1456" s="32"/>
      <c r="I1456" s="353"/>
      <c r="J1456" s="450"/>
      <c r="O1456" s="21"/>
    </row>
    <row r="1457" spans="2:15" ht="12.75" outlineLevel="1">
      <c r="B1457" s="75"/>
      <c r="C1457" s="11"/>
      <c r="D1457" s="1"/>
      <c r="E1457" s="1" t="s">
        <v>364</v>
      </c>
      <c r="F1457" s="347" t="s">
        <v>763</v>
      </c>
      <c r="G1457" s="32"/>
      <c r="H1457" s="32"/>
      <c r="I1457" s="353"/>
      <c r="J1457" s="450"/>
      <c r="O1457" s="21"/>
    </row>
    <row r="1458" spans="2:15" ht="11.25" outlineLevel="1">
      <c r="B1458" s="75"/>
      <c r="C1458" s="11"/>
      <c r="D1458" s="1"/>
      <c r="E1458" s="1" t="s">
        <v>361</v>
      </c>
      <c r="F1458" s="141" t="s">
        <v>131</v>
      </c>
      <c r="G1458" s="32"/>
      <c r="H1458" s="32"/>
      <c r="I1458" s="353"/>
      <c r="J1458" s="450"/>
      <c r="O1458" s="21"/>
    </row>
    <row r="1459" spans="2:15" ht="11.25" outlineLevel="1">
      <c r="B1459" s="75"/>
      <c r="C1459" s="11"/>
      <c r="D1459" s="1"/>
      <c r="E1459" s="1" t="s">
        <v>415</v>
      </c>
      <c r="F1459" s="141" t="s">
        <v>773</v>
      </c>
      <c r="G1459" s="32"/>
      <c r="H1459" s="32"/>
      <c r="I1459" s="353"/>
      <c r="J1459" s="450"/>
      <c r="O1459" s="21"/>
    </row>
    <row r="1460" spans="2:15" ht="11.25" outlineLevel="1">
      <c r="B1460" s="75"/>
      <c r="C1460" s="11"/>
      <c r="D1460" s="1"/>
      <c r="E1460" s="1" t="s">
        <v>286</v>
      </c>
      <c r="F1460" s="141" t="s">
        <v>775</v>
      </c>
      <c r="G1460" s="32"/>
      <c r="H1460" s="32"/>
      <c r="I1460" s="353"/>
      <c r="J1460" s="450"/>
      <c r="O1460" s="21"/>
    </row>
    <row r="1461" spans="2:15" ht="11.25" outlineLevel="1">
      <c r="B1461" s="75"/>
      <c r="C1461" s="11"/>
      <c r="D1461" s="1"/>
      <c r="E1461" s="1" t="s">
        <v>372</v>
      </c>
      <c r="F1461" s="141" t="s">
        <v>776</v>
      </c>
      <c r="G1461" s="32"/>
      <c r="H1461" s="32"/>
      <c r="I1461" s="353"/>
      <c r="J1461" s="450"/>
      <c r="O1461" s="21"/>
    </row>
    <row r="1462" spans="2:15" ht="11.25" outlineLevel="1">
      <c r="B1462" s="75"/>
      <c r="C1462" s="11"/>
      <c r="D1462" s="1"/>
      <c r="E1462" s="1" t="s">
        <v>413</v>
      </c>
      <c r="F1462" s="141" t="s">
        <v>777</v>
      </c>
      <c r="G1462" s="32"/>
      <c r="H1462" s="32"/>
      <c r="I1462" s="353"/>
      <c r="J1462" s="450"/>
      <c r="O1462" s="21"/>
    </row>
    <row r="1463" spans="2:15" ht="11.25" outlineLevel="1">
      <c r="B1463" s="75"/>
      <c r="C1463" s="11"/>
      <c r="D1463" s="1"/>
      <c r="E1463" s="1" t="s">
        <v>417</v>
      </c>
      <c r="F1463" s="141" t="s">
        <v>799</v>
      </c>
      <c r="G1463" s="32"/>
      <c r="H1463" s="32"/>
      <c r="I1463" s="353"/>
      <c r="J1463" s="450"/>
      <c r="O1463" s="21"/>
    </row>
    <row r="1464" spans="2:15" ht="11.25" outlineLevel="1">
      <c r="B1464" s="75"/>
      <c r="C1464" s="11"/>
      <c r="D1464" s="1"/>
      <c r="E1464" s="1" t="s">
        <v>1441</v>
      </c>
      <c r="F1464" s="141" t="s">
        <v>1442</v>
      </c>
      <c r="G1464" s="32"/>
      <c r="H1464" s="32"/>
      <c r="I1464" s="898"/>
      <c r="J1464" s="899"/>
      <c r="O1464" s="21"/>
    </row>
    <row r="1465" spans="2:15" ht="11.25" outlineLevel="1">
      <c r="B1465" s="75"/>
      <c r="C1465" s="11"/>
      <c r="D1465" s="1"/>
      <c r="E1465" s="1" t="s">
        <v>423</v>
      </c>
      <c r="F1465" s="141" t="s">
        <v>223</v>
      </c>
      <c r="G1465" s="32"/>
      <c r="H1465" s="32"/>
      <c r="I1465" s="898"/>
      <c r="J1465" s="899"/>
      <c r="O1465" s="21"/>
    </row>
    <row r="1466" spans="2:15" ht="22.5" outlineLevel="1">
      <c r="B1466" s="75"/>
      <c r="C1466" s="11"/>
      <c r="D1466" s="1"/>
      <c r="E1466" s="1" t="s">
        <v>373</v>
      </c>
      <c r="F1466" s="141" t="s">
        <v>1997</v>
      </c>
      <c r="G1466" s="32"/>
      <c r="H1466" s="32"/>
      <c r="I1466" s="898"/>
      <c r="J1466" s="899"/>
      <c r="O1466" s="21"/>
    </row>
    <row r="1467" spans="2:15" ht="11.25" outlineLevel="1">
      <c r="B1467" s="75"/>
      <c r="C1467" s="11"/>
      <c r="D1467" s="1"/>
      <c r="E1467" s="1" t="s">
        <v>418</v>
      </c>
      <c r="F1467" s="141" t="s">
        <v>802</v>
      </c>
      <c r="G1467" s="32"/>
      <c r="H1467" s="32"/>
      <c r="I1467" s="353"/>
      <c r="J1467" s="450"/>
      <c r="O1467" s="21"/>
    </row>
    <row r="1468" spans="2:15" ht="11.25" outlineLevel="1">
      <c r="B1468" s="75"/>
      <c r="C1468" s="11"/>
      <c r="D1468" s="1"/>
      <c r="E1468" s="1" t="s">
        <v>419</v>
      </c>
      <c r="F1468" s="141" t="s">
        <v>803</v>
      </c>
      <c r="G1468" s="32"/>
      <c r="H1468" s="32"/>
      <c r="I1468" s="353"/>
      <c r="J1468" s="450"/>
      <c r="O1468" s="21"/>
    </row>
    <row r="1469" spans="2:15" ht="11.25" outlineLevel="1">
      <c r="B1469" s="75"/>
      <c r="C1469" s="11"/>
      <c r="D1469" s="1"/>
      <c r="E1469" s="1" t="s">
        <v>410</v>
      </c>
      <c r="F1469" s="141" t="s">
        <v>804</v>
      </c>
      <c r="G1469" s="32"/>
      <c r="H1469" s="32"/>
      <c r="I1469" s="353"/>
      <c r="J1469" s="450"/>
      <c r="O1469" s="21"/>
    </row>
    <row r="1470" spans="2:15" ht="11.25" outlineLevel="1">
      <c r="B1470" s="75"/>
      <c r="C1470" s="11"/>
      <c r="D1470" s="1"/>
      <c r="E1470" s="1" t="s">
        <v>420</v>
      </c>
      <c r="F1470" s="141" t="s">
        <v>805</v>
      </c>
      <c r="G1470" s="32"/>
      <c r="H1470" s="32"/>
      <c r="I1470" s="898"/>
      <c r="J1470" s="899"/>
      <c r="O1470" s="21"/>
    </row>
    <row r="1471" spans="2:15" ht="11.25" outlineLevel="1">
      <c r="B1471" s="75"/>
      <c r="C1471" s="11"/>
      <c r="D1471" s="1"/>
      <c r="E1471" s="1" t="s">
        <v>1444</v>
      </c>
      <c r="F1471" s="141" t="s">
        <v>1445</v>
      </c>
      <c r="G1471" s="32"/>
      <c r="H1471" s="32"/>
      <c r="I1471" s="898"/>
      <c r="J1471" s="899"/>
      <c r="O1471" s="21"/>
    </row>
    <row r="1472" spans="2:15" ht="11.25" outlineLevel="1">
      <c r="B1472" s="75"/>
      <c r="C1472" s="11"/>
      <c r="D1472" s="1"/>
      <c r="E1472" s="1"/>
      <c r="F1472" s="141" t="s">
        <v>1565</v>
      </c>
      <c r="G1472" s="32"/>
      <c r="H1472" s="32"/>
      <c r="I1472" s="898"/>
      <c r="J1472" s="899"/>
      <c r="O1472" s="21"/>
    </row>
    <row r="1473" spans="2:15" ht="11.25" outlineLevel="1">
      <c r="B1473" s="75"/>
      <c r="C1473" s="11"/>
      <c r="D1473" s="1"/>
      <c r="E1473" s="1" t="s">
        <v>424</v>
      </c>
      <c r="F1473" s="141" t="s">
        <v>1838</v>
      </c>
      <c r="G1473" s="32"/>
      <c r="H1473" s="32"/>
      <c r="I1473" s="898"/>
      <c r="J1473" s="899"/>
      <c r="O1473" s="21"/>
    </row>
    <row r="1474" spans="2:15" ht="11.25" outlineLevel="1">
      <c r="B1474" s="75"/>
      <c r="C1474" s="11"/>
      <c r="D1474" s="1"/>
      <c r="E1474" s="345"/>
      <c r="F1474" s="602" t="s">
        <v>1839</v>
      </c>
      <c r="G1474" s="32"/>
      <c r="H1474" s="32"/>
      <c r="I1474" s="898"/>
      <c r="J1474" s="899"/>
      <c r="O1474" s="21"/>
    </row>
    <row r="1475" spans="2:15" ht="11.25" outlineLevel="1">
      <c r="B1475" s="75"/>
      <c r="C1475" s="11"/>
      <c r="D1475" s="1"/>
      <c r="E1475" s="1" t="s">
        <v>1451</v>
      </c>
      <c r="F1475" s="141" t="s">
        <v>1452</v>
      </c>
      <c r="G1475" s="32"/>
      <c r="H1475" s="32"/>
      <c r="I1475" s="353"/>
      <c r="J1475" s="450"/>
      <c r="O1475" s="21"/>
    </row>
    <row r="1476" spans="2:15" ht="11.25" outlineLevel="1">
      <c r="B1476" s="75"/>
      <c r="C1476" s="11"/>
      <c r="D1476" s="1"/>
      <c r="E1476" s="262" t="s">
        <v>2030</v>
      </c>
      <c r="F1476" s="141"/>
      <c r="G1476" s="32"/>
      <c r="H1476" s="32"/>
      <c r="I1476" s="449"/>
      <c r="J1476" s="450"/>
      <c r="O1476" s="21"/>
    </row>
    <row r="1477" spans="2:15" ht="11.25" outlineLevel="1">
      <c r="B1477" s="75"/>
      <c r="C1477" s="11"/>
      <c r="D1477" s="190"/>
      <c r="E1477" s="263" t="s">
        <v>425</v>
      </c>
      <c r="F1477" s="141" t="s">
        <v>807</v>
      </c>
      <c r="G1477" s="32"/>
      <c r="H1477" s="32"/>
      <c r="I1477" s="353"/>
      <c r="J1477" s="450"/>
      <c r="O1477" s="21"/>
    </row>
    <row r="1478" spans="2:15" ht="11.25" outlineLevel="1">
      <c r="B1478" s="75"/>
      <c r="C1478" s="200"/>
      <c r="D1478" s="190"/>
      <c r="E1478" s="264"/>
      <c r="F1478" s="602" t="s">
        <v>1446</v>
      </c>
      <c r="G1478" s="32"/>
      <c r="H1478" s="32"/>
      <c r="I1478" s="353"/>
      <c r="J1478" s="450"/>
      <c r="O1478" s="21"/>
    </row>
    <row r="1479" spans="2:15" ht="11.25" outlineLevel="1">
      <c r="B1479" s="75"/>
      <c r="C1479" s="11"/>
      <c r="D1479" s="1"/>
      <c r="E1479" s="264"/>
      <c r="F1479" s="602" t="s">
        <v>1447</v>
      </c>
      <c r="G1479" s="32"/>
      <c r="H1479" s="32"/>
      <c r="I1479" s="353"/>
      <c r="J1479" s="450"/>
      <c r="O1479" s="21"/>
    </row>
    <row r="1480" spans="2:15" ht="11.25" outlineLevel="1">
      <c r="B1480" s="75"/>
      <c r="C1480" s="11"/>
      <c r="D1480" s="1"/>
      <c r="E1480" s="264"/>
      <c r="F1480" s="602" t="s">
        <v>2054</v>
      </c>
      <c r="G1480" s="32"/>
      <c r="H1480" s="32"/>
      <c r="I1480" s="353"/>
      <c r="J1480" s="450"/>
      <c r="O1480" s="21"/>
    </row>
    <row r="1481" spans="2:15" ht="11.25" outlineLevel="1">
      <c r="B1481" s="75"/>
      <c r="C1481" s="11"/>
      <c r="D1481" s="1"/>
      <c r="E1481" s="264"/>
      <c r="F1481" s="602" t="s">
        <v>1448</v>
      </c>
      <c r="G1481" s="32"/>
      <c r="H1481" s="32"/>
      <c r="I1481" s="353"/>
      <c r="J1481" s="450"/>
      <c r="O1481" s="21"/>
    </row>
    <row r="1482" spans="2:15" ht="11.25" outlineLevel="1">
      <c r="B1482" s="75"/>
      <c r="C1482" s="11"/>
      <c r="D1482" s="1"/>
      <c r="E1482" s="264"/>
      <c r="F1482" s="602" t="s">
        <v>1449</v>
      </c>
      <c r="G1482" s="32"/>
      <c r="H1482" s="32"/>
      <c r="I1482" s="353"/>
      <c r="J1482" s="450"/>
      <c r="O1482" s="21"/>
    </row>
    <row r="1483" spans="2:15" ht="11.25" outlineLevel="1">
      <c r="B1483" s="75"/>
      <c r="C1483" s="11"/>
      <c r="D1483" s="1"/>
      <c r="E1483" s="264"/>
      <c r="F1483" s="602" t="s">
        <v>1450</v>
      </c>
      <c r="G1483" s="32"/>
      <c r="H1483" s="32"/>
      <c r="I1483" s="353"/>
      <c r="J1483" s="450"/>
      <c r="O1483" s="21"/>
    </row>
    <row r="1484" spans="2:15" ht="11.25" outlineLevel="1">
      <c r="B1484" s="75"/>
      <c r="C1484" s="11"/>
      <c r="D1484" s="1"/>
      <c r="E1484" s="264"/>
      <c r="F1484" s="602" t="s">
        <v>1462</v>
      </c>
      <c r="G1484" s="32"/>
      <c r="H1484" s="32"/>
      <c r="I1484" s="353"/>
      <c r="J1484" s="450"/>
      <c r="O1484" s="21"/>
    </row>
    <row r="1485" spans="2:15" ht="11.25" outlineLevel="1">
      <c r="B1485" s="75"/>
      <c r="C1485" s="11"/>
      <c r="D1485" s="1"/>
      <c r="E1485" s="264" t="s">
        <v>426</v>
      </c>
      <c r="F1485" s="141" t="s">
        <v>1493</v>
      </c>
      <c r="G1485" s="32"/>
      <c r="H1485" s="32"/>
      <c r="I1485" s="353"/>
      <c r="J1485" s="450"/>
      <c r="O1485" s="21"/>
    </row>
    <row r="1486" spans="2:15" ht="11.25" outlineLevel="1">
      <c r="B1486" s="75"/>
      <c r="C1486" s="11"/>
      <c r="D1486" s="1"/>
      <c r="E1486" s="264" t="s">
        <v>427</v>
      </c>
      <c r="F1486" s="141" t="s">
        <v>1490</v>
      </c>
      <c r="G1486" s="32"/>
      <c r="H1486" s="32"/>
      <c r="I1486" s="353"/>
      <c r="J1486" s="450"/>
      <c r="O1486" s="21"/>
    </row>
    <row r="1487" spans="2:15" ht="11.25" outlineLevel="1">
      <c r="B1487" s="75"/>
      <c r="C1487" s="11"/>
      <c r="D1487" s="1"/>
      <c r="E1487" s="264" t="s">
        <v>428</v>
      </c>
      <c r="F1487" s="141" t="s">
        <v>1491</v>
      </c>
      <c r="G1487" s="32"/>
      <c r="H1487" s="32"/>
      <c r="I1487" s="353"/>
      <c r="J1487" s="450"/>
      <c r="O1487" s="21"/>
    </row>
    <row r="1488" spans="2:15" ht="11.25" outlineLevel="1">
      <c r="B1488" s="75"/>
      <c r="C1488" s="11"/>
      <c r="D1488" s="1"/>
      <c r="E1488" s="264" t="s">
        <v>429</v>
      </c>
      <c r="F1488" s="141" t="s">
        <v>1494</v>
      </c>
      <c r="G1488" s="32"/>
      <c r="H1488" s="32"/>
      <c r="I1488" s="353"/>
      <c r="J1488" s="450"/>
      <c r="O1488" s="21"/>
    </row>
    <row r="1489" spans="1:15" ht="11.25" outlineLevel="1">
      <c r="B1489" s="75"/>
      <c r="C1489" s="11"/>
      <c r="D1489" s="1"/>
      <c r="E1489" s="264" t="s">
        <v>430</v>
      </c>
      <c r="F1489" s="141" t="s">
        <v>1495</v>
      </c>
      <c r="G1489" s="32"/>
      <c r="H1489" s="32"/>
      <c r="I1489" s="353"/>
      <c r="J1489" s="450"/>
      <c r="O1489" s="21"/>
    </row>
    <row r="1490" spans="1:15" ht="11.25" outlineLevel="1">
      <c r="B1490" s="75"/>
      <c r="C1490" s="11"/>
      <c r="D1490" s="1"/>
      <c r="E1490" s="264" t="s">
        <v>1488</v>
      </c>
      <c r="F1490" s="141" t="s">
        <v>2057</v>
      </c>
      <c r="G1490" s="32"/>
      <c r="H1490" s="32"/>
      <c r="I1490" s="353"/>
      <c r="J1490" s="450"/>
      <c r="O1490" s="21"/>
    </row>
    <row r="1491" spans="1:15" ht="11.25" outlineLevel="1">
      <c r="B1491" s="75"/>
      <c r="C1491" s="11"/>
      <c r="D1491" s="1"/>
      <c r="E1491" s="458"/>
      <c r="F1491" s="602" t="s">
        <v>2027</v>
      </c>
      <c r="G1491" s="32"/>
      <c r="H1491" s="32"/>
      <c r="I1491" s="353"/>
      <c r="J1491" s="450"/>
      <c r="O1491" s="21"/>
    </row>
    <row r="1492" spans="1:15" ht="11.25" outlineLevel="1">
      <c r="B1492" s="75"/>
      <c r="C1492" s="11"/>
      <c r="D1492" s="1"/>
      <c r="E1492" s="458" t="s">
        <v>2028</v>
      </c>
      <c r="F1492" s="141"/>
      <c r="G1492" s="32"/>
      <c r="H1492" s="32"/>
      <c r="I1492" s="353"/>
      <c r="J1492" s="450"/>
      <c r="O1492" s="21"/>
    </row>
    <row r="1493" spans="1:15" ht="11.25" outlineLevel="1">
      <c r="B1493" s="75"/>
      <c r="C1493" s="11"/>
      <c r="D1493" s="47"/>
      <c r="E1493" s="459" t="s">
        <v>1566</v>
      </c>
      <c r="F1493" s="141"/>
      <c r="G1493" s="32"/>
      <c r="H1493" s="32"/>
      <c r="I1493" s="353"/>
      <c r="J1493" s="450"/>
      <c r="O1493" s="21"/>
    </row>
    <row r="1494" spans="1:15" ht="11.25" outlineLevel="1">
      <c r="B1494" s="75"/>
      <c r="C1494" s="11"/>
      <c r="D1494" s="1"/>
      <c r="E1494" s="459"/>
      <c r="F1494" s="602" t="s">
        <v>2031</v>
      </c>
      <c r="G1494" s="32"/>
      <c r="H1494" s="32"/>
      <c r="I1494" s="353"/>
      <c r="J1494" s="450"/>
      <c r="O1494" s="21"/>
    </row>
    <row r="1495" spans="1:15" ht="11.25" outlineLevel="1">
      <c r="B1495" s="75"/>
      <c r="C1495" s="11"/>
      <c r="D1495" s="1"/>
      <c r="E1495" s="459"/>
      <c r="F1495" s="602" t="s">
        <v>2029</v>
      </c>
      <c r="G1495" s="32"/>
      <c r="H1495" s="32"/>
      <c r="I1495" s="353"/>
      <c r="J1495" s="450"/>
      <c r="O1495" s="21"/>
    </row>
    <row r="1496" spans="1:15" ht="11.25" outlineLevel="1">
      <c r="B1496" s="75"/>
      <c r="C1496" s="11"/>
      <c r="D1496" s="1"/>
      <c r="E1496" s="1"/>
      <c r="F1496" s="602"/>
      <c r="G1496" s="32"/>
      <c r="H1496" s="32"/>
      <c r="I1496" s="353"/>
      <c r="J1496" s="450"/>
      <c r="O1496" s="21"/>
    </row>
    <row r="1497" spans="1:15" s="189" customFormat="1" ht="11.25" outlineLevel="1">
      <c r="A1497" s="195"/>
      <c r="B1497" s="523"/>
      <c r="C1497" s="273" t="s">
        <v>2156</v>
      </c>
      <c r="D1497" s="165" t="s">
        <v>403</v>
      </c>
      <c r="E1497" s="165"/>
      <c r="F1497" s="593" t="s">
        <v>405</v>
      </c>
      <c r="G1497" s="350" t="s">
        <v>83</v>
      </c>
      <c r="H1497" s="147"/>
      <c r="I1497" s="900"/>
      <c r="J1497" s="901"/>
      <c r="K1497" s="736"/>
      <c r="L1497" s="731"/>
      <c r="M1497" s="731"/>
      <c r="N1497" s="731"/>
    </row>
    <row r="1498" spans="1:15" s="189" customFormat="1" ht="11.25" outlineLevel="1">
      <c r="A1498" s="195"/>
      <c r="B1498" s="75"/>
      <c r="C1498" s="228"/>
      <c r="D1498" s="74"/>
      <c r="E1498" s="1" t="s">
        <v>406</v>
      </c>
      <c r="F1498" s="141" t="s">
        <v>800</v>
      </c>
      <c r="G1498" s="32"/>
      <c r="H1498" s="145"/>
      <c r="I1498" s="567"/>
      <c r="J1498" s="561"/>
      <c r="K1498" s="736"/>
      <c r="L1498" s="731"/>
      <c r="M1498" s="731"/>
      <c r="N1498" s="731"/>
    </row>
    <row r="1499" spans="1:15" s="189" customFormat="1" ht="11.25" outlineLevel="1">
      <c r="A1499" s="195"/>
      <c r="B1499" s="75"/>
      <c r="C1499" s="228"/>
      <c r="D1499" s="74"/>
      <c r="E1499" s="1"/>
      <c r="F1499" s="141" t="s">
        <v>1454</v>
      </c>
      <c r="G1499" s="32"/>
      <c r="H1499" s="145"/>
      <c r="I1499" s="567"/>
      <c r="J1499" s="561"/>
      <c r="K1499" s="736"/>
      <c r="L1499" s="731"/>
      <c r="M1499" s="731"/>
      <c r="N1499" s="731"/>
    </row>
    <row r="1500" spans="1:15" s="189" customFormat="1" ht="11.25" outlineLevel="1">
      <c r="A1500" s="195"/>
      <c r="B1500" s="75"/>
      <c r="C1500" s="228"/>
      <c r="D1500" s="74"/>
      <c r="E1500" s="1"/>
      <c r="F1500" s="141"/>
      <c r="G1500" s="32"/>
      <c r="H1500" s="145"/>
      <c r="I1500" s="567"/>
      <c r="J1500" s="561"/>
      <c r="K1500" s="736"/>
      <c r="L1500" s="731"/>
      <c r="M1500" s="731"/>
      <c r="N1500" s="731"/>
    </row>
    <row r="1501" spans="1:15" ht="11.25" outlineLevel="1">
      <c r="B1501" s="75"/>
      <c r="C1501" s="81" t="s">
        <v>1842</v>
      </c>
      <c r="D1501" s="9" t="s">
        <v>348</v>
      </c>
      <c r="E1501" s="9"/>
      <c r="F1501" s="588" t="s">
        <v>1453</v>
      </c>
      <c r="G1501" s="350" t="s">
        <v>85</v>
      </c>
      <c r="H1501" s="350" t="s">
        <v>82</v>
      </c>
      <c r="I1501" s="895" t="s">
        <v>84</v>
      </c>
      <c r="J1501" s="897"/>
      <c r="O1501" s="21"/>
    </row>
    <row r="1502" spans="1:15" ht="11.25" outlineLevel="1">
      <c r="B1502" s="706"/>
      <c r="C1502" s="81"/>
      <c r="D1502" s="318"/>
      <c r="E1502" s="312" t="s">
        <v>2858</v>
      </c>
      <c r="F1502" s="589"/>
      <c r="G1502" s="350"/>
      <c r="H1502" s="350"/>
      <c r="I1502" s="546"/>
      <c r="J1502" s="550"/>
      <c r="O1502" s="21"/>
    </row>
    <row r="1503" spans="1:15" ht="11.25" hidden="1" outlineLevel="2">
      <c r="B1503" s="706"/>
      <c r="C1503" s="81"/>
      <c r="D1503" s="311"/>
      <c r="E1503" s="533" t="str">
        <f>TRIM(RIGHT(SUBSTITUTE(E1502," ",REPT(" ",100)),100))</f>
        <v>8.10.2.3.2(u)</v>
      </c>
      <c r="F1503" s="590">
        <f>+VLOOKUP(E1503,clause_count,2,FALSE)</f>
        <v>6</v>
      </c>
      <c r="G1503" s="350"/>
      <c r="H1503" s="350"/>
      <c r="I1503" s="546"/>
      <c r="J1503" s="550"/>
      <c r="O1503" s="21"/>
    </row>
    <row r="1504" spans="1:15" ht="25.5" hidden="1" outlineLevel="2">
      <c r="B1504" s="706"/>
      <c r="C1504" s="81"/>
      <c r="D1504" s="539">
        <v>1</v>
      </c>
      <c r="E1504" s="538" t="s">
        <v>2256</v>
      </c>
      <c r="F1504" s="577" t="str">
        <f>+VLOOKUP(E1504,AlterationTestLU[],2,)</f>
        <v>Power Closing Doors Gates (2.13.3) (Item 1.9): Test Closing Time Per Door Marking Plate (2.13.4.2.4)</v>
      </c>
      <c r="G1504" s="350"/>
      <c r="H1504" s="350"/>
      <c r="I1504" s="546"/>
      <c r="J1504" s="550"/>
      <c r="O1504" s="21"/>
    </row>
    <row r="1505" spans="2:15" ht="51" hidden="1" outlineLevel="2">
      <c r="B1505" s="706"/>
      <c r="C1505" s="81"/>
      <c r="D1505" s="539">
        <v>2</v>
      </c>
      <c r="E1505" s="538" t="s">
        <v>2257</v>
      </c>
      <c r="F1505" s="577" t="str">
        <f>+VLOOKUP(E1505,AlterationTestLU[],2,)</f>
        <v>(j) Power Opening of Doors or Gates (Item 1.10)
(j)(1) Power Opening of Doors (2.13.2). 
(j)(2) Leveling Zone (2.26.1.6.3) and Leveling Speed (2.26.1.6.6). 
(j)(3) 	Inner Landing Zone (2.26.1.6.7). For static control elevators</v>
      </c>
      <c r="G1505" s="350"/>
      <c r="H1505" s="350"/>
      <c r="I1505" s="546"/>
      <c r="J1505" s="550"/>
      <c r="O1505" s="21"/>
    </row>
    <row r="1506" spans="2:15" ht="12.75" hidden="1" outlineLevel="2">
      <c r="B1506" s="706"/>
      <c r="C1506" s="81"/>
      <c r="D1506" s="539">
        <v>3</v>
      </c>
      <c r="E1506" s="538" t="s">
        <v>2383</v>
      </c>
      <c r="F1506" s="577" t="str">
        <f>+VLOOKUP(E1506,AlterationTestLU[],2,)</f>
        <v>wiring (2.26.4.1)</v>
      </c>
      <c r="G1506" s="350"/>
      <c r="H1506" s="350"/>
      <c r="I1506" s="546"/>
      <c r="J1506" s="550"/>
      <c r="O1506" s="21"/>
    </row>
    <row r="1507" spans="2:15" ht="12.75" hidden="1" outlineLevel="2">
      <c r="B1507" s="706"/>
      <c r="C1507" s="81"/>
      <c r="D1507" s="539">
        <v>4</v>
      </c>
      <c r="E1507" s="538" t="s">
        <v>2384</v>
      </c>
      <c r="F1507" s="577" t="str">
        <f>+VLOOKUP(E1507,AlterationTestLU[],2,)</f>
        <v>fuses (2.26.4.1)</v>
      </c>
      <c r="G1507" s="350"/>
      <c r="H1507" s="350"/>
      <c r="I1507" s="546"/>
      <c r="J1507" s="550"/>
      <c r="O1507" s="21"/>
    </row>
    <row r="1508" spans="2:15" ht="12.75" hidden="1" outlineLevel="2">
      <c r="B1508" s="706"/>
      <c r="C1508" s="81"/>
      <c r="D1508" s="539">
        <v>5</v>
      </c>
      <c r="E1508" s="538" t="s">
        <v>2385</v>
      </c>
      <c r="F1508" s="577" t="str">
        <f>+VLOOKUP(E1508,AlterationTestLU[],2,)</f>
        <v>grounding (2.26.1 and NFPA 70 or CSA C22.1, as applicable)</v>
      </c>
      <c r="G1508" s="350"/>
      <c r="H1508" s="350"/>
      <c r="I1508" s="546"/>
      <c r="J1508" s="550"/>
      <c r="O1508" s="21"/>
    </row>
    <row r="1509" spans="2:15" ht="12.75" hidden="1" outlineLevel="2">
      <c r="B1509" s="706"/>
      <c r="C1509" s="81"/>
      <c r="D1509" s="539">
        <v>6</v>
      </c>
      <c r="E1509" s="538" t="s">
        <v>2387</v>
      </c>
      <c r="F1509" s="577" t="str">
        <f>+VLOOKUP(E1509,AlterationTestLU[],2,)</f>
        <v>certification (2.26.4.2)</v>
      </c>
      <c r="G1509" s="350"/>
      <c r="H1509" s="350"/>
      <c r="I1509" s="546"/>
      <c r="J1509" s="550"/>
      <c r="O1509" s="21"/>
    </row>
    <row r="1510" spans="2:15" ht="11.25" outlineLevel="1" collapsed="1">
      <c r="B1510" s="75"/>
      <c r="C1510" s="11"/>
      <c r="D1510" s="1"/>
      <c r="E1510" s="1" t="s">
        <v>1841</v>
      </c>
      <c r="F1510" s="141" t="s">
        <v>800</v>
      </c>
      <c r="G1510" s="32"/>
      <c r="H1510" s="32"/>
      <c r="I1510" s="898"/>
      <c r="J1510" s="899"/>
      <c r="O1510" s="21"/>
    </row>
    <row r="1511" spans="2:15" ht="11.25" outlineLevel="1">
      <c r="B1511" s="75"/>
      <c r="C1511" s="11"/>
      <c r="D1511" s="1"/>
      <c r="E1511" s="1"/>
      <c r="F1511" s="141"/>
      <c r="G1511" s="32"/>
      <c r="H1511" s="32"/>
      <c r="I1511" s="898"/>
      <c r="J1511" s="899"/>
      <c r="O1511" s="21"/>
    </row>
    <row r="1512" spans="2:15" ht="11.25" outlineLevel="1">
      <c r="B1512" s="75"/>
      <c r="C1512" s="81" t="s">
        <v>1843</v>
      </c>
      <c r="D1512" s="9" t="s">
        <v>348</v>
      </c>
      <c r="E1512" s="9"/>
      <c r="F1512" s="588" t="s">
        <v>1456</v>
      </c>
      <c r="G1512" s="350" t="s">
        <v>85</v>
      </c>
      <c r="H1512" s="350" t="s">
        <v>85</v>
      </c>
      <c r="I1512" s="895" t="s">
        <v>84</v>
      </c>
      <c r="J1512" s="897"/>
      <c r="O1512" s="21"/>
    </row>
    <row r="1513" spans="2:15" ht="11.25" outlineLevel="1">
      <c r="B1513" s="75"/>
      <c r="C1513" s="11"/>
      <c r="D1513" s="1"/>
      <c r="E1513" s="1" t="s">
        <v>841</v>
      </c>
      <c r="F1513" s="141" t="s">
        <v>800</v>
      </c>
      <c r="G1513" s="32"/>
      <c r="H1513" s="32"/>
      <c r="I1513" s="898"/>
      <c r="J1513" s="899"/>
      <c r="O1513" s="21"/>
    </row>
    <row r="1514" spans="2:15" ht="11.25" outlineLevel="1">
      <c r="B1514" s="75"/>
      <c r="C1514" s="11"/>
      <c r="D1514" s="1"/>
      <c r="E1514" s="1"/>
      <c r="F1514" s="141"/>
      <c r="G1514" s="32"/>
      <c r="H1514" s="32"/>
      <c r="I1514" s="898"/>
      <c r="J1514" s="899"/>
      <c r="O1514" s="21"/>
    </row>
    <row r="1515" spans="2:15" ht="11.25" outlineLevel="1">
      <c r="B1515" s="75"/>
      <c r="C1515" s="81" t="s">
        <v>1843</v>
      </c>
      <c r="D1515" s="9" t="s">
        <v>348</v>
      </c>
      <c r="E1515" s="9"/>
      <c r="F1515" s="588" t="s">
        <v>1457</v>
      </c>
      <c r="G1515" s="350" t="s">
        <v>85</v>
      </c>
      <c r="H1515" s="350" t="s">
        <v>85</v>
      </c>
      <c r="I1515" s="895" t="s">
        <v>84</v>
      </c>
      <c r="J1515" s="897"/>
      <c r="O1515" s="21"/>
    </row>
    <row r="1516" spans="2:15" ht="11.25" outlineLevel="1">
      <c r="B1516" s="75"/>
      <c r="C1516" s="11"/>
      <c r="D1516" s="1"/>
      <c r="E1516" s="1" t="s">
        <v>841</v>
      </c>
      <c r="F1516" s="141" t="s">
        <v>800</v>
      </c>
      <c r="G1516" s="32"/>
      <c r="H1516" s="32"/>
      <c r="I1516" s="898"/>
      <c r="J1516" s="899"/>
      <c r="O1516" s="21"/>
    </row>
    <row r="1517" spans="2:15" ht="11.25" outlineLevel="1">
      <c r="B1517" s="75"/>
      <c r="C1517" s="11"/>
      <c r="D1517" s="1"/>
      <c r="E1517" s="1"/>
      <c r="F1517" s="141"/>
      <c r="G1517" s="32"/>
      <c r="H1517" s="32"/>
      <c r="I1517" s="898"/>
      <c r="J1517" s="899"/>
      <c r="O1517" s="21"/>
    </row>
    <row r="1518" spans="2:15" ht="11.25">
      <c r="B1518" s="75"/>
      <c r="C1518" s="342" t="s">
        <v>1121</v>
      </c>
      <c r="D1518" s="343" t="s">
        <v>119</v>
      </c>
      <c r="E1518" s="343"/>
      <c r="F1518" s="623"/>
      <c r="G1518" s="344" t="s">
        <v>83</v>
      </c>
      <c r="H1518" s="344" t="s">
        <v>82</v>
      </c>
      <c r="I1518" s="964"/>
      <c r="J1518" s="965"/>
      <c r="L1518" s="727" t="s">
        <v>295</v>
      </c>
      <c r="M1518" s="727" t="s">
        <v>438</v>
      </c>
      <c r="N1518" s="740">
        <v>2.2599999999999998</v>
      </c>
      <c r="O1518" s="21"/>
    </row>
    <row r="1519" spans="2:15" ht="11.25" outlineLevel="1">
      <c r="B1519" s="706"/>
      <c r="C1519" s="81"/>
      <c r="D1519" s="318"/>
      <c r="E1519" s="312" t="s">
        <v>3315</v>
      </c>
      <c r="F1519" s="589"/>
      <c r="G1519" s="350"/>
      <c r="H1519" s="350"/>
      <c r="I1519" s="546"/>
      <c r="J1519" s="547"/>
      <c r="O1519" s="21"/>
    </row>
    <row r="1520" spans="2:15" ht="11.25" hidden="1" outlineLevel="2">
      <c r="B1520" s="706"/>
      <c r="C1520" s="81"/>
      <c r="D1520" s="311"/>
      <c r="E1520" s="533" t="str">
        <f>TRIM(RIGHT(SUBSTITUTE(E1519," ",REPT(" ",100)),100))</f>
        <v>8.10.2.3.2(t)</v>
      </c>
      <c r="F1520" s="590">
        <f>+VLOOKUP(E1520,clause_count,2,FALSE)</f>
        <v>2</v>
      </c>
      <c r="G1520" s="350"/>
      <c r="H1520" s="350"/>
      <c r="I1520" s="546"/>
      <c r="J1520" s="547"/>
      <c r="O1520" s="21"/>
    </row>
    <row r="1521" spans="2:15" ht="102" hidden="1" outlineLevel="2">
      <c r="B1521" s="706"/>
      <c r="C1521" s="81"/>
      <c r="D1521" s="539">
        <v>1</v>
      </c>
      <c r="E1521" s="538" t="s">
        <v>2382</v>
      </c>
      <c r="F1521" s="577" t="str">
        <f>+VLOOKUP(E1521,AlterationTestLU[],2,)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521" s="350"/>
      <c r="H1521" s="350"/>
      <c r="I1521" s="546"/>
      <c r="J1521" s="547"/>
      <c r="O1521" s="21"/>
    </row>
    <row r="1522" spans="2:15" ht="63.75" hidden="1" outlineLevel="2">
      <c r="B1522" s="706"/>
      <c r="C1522" s="81"/>
      <c r="D1522" s="539">
        <v>2</v>
      </c>
      <c r="E1522" s="538" t="s">
        <v>2390</v>
      </c>
      <c r="F1522" s="577" t="str">
        <f>+VLOOKUP(E1522,AlterationTestLU[],2,)</f>
        <v>(t)(1) general (2.26.9.1, 2.26.9.2, and 2.26.9.8)
(t)(2) redundancy and its checking (2.26.9.3 and 2.26.9.4)
(t)(3) static control without motor generator sets (2.26.9.5 and 2.26.9.6)
(t)(4) installation of capacitors or other devices to make electrical protective devices ineffective (2.26.6)</v>
      </c>
      <c r="G1522" s="350"/>
      <c r="H1522" s="350"/>
      <c r="I1522" s="546"/>
      <c r="J1522" s="547"/>
      <c r="O1522" s="21"/>
    </row>
    <row r="1523" spans="2:15" ht="11.25" outlineLevel="1" collapsed="1">
      <c r="B1523" s="75"/>
      <c r="C1523" s="13"/>
      <c r="D1523" s="1" t="s">
        <v>1231</v>
      </c>
      <c r="E1523" s="1" t="s">
        <v>1089</v>
      </c>
      <c r="F1523" s="141" t="s">
        <v>1090</v>
      </c>
      <c r="G1523" s="32"/>
      <c r="H1523" s="32"/>
      <c r="I1523" s="451"/>
      <c r="J1523" s="452"/>
      <c r="O1523" s="21"/>
    </row>
    <row r="1524" spans="2:15" ht="11.25" outlineLevel="1">
      <c r="B1524" s="75"/>
      <c r="C1524" s="13"/>
      <c r="D1524" s="1"/>
      <c r="E1524" s="339" t="s">
        <v>1819</v>
      </c>
      <c r="F1524" s="141" t="s">
        <v>987</v>
      </c>
      <c r="G1524" s="32"/>
      <c r="H1524" s="32"/>
      <c r="I1524" s="451"/>
      <c r="J1524" s="452"/>
      <c r="O1524" s="21"/>
    </row>
    <row r="1525" spans="2:15" ht="11.25" outlineLevel="1">
      <c r="B1525" s="75"/>
      <c r="C1525" s="13"/>
      <c r="D1525" s="1"/>
      <c r="E1525" s="1" t="s">
        <v>1792</v>
      </c>
      <c r="F1525" s="141" t="s">
        <v>1797</v>
      </c>
      <c r="G1525" s="32"/>
      <c r="H1525" s="32"/>
      <c r="I1525" s="451"/>
      <c r="J1525" s="452"/>
      <c r="O1525" s="21"/>
    </row>
    <row r="1526" spans="2:15" ht="11.25" outlineLevel="1">
      <c r="B1526" s="75"/>
      <c r="C1526" s="13"/>
      <c r="D1526" s="1" t="s">
        <v>1232</v>
      </c>
      <c r="E1526" s="339" t="s">
        <v>1578</v>
      </c>
      <c r="F1526" s="141" t="s">
        <v>1822</v>
      </c>
      <c r="G1526" s="32"/>
      <c r="H1526" s="32"/>
      <c r="I1526" s="451"/>
      <c r="J1526" s="452"/>
      <c r="O1526" s="21"/>
    </row>
    <row r="1527" spans="2:15" ht="11.25" outlineLevel="1">
      <c r="B1527" s="75"/>
      <c r="C1527" s="13"/>
      <c r="D1527" s="1" t="s">
        <v>2034</v>
      </c>
      <c r="E1527" s="1" t="s">
        <v>1469</v>
      </c>
      <c r="F1527" s="141" t="s">
        <v>251</v>
      </c>
      <c r="G1527" s="32"/>
      <c r="H1527" s="32"/>
      <c r="I1527" s="451"/>
      <c r="J1527" s="452"/>
      <c r="O1527" s="21"/>
    </row>
    <row r="1528" spans="2:15" ht="11.25" outlineLevel="1">
      <c r="B1528" s="75"/>
      <c r="C1528" s="13"/>
      <c r="D1528" s="1"/>
      <c r="E1528" s="1" t="s">
        <v>344</v>
      </c>
      <c r="F1528" s="141" t="s">
        <v>720</v>
      </c>
      <c r="G1528" s="32"/>
      <c r="H1528" s="32"/>
      <c r="I1528" s="451"/>
      <c r="J1528" s="452"/>
      <c r="O1528" s="21"/>
    </row>
    <row r="1529" spans="2:15" ht="11.25" outlineLevel="1">
      <c r="B1529" s="75"/>
      <c r="C1529" s="13"/>
      <c r="D1529" s="1"/>
      <c r="E1529" s="1" t="s">
        <v>345</v>
      </c>
      <c r="F1529" s="141" t="s">
        <v>753</v>
      </c>
      <c r="G1529" s="32"/>
      <c r="H1529" s="32"/>
      <c r="I1529" s="451"/>
      <c r="J1529" s="452"/>
      <c r="O1529" s="21"/>
    </row>
    <row r="1530" spans="2:15" ht="11.25" outlineLevel="1">
      <c r="B1530" s="75"/>
      <c r="C1530" s="13"/>
      <c r="D1530" s="1"/>
      <c r="E1530" s="1" t="s">
        <v>431</v>
      </c>
      <c r="F1530" s="141" t="s">
        <v>721</v>
      </c>
      <c r="G1530" s="32"/>
      <c r="H1530" s="32"/>
      <c r="I1530" s="451"/>
      <c r="J1530" s="452"/>
      <c r="O1530" s="21"/>
    </row>
    <row r="1531" spans="2:15" ht="11.25" outlineLevel="1">
      <c r="B1531" s="75"/>
      <c r="C1531" s="13"/>
      <c r="D1531" s="1"/>
      <c r="E1531" s="1" t="s">
        <v>346</v>
      </c>
      <c r="F1531" s="141" t="s">
        <v>722</v>
      </c>
      <c r="G1531" s="32"/>
      <c r="H1531" s="32"/>
      <c r="I1531" s="451"/>
      <c r="J1531" s="452"/>
      <c r="O1531" s="21"/>
    </row>
    <row r="1532" spans="2:15" ht="11.25" outlineLevel="1">
      <c r="B1532" s="75"/>
      <c r="C1532" s="13"/>
      <c r="D1532" s="1"/>
      <c r="E1532" s="1" t="s">
        <v>347</v>
      </c>
      <c r="F1532" s="141" t="s">
        <v>723</v>
      </c>
      <c r="G1532" s="32"/>
      <c r="H1532" s="32"/>
      <c r="I1532" s="451"/>
      <c r="J1532" s="452"/>
      <c r="O1532" s="21"/>
    </row>
    <row r="1533" spans="2:15" ht="11.25" outlineLevel="1">
      <c r="B1533" s="75"/>
      <c r="C1533" s="13"/>
      <c r="D1533" s="1"/>
      <c r="E1533" s="1" t="s">
        <v>358</v>
      </c>
      <c r="F1533" s="141" t="s">
        <v>724</v>
      </c>
      <c r="G1533" s="32"/>
      <c r="H1533" s="32"/>
      <c r="I1533" s="451"/>
      <c r="J1533" s="452"/>
      <c r="O1533" s="21"/>
    </row>
    <row r="1534" spans="2:15" ht="11.25" outlineLevel="1">
      <c r="B1534" s="75"/>
      <c r="C1534" s="13"/>
      <c r="D1534" s="1"/>
      <c r="E1534" s="1" t="s">
        <v>349</v>
      </c>
      <c r="F1534" s="141" t="s">
        <v>725</v>
      </c>
      <c r="G1534" s="32"/>
      <c r="H1534" s="32"/>
      <c r="I1534" s="451"/>
      <c r="J1534" s="452"/>
      <c r="O1534" s="21"/>
    </row>
    <row r="1535" spans="2:15" ht="11.25" outlineLevel="1">
      <c r="B1535" s="75"/>
      <c r="C1535" s="13"/>
      <c r="D1535" s="1"/>
      <c r="E1535" s="1" t="s">
        <v>432</v>
      </c>
      <c r="F1535" s="141" t="s">
        <v>754</v>
      </c>
      <c r="G1535" s="32"/>
      <c r="H1535" s="32"/>
      <c r="I1535" s="451"/>
      <c r="J1535" s="452"/>
      <c r="O1535" s="21"/>
    </row>
    <row r="1536" spans="2:15" ht="11.25" outlineLevel="1">
      <c r="B1536" s="75"/>
      <c r="C1536" s="13"/>
      <c r="D1536" s="1"/>
      <c r="E1536" s="1" t="s">
        <v>433</v>
      </c>
      <c r="F1536" s="141" t="s">
        <v>2128</v>
      </c>
      <c r="G1536" s="32"/>
      <c r="H1536" s="32"/>
      <c r="I1536" s="451"/>
      <c r="J1536" s="452"/>
      <c r="O1536" s="21"/>
    </row>
    <row r="1537" spans="2:15" ht="11.25" outlineLevel="1">
      <c r="B1537" s="75"/>
      <c r="C1537" s="13"/>
      <c r="D1537" s="1"/>
      <c r="E1537" s="1" t="s">
        <v>692</v>
      </c>
      <c r="F1537" s="141" t="s">
        <v>739</v>
      </c>
      <c r="G1537" s="32"/>
      <c r="H1537" s="32"/>
      <c r="I1537" s="451"/>
      <c r="J1537" s="452"/>
      <c r="O1537" s="21"/>
    </row>
    <row r="1538" spans="2:15" ht="11.25" outlineLevel="1">
      <c r="B1538" s="75"/>
      <c r="C1538" s="13"/>
      <c r="D1538" s="1"/>
      <c r="E1538" s="1" t="s">
        <v>699</v>
      </c>
      <c r="F1538" s="141" t="s">
        <v>740</v>
      </c>
      <c r="G1538" s="32"/>
      <c r="H1538" s="32"/>
      <c r="I1538" s="451"/>
      <c r="J1538" s="452"/>
      <c r="O1538" s="21"/>
    </row>
    <row r="1539" spans="2:15" ht="11.25" outlineLevel="1">
      <c r="B1539" s="75"/>
      <c r="C1539" s="13"/>
      <c r="D1539" s="1"/>
      <c r="E1539" s="1" t="s">
        <v>701</v>
      </c>
      <c r="F1539" s="141" t="s">
        <v>741</v>
      </c>
      <c r="G1539" s="32"/>
      <c r="H1539" s="32"/>
      <c r="I1539" s="451"/>
      <c r="J1539" s="452"/>
      <c r="O1539" s="21"/>
    </row>
    <row r="1540" spans="2:15" ht="11.25" outlineLevel="1">
      <c r="B1540" s="75"/>
      <c r="C1540" s="13"/>
      <c r="D1540" s="1"/>
      <c r="E1540" s="1" t="s">
        <v>1844</v>
      </c>
      <c r="F1540" s="141" t="s">
        <v>1845</v>
      </c>
      <c r="G1540" s="32"/>
      <c r="H1540" s="32"/>
      <c r="I1540" s="451"/>
      <c r="J1540" s="452"/>
      <c r="O1540" s="21"/>
    </row>
    <row r="1541" spans="2:15" ht="11.25" outlineLevel="1">
      <c r="B1541" s="75"/>
      <c r="C1541" s="13"/>
      <c r="D1541" s="1"/>
      <c r="E1541" s="1" t="s">
        <v>711</v>
      </c>
      <c r="F1541" s="141" t="s">
        <v>748</v>
      </c>
      <c r="G1541" s="32"/>
      <c r="H1541" s="32"/>
      <c r="I1541" s="451"/>
      <c r="J1541" s="452"/>
      <c r="O1541" s="21"/>
    </row>
    <row r="1542" spans="2:15" ht="11.25" outlineLevel="1">
      <c r="B1542" s="75"/>
      <c r="C1542" s="13"/>
      <c r="D1542" s="1" t="s">
        <v>2035</v>
      </c>
      <c r="E1542" s="1" t="s">
        <v>1467</v>
      </c>
      <c r="F1542" s="141" t="s">
        <v>719</v>
      </c>
      <c r="G1542" s="32"/>
      <c r="H1542" s="32"/>
      <c r="I1542" s="451"/>
      <c r="J1542" s="452"/>
      <c r="O1542" s="21"/>
    </row>
    <row r="1543" spans="2:15" ht="11.25" outlineLevel="1">
      <c r="B1543" s="75"/>
      <c r="C1543" s="13"/>
      <c r="D1543" s="1"/>
      <c r="E1543" s="1"/>
      <c r="F1543" s="141" t="s">
        <v>1458</v>
      </c>
      <c r="G1543" s="32"/>
      <c r="H1543" s="32"/>
      <c r="I1543" s="451"/>
      <c r="J1543" s="452"/>
      <c r="O1543" s="21"/>
    </row>
    <row r="1544" spans="2:15" ht="11.25" outlineLevel="1">
      <c r="B1544" s="75"/>
      <c r="C1544" s="13"/>
      <c r="D1544" s="1"/>
      <c r="E1544" s="1"/>
      <c r="F1544" s="141" t="s">
        <v>1459</v>
      </c>
      <c r="G1544" s="32"/>
      <c r="H1544" s="32"/>
      <c r="I1544" s="451"/>
      <c r="J1544" s="452"/>
      <c r="O1544" s="21"/>
    </row>
    <row r="1545" spans="2:15" ht="11.25" outlineLevel="1">
      <c r="B1545" s="75"/>
      <c r="C1545" s="13"/>
      <c r="D1545" s="1" t="s">
        <v>2036</v>
      </c>
      <c r="E1545" s="1" t="s">
        <v>351</v>
      </c>
      <c r="F1545" s="141" t="s">
        <v>1217</v>
      </c>
      <c r="G1545" s="32"/>
      <c r="H1545" s="32"/>
      <c r="I1545" s="451"/>
      <c r="J1545" s="452"/>
      <c r="L1545" s="727" t="s">
        <v>295</v>
      </c>
      <c r="O1545" s="21"/>
    </row>
    <row r="1546" spans="2:15" ht="11.25" outlineLevel="1">
      <c r="B1546" s="75"/>
      <c r="C1546" s="13"/>
      <c r="D1546" s="1" t="s">
        <v>1572</v>
      </c>
      <c r="E1546" s="1" t="s">
        <v>437</v>
      </c>
      <c r="F1546" s="141" t="s">
        <v>76</v>
      </c>
      <c r="G1546" s="32"/>
      <c r="H1546" s="32"/>
      <c r="I1546" s="451"/>
      <c r="J1546" s="452"/>
      <c r="O1546" s="21"/>
    </row>
    <row r="1547" spans="2:15" ht="11.25" outlineLevel="1">
      <c r="B1547" s="75"/>
      <c r="C1547" s="13"/>
      <c r="D1547" s="1" t="s">
        <v>1573</v>
      </c>
      <c r="E1547" s="124"/>
      <c r="F1547" s="141" t="s">
        <v>1846</v>
      </c>
      <c r="G1547" s="32"/>
      <c r="H1547" s="32"/>
      <c r="I1547" s="451"/>
      <c r="J1547" s="452"/>
      <c r="O1547" s="21"/>
    </row>
    <row r="1548" spans="2:15" ht="11.25" outlineLevel="1">
      <c r="B1548" s="75"/>
      <c r="C1548" s="13"/>
      <c r="D1548" s="1" t="s">
        <v>1576</v>
      </c>
      <c r="E1548" s="1" t="s">
        <v>1550</v>
      </c>
      <c r="F1548" s="141" t="s">
        <v>341</v>
      </c>
      <c r="G1548" s="32"/>
      <c r="H1548" s="32"/>
      <c r="I1548" s="451"/>
      <c r="J1548" s="452"/>
      <c r="O1548" s="21"/>
    </row>
    <row r="1549" spans="2:15" ht="11.25" outlineLevel="1">
      <c r="B1549" s="75"/>
      <c r="C1549" s="13"/>
      <c r="D1549" s="1" t="s">
        <v>1575</v>
      </c>
      <c r="E1549" s="1" t="s">
        <v>1282</v>
      </c>
      <c r="F1549" s="141" t="s">
        <v>342</v>
      </c>
      <c r="G1549" s="32"/>
      <c r="H1549" s="32"/>
      <c r="I1549" s="451"/>
      <c r="J1549" s="452"/>
      <c r="O1549" s="21"/>
    </row>
    <row r="1550" spans="2:15" ht="11.25" outlineLevel="1">
      <c r="B1550" s="75"/>
      <c r="C1550" s="13"/>
      <c r="D1550" s="1"/>
      <c r="E1550" s="1" t="s">
        <v>360</v>
      </c>
      <c r="F1550" s="141" t="s">
        <v>343</v>
      </c>
      <c r="G1550" s="32"/>
      <c r="H1550" s="32"/>
      <c r="I1550" s="451"/>
      <c r="J1550" s="452"/>
      <c r="O1550" s="21"/>
    </row>
    <row r="1551" spans="2:15" ht="11.25" outlineLevel="1">
      <c r="B1551" s="75"/>
      <c r="C1551" s="13"/>
      <c r="D1551" s="1" t="s">
        <v>2037</v>
      </c>
      <c r="E1551" s="1" t="s">
        <v>364</v>
      </c>
      <c r="F1551" s="141" t="s">
        <v>763</v>
      </c>
      <c r="G1551" s="32"/>
      <c r="H1551" s="32"/>
      <c r="I1551" s="451"/>
      <c r="J1551" s="452"/>
      <c r="O1551" s="21"/>
    </row>
    <row r="1552" spans="2:15" ht="11.25" outlineLevel="1">
      <c r="B1552" s="75"/>
      <c r="C1552" s="11"/>
      <c r="D1552" s="1" t="s">
        <v>2038</v>
      </c>
      <c r="E1552" s="1" t="s">
        <v>361</v>
      </c>
      <c r="F1552" s="141" t="s">
        <v>131</v>
      </c>
      <c r="G1552" s="32"/>
      <c r="H1552" s="32"/>
      <c r="I1552" s="845"/>
      <c r="J1552" s="846"/>
      <c r="O1552" s="21"/>
    </row>
    <row r="1553" spans="2:15" ht="11.25" outlineLevel="1">
      <c r="B1553" s="75"/>
      <c r="C1553" s="11"/>
      <c r="D1553" s="1" t="s">
        <v>2032</v>
      </c>
      <c r="E1553" s="1" t="s">
        <v>385</v>
      </c>
      <c r="F1553" s="141" t="s">
        <v>1115</v>
      </c>
      <c r="G1553" s="32"/>
      <c r="H1553" s="32"/>
      <c r="I1553" s="845"/>
      <c r="J1553" s="846"/>
      <c r="N1553" s="740">
        <v>2.2599999999999998</v>
      </c>
      <c r="O1553" s="21"/>
    </row>
    <row r="1554" spans="2:15" ht="11.25" outlineLevel="1">
      <c r="B1554" s="75"/>
      <c r="C1554" s="11"/>
      <c r="D1554" s="1" t="s">
        <v>2033</v>
      </c>
      <c r="E1554" s="1" t="s">
        <v>1451</v>
      </c>
      <c r="F1554" s="141" t="s">
        <v>1452</v>
      </c>
      <c r="G1554" s="32"/>
      <c r="H1554" s="32"/>
      <c r="I1554" s="451"/>
      <c r="J1554" s="452"/>
      <c r="O1554" s="21"/>
    </row>
    <row r="1555" spans="2:15" ht="11.25" outlineLevel="1">
      <c r="B1555" s="75"/>
      <c r="C1555" s="11"/>
      <c r="D1555" s="74"/>
      <c r="E1555" s="1"/>
      <c r="F1555" s="602" t="s">
        <v>2027</v>
      </c>
      <c r="G1555" s="32"/>
      <c r="H1555" s="32"/>
      <c r="I1555" s="451"/>
      <c r="J1555" s="452"/>
      <c r="O1555" s="21"/>
    </row>
    <row r="1556" spans="2:15" ht="11.25" outlineLevel="1">
      <c r="B1556" s="75"/>
      <c r="C1556" s="11"/>
      <c r="D1556" s="1" t="s">
        <v>2039</v>
      </c>
      <c r="E1556" s="262" t="s">
        <v>2030</v>
      </c>
      <c r="F1556" s="141"/>
      <c r="G1556" s="32"/>
      <c r="H1556" s="32"/>
      <c r="I1556" s="451"/>
      <c r="J1556" s="452"/>
      <c r="M1556" s="727" t="s">
        <v>438</v>
      </c>
      <c r="O1556" s="21"/>
    </row>
    <row r="1557" spans="2:15" ht="11.25" outlineLevel="1">
      <c r="B1557" s="75"/>
      <c r="C1557" s="11"/>
      <c r="D1557" s="1"/>
      <c r="E1557" s="265" t="s">
        <v>362</v>
      </c>
      <c r="F1557" s="141" t="s">
        <v>806</v>
      </c>
      <c r="G1557" s="32"/>
      <c r="H1557" s="32"/>
      <c r="I1557" s="451"/>
      <c r="J1557" s="452"/>
      <c r="M1557" s="727" t="s">
        <v>438</v>
      </c>
      <c r="O1557" s="21"/>
    </row>
    <row r="1558" spans="2:15" ht="11.25" outlineLevel="1">
      <c r="B1558" s="75"/>
      <c r="C1558" s="11"/>
      <c r="D1558" s="1"/>
      <c r="E1558" s="262"/>
      <c r="F1558" s="602" t="s">
        <v>1460</v>
      </c>
      <c r="G1558" s="32"/>
      <c r="H1558" s="32"/>
      <c r="I1558" s="451"/>
      <c r="J1558" s="452"/>
      <c r="M1558" s="727" t="s">
        <v>438</v>
      </c>
      <c r="O1558" s="21"/>
    </row>
    <row r="1559" spans="2:15" ht="11.25" outlineLevel="1">
      <c r="B1559" s="75"/>
      <c r="C1559" s="11"/>
      <c r="D1559" s="1"/>
      <c r="E1559" s="262"/>
      <c r="F1559" s="602" t="s">
        <v>2040</v>
      </c>
      <c r="G1559" s="32"/>
      <c r="H1559" s="32"/>
      <c r="I1559" s="451"/>
      <c r="J1559" s="452"/>
      <c r="O1559" s="21"/>
    </row>
    <row r="1560" spans="2:15" ht="11.25" outlineLevel="1">
      <c r="B1560" s="75"/>
      <c r="C1560" s="11"/>
      <c r="D1560" s="1"/>
      <c r="E1560" s="262"/>
      <c r="F1560" s="602" t="s">
        <v>1998</v>
      </c>
      <c r="G1560" s="32"/>
      <c r="H1560" s="32"/>
      <c r="I1560" s="451"/>
      <c r="J1560" s="452"/>
      <c r="O1560" s="21"/>
    </row>
    <row r="1561" spans="2:15" ht="11.25" outlineLevel="1">
      <c r="B1561" s="75"/>
      <c r="C1561" s="11"/>
      <c r="D1561" s="1"/>
      <c r="E1561" s="262"/>
      <c r="F1561" s="602" t="s">
        <v>1461</v>
      </c>
      <c r="G1561" s="32"/>
      <c r="H1561" s="32"/>
      <c r="I1561" s="451"/>
      <c r="J1561" s="452"/>
      <c r="O1561" s="21"/>
    </row>
    <row r="1562" spans="2:15" ht="11.25" outlineLevel="1">
      <c r="B1562" s="75"/>
      <c r="C1562" s="11"/>
      <c r="D1562" s="1"/>
      <c r="E1562" s="262"/>
      <c r="F1562" s="602" t="s">
        <v>1446</v>
      </c>
      <c r="G1562" s="32"/>
      <c r="H1562" s="32"/>
      <c r="I1562" s="451"/>
      <c r="J1562" s="452"/>
      <c r="O1562" s="21"/>
    </row>
    <row r="1563" spans="2:15" ht="11.25" outlineLevel="1">
      <c r="B1563" s="75"/>
      <c r="C1563" s="11"/>
      <c r="D1563" s="1"/>
      <c r="E1563" s="262"/>
      <c r="F1563" s="602" t="s">
        <v>1447</v>
      </c>
      <c r="G1563" s="32"/>
      <c r="H1563" s="32"/>
      <c r="I1563" s="451"/>
      <c r="J1563" s="452"/>
      <c r="O1563" s="21"/>
    </row>
    <row r="1564" spans="2:15" ht="11.25" outlineLevel="1">
      <c r="B1564" s="75"/>
      <c r="C1564" s="11"/>
      <c r="D1564" s="1"/>
      <c r="E1564" s="262"/>
      <c r="F1564" s="602" t="s">
        <v>2054</v>
      </c>
      <c r="G1564" s="32"/>
      <c r="H1564" s="32"/>
      <c r="I1564" s="451"/>
      <c r="J1564" s="452"/>
      <c r="O1564" s="21"/>
    </row>
    <row r="1565" spans="2:15" ht="11.25" outlineLevel="1">
      <c r="B1565" s="75"/>
      <c r="C1565" s="11"/>
      <c r="D1565" s="1"/>
      <c r="E1565" s="262"/>
      <c r="F1565" s="602" t="s">
        <v>1448</v>
      </c>
      <c r="G1565" s="32"/>
      <c r="H1565" s="32"/>
      <c r="I1565" s="451"/>
      <c r="J1565" s="452"/>
      <c r="O1565" s="21"/>
    </row>
    <row r="1566" spans="2:15" ht="11.25" outlineLevel="1">
      <c r="B1566" s="75"/>
      <c r="C1566" s="11"/>
      <c r="D1566" s="1"/>
      <c r="E1566" s="262"/>
      <c r="F1566" s="602" t="s">
        <v>1449</v>
      </c>
      <c r="G1566" s="32"/>
      <c r="H1566" s="32"/>
      <c r="I1566" s="451"/>
      <c r="J1566" s="452"/>
      <c r="O1566" s="21"/>
    </row>
    <row r="1567" spans="2:15" ht="11.25" outlineLevel="1">
      <c r="B1567" s="75"/>
      <c r="C1567" s="11"/>
      <c r="D1567" s="1"/>
      <c r="E1567" s="262"/>
      <c r="F1567" s="602" t="s">
        <v>1450</v>
      </c>
      <c r="G1567" s="32"/>
      <c r="H1567" s="32"/>
      <c r="I1567" s="451"/>
      <c r="J1567" s="452"/>
      <c r="O1567" s="21"/>
    </row>
    <row r="1568" spans="2:15" ht="11.25" outlineLevel="1">
      <c r="B1568" s="75"/>
      <c r="C1568" s="11"/>
      <c r="D1568" s="1"/>
      <c r="E1568" s="262"/>
      <c r="F1568" s="602" t="s">
        <v>1462</v>
      </c>
      <c r="G1568" s="32"/>
      <c r="H1568" s="32"/>
      <c r="I1568" s="451"/>
      <c r="J1568" s="452"/>
      <c r="O1568" s="21"/>
    </row>
    <row r="1569" spans="2:15" ht="11.25" outlineLevel="1">
      <c r="B1569" s="75"/>
      <c r="C1569" s="11"/>
      <c r="D1569" s="1"/>
      <c r="E1569" s="262"/>
      <c r="F1569" s="141" t="s">
        <v>1551</v>
      </c>
      <c r="G1569" s="32"/>
      <c r="H1569" s="32"/>
      <c r="I1569" s="451"/>
      <c r="J1569" s="452"/>
      <c r="O1569" s="21"/>
    </row>
    <row r="1570" spans="2:15" ht="22.5" outlineLevel="1">
      <c r="B1570" s="75"/>
      <c r="C1570" s="11"/>
      <c r="D1570" s="1"/>
      <c r="E1570" s="262"/>
      <c r="F1570" s="141" t="s">
        <v>1552</v>
      </c>
      <c r="G1570" s="32"/>
      <c r="H1570" s="32"/>
      <c r="I1570" s="451"/>
      <c r="J1570" s="452"/>
      <c r="O1570" s="21"/>
    </row>
    <row r="1571" spans="2:15" ht="11.25" outlineLevel="1">
      <c r="B1571" s="75"/>
      <c r="C1571" s="11"/>
      <c r="D1571" s="1"/>
      <c r="E1571" s="262"/>
      <c r="F1571" s="141" t="s">
        <v>1539</v>
      </c>
      <c r="G1571" s="32"/>
      <c r="H1571" s="32"/>
      <c r="I1571" s="451"/>
      <c r="J1571" s="452"/>
      <c r="O1571" s="21"/>
    </row>
    <row r="1572" spans="2:15" ht="11.25" outlineLevel="1">
      <c r="B1572" s="75"/>
      <c r="C1572" s="11"/>
      <c r="D1572" s="1"/>
      <c r="E1572" s="262"/>
      <c r="F1572" s="141" t="s">
        <v>1540</v>
      </c>
      <c r="G1572" s="32"/>
      <c r="H1572" s="32"/>
      <c r="I1572" s="451"/>
      <c r="J1572" s="452"/>
      <c r="O1572" s="21"/>
    </row>
    <row r="1573" spans="2:15" ht="11.25" outlineLevel="1">
      <c r="B1573" s="75"/>
      <c r="C1573" s="11"/>
      <c r="D1573" s="1"/>
      <c r="E1573" s="262"/>
      <c r="F1573" s="141" t="s">
        <v>1465</v>
      </c>
      <c r="G1573" s="32"/>
      <c r="H1573" s="32"/>
      <c r="I1573" s="451"/>
      <c r="J1573" s="452"/>
      <c r="O1573" s="21"/>
    </row>
    <row r="1574" spans="2:15" ht="11.25" outlineLevel="1">
      <c r="B1574" s="75"/>
      <c r="C1574" s="11"/>
      <c r="D1574" s="1"/>
      <c r="E1574" s="262"/>
      <c r="F1574" s="141" t="s">
        <v>2122</v>
      </c>
      <c r="G1574" s="32"/>
      <c r="H1574" s="32"/>
      <c r="I1574" s="451"/>
      <c r="J1574" s="452"/>
      <c r="O1574" s="21"/>
    </row>
    <row r="1575" spans="2:15" ht="11.25" outlineLevel="1">
      <c r="B1575" s="75"/>
      <c r="C1575" s="11"/>
      <c r="D1575" s="1"/>
      <c r="E1575" s="458" t="s">
        <v>2028</v>
      </c>
      <c r="F1575" s="141"/>
      <c r="G1575" s="32"/>
      <c r="H1575" s="32"/>
      <c r="I1575" s="451"/>
      <c r="J1575" s="452"/>
      <c r="O1575" s="21"/>
    </row>
    <row r="1576" spans="2:15" ht="11.25" outlineLevel="1">
      <c r="B1576" s="75"/>
      <c r="C1576" s="11"/>
      <c r="D1576" s="1"/>
      <c r="E1576" s="262" t="s">
        <v>2050</v>
      </c>
      <c r="F1576" s="141"/>
      <c r="G1576" s="32"/>
      <c r="H1576" s="32"/>
      <c r="I1576" s="451"/>
      <c r="J1576" s="452"/>
      <c r="O1576" s="21"/>
    </row>
    <row r="1577" spans="2:15" ht="11.25" outlineLevel="1">
      <c r="B1577" s="75"/>
      <c r="C1577" s="11"/>
      <c r="D1577" s="1"/>
      <c r="E1577" s="262"/>
      <c r="F1577" s="602" t="s">
        <v>2031</v>
      </c>
      <c r="G1577" s="32"/>
      <c r="H1577" s="32"/>
      <c r="I1577" s="451"/>
      <c r="J1577" s="452"/>
      <c r="O1577" s="21"/>
    </row>
    <row r="1578" spans="2:15" ht="11.25" outlineLevel="1">
      <c r="B1578" s="75"/>
      <c r="C1578" s="11"/>
      <c r="D1578" s="74"/>
      <c r="E1578" s="262"/>
      <c r="F1578" s="602" t="s">
        <v>2029</v>
      </c>
      <c r="G1578" s="32"/>
      <c r="H1578" s="32"/>
      <c r="I1578" s="451"/>
      <c r="J1578" s="452"/>
      <c r="O1578" s="21"/>
    </row>
    <row r="1579" spans="2:15" ht="11.25" outlineLevel="1">
      <c r="B1579" s="75"/>
      <c r="C1579" s="11"/>
      <c r="D1579" s="74"/>
      <c r="E1579" s="1"/>
      <c r="F1579" s="602"/>
      <c r="G1579" s="32"/>
      <c r="H1579" s="32"/>
      <c r="I1579" s="451"/>
      <c r="J1579" s="452"/>
      <c r="O1579" s="21"/>
    </row>
    <row r="1580" spans="2:15" ht="11.25" outlineLevel="1">
      <c r="B1580" s="523"/>
      <c r="C1580" s="491"/>
      <c r="D1580" s="490"/>
      <c r="E1580" s="361" t="s">
        <v>2157</v>
      </c>
      <c r="F1580" s="624"/>
      <c r="G1580" s="32"/>
      <c r="H1580" s="32"/>
      <c r="I1580" s="451"/>
      <c r="J1580" s="452"/>
      <c r="O1580" s="21"/>
    </row>
    <row r="1581" spans="2:15" ht="11.25" outlineLevel="1">
      <c r="B1581" s="75"/>
      <c r="C1581" s="11"/>
      <c r="D1581" s="74"/>
      <c r="E1581" s="1"/>
      <c r="F1581" s="602"/>
      <c r="G1581" s="32"/>
      <c r="H1581" s="32"/>
      <c r="I1581" s="451"/>
      <c r="J1581" s="452"/>
      <c r="O1581" s="21"/>
    </row>
    <row r="1582" spans="2:15" ht="11.25">
      <c r="B1582" s="75"/>
      <c r="C1582" s="342" t="s">
        <v>1123</v>
      </c>
      <c r="D1582" s="343" t="s">
        <v>120</v>
      </c>
      <c r="E1582" s="343"/>
      <c r="F1582" s="623"/>
      <c r="G1582" s="344" t="s">
        <v>83</v>
      </c>
      <c r="H1582" s="344" t="s">
        <v>82</v>
      </c>
      <c r="I1582" s="964"/>
      <c r="J1582" s="965"/>
      <c r="L1582" s="727" t="s">
        <v>295</v>
      </c>
      <c r="M1582" s="727" t="s">
        <v>438</v>
      </c>
      <c r="N1582" s="740">
        <v>2.2599999999999998</v>
      </c>
      <c r="O1582" s="21"/>
    </row>
    <row r="1583" spans="2:15" ht="11.25" outlineLevel="1">
      <c r="B1583" s="706"/>
      <c r="C1583" s="81"/>
      <c r="D1583" s="318"/>
      <c r="E1583" s="312" t="s">
        <v>3315</v>
      </c>
      <c r="F1583" s="589"/>
      <c r="G1583" s="350"/>
      <c r="H1583" s="350"/>
      <c r="I1583" s="546"/>
      <c r="J1583" s="547"/>
      <c r="O1583" s="21"/>
    </row>
    <row r="1584" spans="2:15" ht="11.25" hidden="1" outlineLevel="2">
      <c r="B1584" s="706"/>
      <c r="C1584" s="81"/>
      <c r="D1584" s="311"/>
      <c r="E1584" s="533" t="str">
        <f>TRIM(RIGHT(SUBSTITUTE(E1583," ",REPT(" ",100)),100))</f>
        <v>8.10.2.3.2(t)</v>
      </c>
      <c r="F1584" s="590">
        <f>+VLOOKUP(E1584,clause_count,2,FALSE)</f>
        <v>2</v>
      </c>
      <c r="G1584" s="350"/>
      <c r="H1584" s="350"/>
      <c r="I1584" s="546"/>
      <c r="J1584" s="547"/>
      <c r="O1584" s="21"/>
    </row>
    <row r="1585" spans="2:15" ht="102" hidden="1" outlineLevel="2">
      <c r="B1585" s="706"/>
      <c r="C1585" s="81"/>
      <c r="D1585" s="539">
        <v>1</v>
      </c>
      <c r="E1585" s="538" t="s">
        <v>2382</v>
      </c>
      <c r="F1585" s="577" t="str">
        <f>+VLOOKUP(E1585,AlterationTestLU[],2,)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585" s="350"/>
      <c r="H1585" s="350"/>
      <c r="I1585" s="546"/>
      <c r="J1585" s="547"/>
      <c r="O1585" s="21"/>
    </row>
    <row r="1586" spans="2:15" ht="63.75" hidden="1" outlineLevel="2">
      <c r="B1586" s="706"/>
      <c r="C1586" s="81"/>
      <c r="D1586" s="539">
        <v>2</v>
      </c>
      <c r="E1586" s="538" t="s">
        <v>2390</v>
      </c>
      <c r="F1586" s="577" t="str">
        <f>+VLOOKUP(E1586,AlterationTestLU[],2,)</f>
        <v>(t)(1) general (2.26.9.1, 2.26.9.2, and 2.26.9.8)
(t)(2) redundancy and its checking (2.26.9.3 and 2.26.9.4)
(t)(3) static control without motor generator sets (2.26.9.5 and 2.26.9.6)
(t)(4) installation of capacitors or other devices to make electrical protective devices ineffective (2.26.6)</v>
      </c>
      <c r="G1586" s="350"/>
      <c r="H1586" s="350"/>
      <c r="I1586" s="546"/>
      <c r="J1586" s="547"/>
      <c r="O1586" s="21"/>
    </row>
    <row r="1587" spans="2:15" ht="11.25" outlineLevel="1" collapsed="1">
      <c r="B1587" s="75"/>
      <c r="C1587" s="11"/>
      <c r="D1587" s="1"/>
      <c r="E1587" s="1" t="s">
        <v>1847</v>
      </c>
      <c r="F1587" s="141" t="s">
        <v>975</v>
      </c>
      <c r="G1587" s="32"/>
      <c r="H1587" s="32"/>
      <c r="I1587" s="451"/>
      <c r="J1587" s="452"/>
      <c r="O1587" s="21"/>
    </row>
    <row r="1588" spans="2:15" ht="11.25" outlineLevel="1">
      <c r="B1588" s="75"/>
      <c r="C1588" s="11"/>
      <c r="D1588" s="1"/>
      <c r="E1588" s="1" t="s">
        <v>262</v>
      </c>
      <c r="F1588" s="141" t="s">
        <v>1848</v>
      </c>
      <c r="G1588" s="32"/>
      <c r="H1588" s="32"/>
      <c r="I1588" s="451"/>
      <c r="J1588" s="452"/>
      <c r="O1588" s="21"/>
    </row>
    <row r="1589" spans="2:15" ht="11.25" outlineLevel="1">
      <c r="B1589" s="75"/>
      <c r="C1589" s="11"/>
      <c r="D1589" s="1"/>
      <c r="E1589" s="339" t="s">
        <v>246</v>
      </c>
      <c r="F1589" s="141" t="s">
        <v>1849</v>
      </c>
      <c r="G1589" s="32"/>
      <c r="H1589" s="32"/>
      <c r="I1589" s="451"/>
      <c r="J1589" s="452"/>
      <c r="O1589" s="21"/>
    </row>
    <row r="1590" spans="2:15" ht="11.25" outlineLevel="1">
      <c r="B1590" s="75"/>
      <c r="C1590" s="11"/>
      <c r="D1590" s="1"/>
      <c r="E1590" s="339" t="s">
        <v>1328</v>
      </c>
      <c r="F1590" s="141" t="s">
        <v>1850</v>
      </c>
      <c r="G1590" s="32"/>
      <c r="H1590" s="32"/>
      <c r="I1590" s="451"/>
      <c r="J1590" s="452"/>
      <c r="O1590" s="21"/>
    </row>
    <row r="1591" spans="2:15" ht="11.25" outlineLevel="1">
      <c r="B1591" s="75"/>
      <c r="C1591" s="11"/>
      <c r="D1591" s="1"/>
      <c r="E1591" s="1" t="s">
        <v>1089</v>
      </c>
      <c r="F1591" s="141" t="s">
        <v>1090</v>
      </c>
      <c r="G1591" s="32"/>
      <c r="H1591" s="32"/>
      <c r="I1591" s="451"/>
      <c r="J1591" s="452"/>
      <c r="O1591" s="21"/>
    </row>
    <row r="1592" spans="2:15" ht="11.25" outlineLevel="1">
      <c r="B1592" s="75"/>
      <c r="C1592" s="11"/>
      <c r="D1592" s="1"/>
      <c r="E1592" s="339" t="s">
        <v>1819</v>
      </c>
      <c r="F1592" s="141"/>
      <c r="G1592" s="32"/>
      <c r="H1592" s="32"/>
      <c r="I1592" s="451"/>
      <c r="J1592" s="452"/>
      <c r="O1592" s="21"/>
    </row>
    <row r="1593" spans="2:15" ht="11.25" outlineLevel="1">
      <c r="B1593" s="75"/>
      <c r="C1593" s="11"/>
      <c r="D1593" s="1"/>
      <c r="E1593" s="1" t="s">
        <v>1788</v>
      </c>
      <c r="F1593" s="141" t="s">
        <v>1852</v>
      </c>
      <c r="G1593" s="32"/>
      <c r="H1593" s="32"/>
      <c r="I1593" s="451"/>
      <c r="J1593" s="452"/>
      <c r="O1593" s="21"/>
    </row>
    <row r="1594" spans="2:15" ht="11.25" outlineLevel="1">
      <c r="B1594" s="75"/>
      <c r="C1594" s="11"/>
      <c r="D1594" s="1"/>
      <c r="E1594" s="1" t="s">
        <v>1851</v>
      </c>
      <c r="F1594" s="141" t="s">
        <v>1853</v>
      </c>
      <c r="G1594" s="32"/>
      <c r="H1594" s="32"/>
      <c r="I1594" s="451"/>
      <c r="J1594" s="452"/>
      <c r="O1594" s="21"/>
    </row>
    <row r="1595" spans="2:15" ht="12.75" outlineLevel="1">
      <c r="B1595" s="75"/>
      <c r="C1595" s="11"/>
      <c r="D1595" s="1"/>
      <c r="E1595" s="1" t="s">
        <v>1792</v>
      </c>
      <c r="F1595" s="347" t="s">
        <v>1854</v>
      </c>
      <c r="G1595" s="32"/>
      <c r="H1595" s="32"/>
      <c r="I1595" s="451"/>
      <c r="J1595" s="452"/>
      <c r="O1595" s="21"/>
    </row>
    <row r="1596" spans="2:15" ht="11.25" outlineLevel="1">
      <c r="B1596" s="75"/>
      <c r="C1596" s="11"/>
      <c r="D1596" s="1"/>
      <c r="E1596" s="339" t="s">
        <v>1578</v>
      </c>
      <c r="F1596" s="141" t="s">
        <v>1855</v>
      </c>
      <c r="G1596" s="32"/>
      <c r="H1596" s="32"/>
      <c r="I1596" s="451"/>
      <c r="J1596" s="452"/>
      <c r="O1596" s="21"/>
    </row>
    <row r="1597" spans="2:15" ht="11.25" outlineLevel="1">
      <c r="B1597" s="75"/>
      <c r="C1597" s="11"/>
      <c r="D1597" s="1"/>
      <c r="E1597" s="1" t="s">
        <v>242</v>
      </c>
      <c r="F1597" s="141" t="s">
        <v>251</v>
      </c>
      <c r="G1597" s="32"/>
      <c r="H1597" s="32"/>
      <c r="I1597" s="451"/>
      <c r="J1597" s="452"/>
      <c r="O1597" s="21"/>
    </row>
    <row r="1598" spans="2:15" ht="11.25" outlineLevel="1">
      <c r="B1598" s="75"/>
      <c r="C1598" s="11"/>
      <c r="D1598" s="1"/>
      <c r="E1598" s="1" t="s">
        <v>344</v>
      </c>
      <c r="F1598" s="141" t="s">
        <v>720</v>
      </c>
      <c r="G1598" s="32"/>
      <c r="H1598" s="32"/>
      <c r="I1598" s="845"/>
      <c r="J1598" s="846"/>
      <c r="O1598" s="21"/>
    </row>
    <row r="1599" spans="2:15" ht="11.25" outlineLevel="1">
      <c r="B1599" s="75"/>
      <c r="C1599" s="11"/>
      <c r="D1599" s="1"/>
      <c r="E1599" s="1" t="s">
        <v>345</v>
      </c>
      <c r="F1599" s="141" t="s">
        <v>753</v>
      </c>
      <c r="G1599" s="32"/>
      <c r="H1599" s="32"/>
      <c r="I1599" s="845"/>
      <c r="J1599" s="846"/>
      <c r="O1599" s="21"/>
    </row>
    <row r="1600" spans="2:15" ht="11.25" outlineLevel="1">
      <c r="B1600" s="75"/>
      <c r="C1600" s="11"/>
      <c r="D1600" s="1"/>
      <c r="E1600" s="1" t="s">
        <v>431</v>
      </c>
      <c r="F1600" s="141" t="s">
        <v>721</v>
      </c>
      <c r="G1600" s="32"/>
      <c r="H1600" s="32"/>
      <c r="I1600" s="845"/>
      <c r="J1600" s="846"/>
      <c r="O1600" s="21"/>
    </row>
    <row r="1601" spans="2:15" ht="11.25" outlineLevel="1">
      <c r="B1601" s="75"/>
      <c r="C1601" s="11"/>
      <c r="D1601" s="1"/>
      <c r="E1601" s="1" t="s">
        <v>346</v>
      </c>
      <c r="F1601" s="141" t="s">
        <v>722</v>
      </c>
      <c r="G1601" s="32"/>
      <c r="H1601" s="32"/>
      <c r="I1601" s="845"/>
      <c r="J1601" s="846"/>
      <c r="O1601" s="21"/>
    </row>
    <row r="1602" spans="2:15" ht="11.25" outlineLevel="1">
      <c r="B1602" s="75"/>
      <c r="C1602" s="11"/>
      <c r="D1602" s="1"/>
      <c r="E1602" s="1" t="s">
        <v>347</v>
      </c>
      <c r="F1602" s="141" t="s">
        <v>723</v>
      </c>
      <c r="G1602" s="32"/>
      <c r="H1602" s="32"/>
      <c r="I1602" s="845"/>
      <c r="J1602" s="846"/>
      <c r="O1602" s="21"/>
    </row>
    <row r="1603" spans="2:15" ht="11.25" outlineLevel="1">
      <c r="B1603" s="75"/>
      <c r="C1603" s="11"/>
      <c r="D1603" s="1"/>
      <c r="E1603" s="1" t="s">
        <v>358</v>
      </c>
      <c r="F1603" s="141" t="s">
        <v>724</v>
      </c>
      <c r="G1603" s="32"/>
      <c r="H1603" s="32"/>
      <c r="I1603" s="845"/>
      <c r="J1603" s="846"/>
      <c r="O1603" s="21"/>
    </row>
    <row r="1604" spans="2:15" ht="11.25" outlineLevel="1">
      <c r="B1604" s="75"/>
      <c r="C1604" s="11"/>
      <c r="D1604" s="1"/>
      <c r="E1604" s="1" t="s">
        <v>349</v>
      </c>
      <c r="F1604" s="141" t="s">
        <v>725</v>
      </c>
      <c r="G1604" s="32"/>
      <c r="H1604" s="32"/>
      <c r="I1604" s="845"/>
      <c r="J1604" s="846"/>
      <c r="O1604" s="21"/>
    </row>
    <row r="1605" spans="2:15" ht="11.25" outlineLevel="1">
      <c r="B1605" s="75"/>
      <c r="C1605" s="11"/>
      <c r="D1605" s="1"/>
      <c r="E1605" s="1" t="s">
        <v>432</v>
      </c>
      <c r="F1605" s="141" t="s">
        <v>754</v>
      </c>
      <c r="G1605" s="32"/>
      <c r="H1605" s="32"/>
      <c r="I1605" s="845"/>
      <c r="J1605" s="846"/>
      <c r="O1605" s="21"/>
    </row>
    <row r="1606" spans="2:15" ht="11.25" outlineLevel="1">
      <c r="B1606" s="75"/>
      <c r="C1606" s="11"/>
      <c r="D1606" s="1"/>
      <c r="E1606" s="1" t="s">
        <v>433</v>
      </c>
      <c r="F1606" s="141" t="s">
        <v>729</v>
      </c>
      <c r="G1606" s="32"/>
      <c r="H1606" s="32"/>
      <c r="I1606" s="845"/>
      <c r="J1606" s="846"/>
      <c r="O1606" s="21"/>
    </row>
    <row r="1607" spans="2:15" ht="11.25" outlineLevel="1">
      <c r="B1607" s="75"/>
      <c r="C1607" s="11"/>
      <c r="D1607" s="1"/>
      <c r="E1607" s="1" t="s">
        <v>434</v>
      </c>
      <c r="F1607" s="141" t="s">
        <v>732</v>
      </c>
      <c r="G1607" s="32"/>
      <c r="H1607" s="32"/>
      <c r="I1607" s="845"/>
      <c r="J1607" s="846"/>
      <c r="O1607" s="21"/>
    </row>
    <row r="1608" spans="2:15" ht="11.25" outlineLevel="1">
      <c r="B1608" s="75"/>
      <c r="C1608" s="11"/>
      <c r="D1608" s="1"/>
      <c r="E1608" s="1" t="s">
        <v>435</v>
      </c>
      <c r="F1608" s="141" t="s">
        <v>742</v>
      </c>
      <c r="G1608" s="32"/>
      <c r="H1608" s="32"/>
      <c r="I1608" s="845"/>
      <c r="J1608" s="846"/>
      <c r="O1608" s="21"/>
    </row>
    <row r="1609" spans="2:15" ht="11.25" outlineLevel="1">
      <c r="B1609" s="75"/>
      <c r="C1609" s="11"/>
      <c r="D1609" s="1"/>
      <c r="E1609" s="1" t="s">
        <v>436</v>
      </c>
      <c r="F1609" s="141" t="s">
        <v>749</v>
      </c>
      <c r="G1609" s="32"/>
      <c r="H1609" s="32"/>
      <c r="I1609" s="845"/>
      <c r="J1609" s="846"/>
      <c r="O1609" s="21"/>
    </row>
    <row r="1610" spans="2:15" ht="11.25" outlineLevel="1">
      <c r="B1610" s="75"/>
      <c r="C1610" s="11"/>
      <c r="D1610" s="1"/>
      <c r="E1610" s="1" t="s">
        <v>350</v>
      </c>
      <c r="F1610" s="141" t="s">
        <v>719</v>
      </c>
      <c r="G1610" s="32"/>
      <c r="H1610" s="32"/>
      <c r="I1610" s="845"/>
      <c r="J1610" s="846"/>
      <c r="O1610" s="21"/>
    </row>
    <row r="1611" spans="2:15" ht="11.25" outlineLevel="1">
      <c r="B1611" s="75"/>
      <c r="C1611" s="11"/>
      <c r="D1611" s="1"/>
      <c r="E1611" s="1" t="s">
        <v>351</v>
      </c>
      <c r="F1611" s="141" t="s">
        <v>1217</v>
      </c>
      <c r="G1611" s="32"/>
      <c r="H1611" s="32"/>
      <c r="I1611" s="845"/>
      <c r="J1611" s="846"/>
      <c r="L1611" s="727" t="s">
        <v>295</v>
      </c>
      <c r="O1611" s="21"/>
    </row>
    <row r="1612" spans="2:15" ht="11.25" outlineLevel="1">
      <c r="B1612" s="75"/>
      <c r="C1612" s="11"/>
      <c r="D1612" s="1"/>
      <c r="E1612" s="1" t="s">
        <v>437</v>
      </c>
      <c r="F1612" s="141" t="s">
        <v>76</v>
      </c>
      <c r="G1612" s="32"/>
      <c r="H1612" s="32"/>
      <c r="I1612" s="845"/>
      <c r="J1612" s="846"/>
      <c r="O1612" s="21"/>
    </row>
    <row r="1613" spans="2:15" ht="11.25" outlineLevel="1">
      <c r="B1613" s="75"/>
      <c r="C1613" s="11"/>
      <c r="D1613" s="1"/>
      <c r="E1613" s="1"/>
      <c r="F1613" s="141" t="s">
        <v>1846</v>
      </c>
      <c r="G1613" s="32"/>
      <c r="H1613" s="32"/>
      <c r="I1613" s="451"/>
      <c r="J1613" s="452"/>
      <c r="O1613" s="21"/>
    </row>
    <row r="1614" spans="2:15" ht="11.25" outlineLevel="1">
      <c r="B1614" s="75"/>
      <c r="C1614" s="11"/>
      <c r="D1614" s="1"/>
      <c r="E1614" s="1" t="s">
        <v>298</v>
      </c>
      <c r="F1614" s="141" t="s">
        <v>341</v>
      </c>
      <c r="G1614" s="32"/>
      <c r="H1614" s="32"/>
      <c r="I1614" s="845"/>
      <c r="J1614" s="846"/>
      <c r="O1614" s="21"/>
    </row>
    <row r="1615" spans="2:15" ht="11.25" outlineLevel="1">
      <c r="B1615" s="75"/>
      <c r="C1615" s="11"/>
      <c r="D1615" s="1"/>
      <c r="E1615" s="1" t="s">
        <v>331</v>
      </c>
      <c r="F1615" s="141" t="s">
        <v>342</v>
      </c>
      <c r="G1615" s="32"/>
      <c r="H1615" s="32"/>
      <c r="I1615" s="845"/>
      <c r="J1615" s="846"/>
      <c r="O1615" s="21"/>
    </row>
    <row r="1616" spans="2:15" ht="11.25" outlineLevel="1">
      <c r="B1616" s="75"/>
      <c r="C1616" s="11"/>
      <c r="D1616" s="1"/>
      <c r="E1616" s="1" t="s">
        <v>360</v>
      </c>
      <c r="F1616" s="141" t="s">
        <v>343</v>
      </c>
      <c r="G1616" s="32"/>
      <c r="H1616" s="32"/>
      <c r="I1616" s="845"/>
      <c r="J1616" s="846"/>
      <c r="O1616" s="21"/>
    </row>
    <row r="1617" spans="2:15" ht="11.25" outlineLevel="1">
      <c r="B1617" s="75"/>
      <c r="C1617" s="11"/>
      <c r="D1617" s="1"/>
      <c r="E1617" s="1" t="s">
        <v>364</v>
      </c>
      <c r="F1617" s="141" t="s">
        <v>1856</v>
      </c>
      <c r="G1617" s="32"/>
      <c r="H1617" s="32"/>
      <c r="I1617" s="451"/>
      <c r="J1617" s="452"/>
      <c r="O1617" s="21"/>
    </row>
    <row r="1618" spans="2:15" ht="11.25" outlineLevel="1">
      <c r="B1618" s="75"/>
      <c r="C1618" s="11"/>
      <c r="D1618" s="1"/>
      <c r="E1618" s="1" t="s">
        <v>361</v>
      </c>
      <c r="F1618" s="141" t="s">
        <v>131</v>
      </c>
      <c r="G1618" s="32"/>
      <c r="H1618" s="32"/>
      <c r="I1618" s="845"/>
      <c r="J1618" s="846"/>
      <c r="O1618" s="21"/>
    </row>
    <row r="1619" spans="2:15" ht="11.25" outlineLevel="1">
      <c r="B1619" s="75"/>
      <c r="C1619" s="11"/>
      <c r="D1619" s="1"/>
      <c r="E1619" s="1" t="s">
        <v>385</v>
      </c>
      <c r="F1619" s="141" t="s">
        <v>1115</v>
      </c>
      <c r="G1619" s="32"/>
      <c r="H1619" s="32"/>
      <c r="I1619" s="845"/>
      <c r="J1619" s="846"/>
      <c r="N1619" s="740">
        <v>2.2599999999999998</v>
      </c>
      <c r="O1619" s="21"/>
    </row>
    <row r="1620" spans="2:15" ht="11.25" outlineLevel="1">
      <c r="B1620" s="75"/>
      <c r="C1620" s="11"/>
      <c r="D1620" s="74"/>
      <c r="E1620" s="1" t="s">
        <v>1451</v>
      </c>
      <c r="F1620" s="141" t="s">
        <v>1452</v>
      </c>
      <c r="G1620" s="32"/>
      <c r="H1620" s="32"/>
      <c r="I1620" s="451"/>
      <c r="J1620" s="452"/>
      <c r="O1620" s="21"/>
    </row>
    <row r="1621" spans="2:15" ht="11.25" outlineLevel="1">
      <c r="B1621" s="75"/>
      <c r="C1621" s="11"/>
      <c r="D1621" s="191"/>
      <c r="E1621" s="266" t="s">
        <v>362</v>
      </c>
      <c r="F1621" s="141" t="s">
        <v>806</v>
      </c>
      <c r="G1621" s="32"/>
      <c r="H1621" s="32"/>
      <c r="I1621" s="451"/>
      <c r="J1621" s="452"/>
      <c r="M1621" s="727" t="s">
        <v>438</v>
      </c>
      <c r="O1621" s="21"/>
    </row>
    <row r="1622" spans="2:15" ht="11.25" outlineLevel="1">
      <c r="B1622" s="75"/>
      <c r="C1622" s="11"/>
      <c r="D1622" s="191"/>
      <c r="E1622" s="267"/>
      <c r="F1622" s="602" t="s">
        <v>1460</v>
      </c>
      <c r="G1622" s="32"/>
      <c r="H1622" s="32"/>
      <c r="I1622" s="451"/>
      <c r="J1622" s="452"/>
      <c r="M1622" s="727" t="s">
        <v>438</v>
      </c>
      <c r="O1622" s="21"/>
    </row>
    <row r="1623" spans="2:15" ht="11.25" outlineLevel="1">
      <c r="B1623" s="75"/>
      <c r="C1623" s="11"/>
      <c r="D1623" s="191"/>
      <c r="E1623" s="267"/>
      <c r="F1623" s="602" t="s">
        <v>1998</v>
      </c>
      <c r="G1623" s="32"/>
      <c r="H1623" s="32"/>
      <c r="I1623" s="451"/>
      <c r="J1623" s="452"/>
      <c r="O1623" s="21"/>
    </row>
    <row r="1624" spans="2:15" ht="11.25" outlineLevel="1">
      <c r="B1624" s="75"/>
      <c r="C1624" s="11"/>
      <c r="D1624" s="191"/>
      <c r="E1624" s="267"/>
      <c r="F1624" s="602" t="s">
        <v>1536</v>
      </c>
      <c r="G1624" s="32"/>
      <c r="H1624" s="32"/>
      <c r="I1624" s="451"/>
      <c r="J1624" s="452"/>
      <c r="O1624" s="21"/>
    </row>
    <row r="1625" spans="2:15" ht="11.25" outlineLevel="1">
      <c r="B1625" s="75"/>
      <c r="C1625" s="11"/>
      <c r="D1625" s="191"/>
      <c r="E1625" s="267"/>
      <c r="F1625" s="602" t="s">
        <v>2054</v>
      </c>
      <c r="G1625" s="32"/>
      <c r="H1625" s="32"/>
      <c r="I1625" s="451"/>
      <c r="J1625" s="452"/>
      <c r="O1625" s="21"/>
    </row>
    <row r="1626" spans="2:15" ht="11.25" outlineLevel="1">
      <c r="B1626" s="75"/>
      <c r="C1626" s="11"/>
      <c r="D1626" s="191"/>
      <c r="E1626" s="268"/>
      <c r="F1626" s="602" t="s">
        <v>1537</v>
      </c>
      <c r="G1626" s="32"/>
      <c r="H1626" s="32"/>
      <c r="I1626" s="451"/>
      <c r="J1626" s="452"/>
      <c r="O1626" s="21"/>
    </row>
    <row r="1627" spans="2:15" ht="11.25" outlineLevel="1">
      <c r="B1627" s="75"/>
      <c r="C1627" s="11"/>
      <c r="D1627" s="191"/>
      <c r="E1627" s="269"/>
      <c r="F1627" s="602" t="s">
        <v>1538</v>
      </c>
      <c r="G1627" s="32"/>
      <c r="H1627" s="32"/>
      <c r="I1627" s="451"/>
      <c r="J1627" s="452"/>
      <c r="O1627" s="21"/>
    </row>
    <row r="1628" spans="2:15" ht="11.25" outlineLevel="1">
      <c r="B1628" s="75"/>
      <c r="C1628" s="11"/>
      <c r="D1628" s="191"/>
      <c r="E1628" s="269"/>
      <c r="F1628" s="602" t="s">
        <v>1539</v>
      </c>
      <c r="G1628" s="32"/>
      <c r="H1628" s="32"/>
      <c r="I1628" s="451"/>
      <c r="J1628" s="452"/>
      <c r="O1628" s="21"/>
    </row>
    <row r="1629" spans="2:15" ht="11.25" outlineLevel="1">
      <c r="B1629" s="75"/>
      <c r="C1629" s="11"/>
      <c r="D1629" s="191"/>
      <c r="E1629" s="269"/>
      <c r="F1629" s="602" t="s">
        <v>1540</v>
      </c>
      <c r="G1629" s="32"/>
      <c r="H1629" s="32"/>
      <c r="I1629" s="451"/>
      <c r="J1629" s="452"/>
      <c r="O1629" s="21"/>
    </row>
    <row r="1630" spans="2:15" ht="11.25" outlineLevel="1">
      <c r="B1630" s="75"/>
      <c r="C1630" s="11"/>
      <c r="D1630" s="191"/>
      <c r="E1630" s="269"/>
      <c r="F1630" s="602" t="s">
        <v>1465</v>
      </c>
      <c r="G1630" s="32"/>
      <c r="H1630" s="32"/>
      <c r="I1630" s="451"/>
      <c r="J1630" s="452"/>
      <c r="O1630" s="21"/>
    </row>
    <row r="1631" spans="2:15" ht="11.25" outlineLevel="1">
      <c r="B1631" s="75"/>
      <c r="C1631" s="11"/>
      <c r="D1631" s="191"/>
      <c r="E1631" s="269"/>
      <c r="F1631" s="602" t="s">
        <v>2122</v>
      </c>
      <c r="G1631" s="32"/>
      <c r="H1631" s="32"/>
      <c r="I1631" s="451"/>
      <c r="J1631" s="452"/>
      <c r="O1631" s="21"/>
    </row>
    <row r="1632" spans="2:15" ht="11.25" outlineLevel="1">
      <c r="B1632" s="75"/>
      <c r="C1632" s="11"/>
      <c r="D1632" s="191"/>
      <c r="E1632" s="124"/>
      <c r="F1632" s="602"/>
      <c r="G1632" s="32"/>
      <c r="H1632" s="32"/>
      <c r="I1632" s="451"/>
      <c r="J1632" s="452"/>
      <c r="O1632" s="21"/>
    </row>
    <row r="1633" spans="2:15" ht="11.25" outlineLevel="1">
      <c r="B1633" s="523"/>
      <c r="C1633" s="273" t="s">
        <v>2158</v>
      </c>
      <c r="D1633" s="164" t="s">
        <v>183</v>
      </c>
      <c r="E1633" s="165"/>
      <c r="F1633" s="593"/>
      <c r="G1633" s="350" t="s">
        <v>84</v>
      </c>
      <c r="H1633" s="547" t="s">
        <v>84</v>
      </c>
      <c r="I1633" s="451"/>
      <c r="J1633" s="452"/>
      <c r="O1633" s="21"/>
    </row>
    <row r="1634" spans="2:15" ht="11.25" outlineLevel="1">
      <c r="B1634" s="75"/>
      <c r="C1634" s="228"/>
      <c r="D1634" s="1"/>
      <c r="E1634" s="1" t="s">
        <v>2065</v>
      </c>
      <c r="F1634" s="141" t="s">
        <v>1291</v>
      </c>
      <c r="G1634" s="32"/>
      <c r="H1634" s="450"/>
      <c r="I1634" s="451"/>
      <c r="J1634" s="452"/>
      <c r="O1634" s="21"/>
    </row>
    <row r="1635" spans="2:15" ht="11.25" outlineLevel="1">
      <c r="B1635" s="75"/>
      <c r="C1635" s="228"/>
      <c r="D1635" s="1"/>
      <c r="E1635" s="1" t="s">
        <v>1289</v>
      </c>
      <c r="F1635" s="141" t="s">
        <v>1290</v>
      </c>
      <c r="G1635" s="32"/>
      <c r="H1635" s="450"/>
      <c r="I1635" s="451"/>
      <c r="J1635" s="452"/>
      <c r="O1635" s="21"/>
    </row>
    <row r="1636" spans="2:15" ht="11.25" outlineLevel="1">
      <c r="B1636" s="523"/>
      <c r="C1636" s="273" t="s">
        <v>2159</v>
      </c>
      <c r="D1636" s="164" t="s">
        <v>184</v>
      </c>
      <c r="E1636" s="165"/>
      <c r="F1636" s="593"/>
      <c r="G1636" s="350" t="s">
        <v>84</v>
      </c>
      <c r="H1636" s="547" t="s">
        <v>84</v>
      </c>
      <c r="I1636" s="451"/>
      <c r="J1636" s="452"/>
      <c r="O1636" s="21"/>
    </row>
    <row r="1637" spans="2:15" ht="11.25" outlineLevel="1">
      <c r="B1637" s="75"/>
      <c r="C1637" s="228"/>
      <c r="D1637" s="1"/>
      <c r="E1637" s="1" t="s">
        <v>185</v>
      </c>
      <c r="F1637" s="141" t="s">
        <v>186</v>
      </c>
      <c r="G1637" s="86"/>
      <c r="H1637" s="450"/>
      <c r="I1637" s="451"/>
      <c r="J1637" s="452"/>
      <c r="O1637" s="21"/>
    </row>
    <row r="1638" spans="2:15" ht="12.75" outlineLevel="1">
      <c r="B1638" s="75"/>
      <c r="C1638" s="228"/>
      <c r="D1638" s="1"/>
      <c r="E1638" s="12" t="s">
        <v>782</v>
      </c>
      <c r="F1638" s="141"/>
      <c r="G1638" s="87"/>
      <c r="H1638" s="450"/>
      <c r="I1638" s="451"/>
      <c r="J1638" s="452"/>
      <c r="O1638" s="21"/>
    </row>
    <row r="1639" spans="2:15" ht="11.25" outlineLevel="1">
      <c r="B1639" s="75"/>
      <c r="C1639" s="228"/>
      <c r="D1639" s="1"/>
      <c r="E1639" s="1" t="s">
        <v>1293</v>
      </c>
      <c r="F1639" s="141" t="s">
        <v>1221</v>
      </c>
      <c r="G1639" s="86"/>
      <c r="H1639" s="450"/>
      <c r="I1639" s="451"/>
      <c r="J1639" s="452"/>
      <c r="O1639" s="21"/>
    </row>
    <row r="1640" spans="2:15" ht="25.5" outlineLevel="1">
      <c r="B1640" s="75"/>
      <c r="C1640" s="228"/>
      <c r="D1640" s="1"/>
      <c r="E1640" s="1" t="s">
        <v>591</v>
      </c>
      <c r="F1640" s="347" t="s">
        <v>783</v>
      </c>
      <c r="G1640" s="86"/>
      <c r="H1640" s="450"/>
      <c r="I1640" s="451"/>
      <c r="J1640" s="452"/>
      <c r="O1640" s="21"/>
    </row>
    <row r="1641" spans="2:15" ht="11.25" outlineLevel="1">
      <c r="B1641" s="523"/>
      <c r="C1641" s="273" t="s">
        <v>2160</v>
      </c>
      <c r="D1641" s="164" t="s">
        <v>1601</v>
      </c>
      <c r="E1641" s="165"/>
      <c r="F1641" s="593"/>
      <c r="G1641" s="350"/>
      <c r="H1641" s="547" t="s">
        <v>84</v>
      </c>
      <c r="I1641" s="451"/>
      <c r="J1641" s="452"/>
      <c r="O1641" s="21"/>
    </row>
    <row r="1642" spans="2:15" ht="12.75" outlineLevel="1">
      <c r="B1642" s="75"/>
      <c r="C1642" s="11"/>
      <c r="D1642" s="74"/>
      <c r="E1642" s="142" t="s">
        <v>1578</v>
      </c>
      <c r="F1642" s="347" t="s">
        <v>289</v>
      </c>
      <c r="G1642" s="86"/>
      <c r="H1642" s="32"/>
      <c r="I1642" s="451"/>
      <c r="J1642" s="452"/>
      <c r="O1642" s="21"/>
    </row>
    <row r="1643" spans="2:15" ht="12.75" outlineLevel="1">
      <c r="B1643" s="75"/>
      <c r="C1643" s="11"/>
      <c r="D1643" s="74"/>
      <c r="E1643" s="1"/>
      <c r="F1643" s="347" t="s">
        <v>1579</v>
      </c>
      <c r="G1643" s="86"/>
      <c r="H1643" s="32"/>
      <c r="I1643" s="451"/>
      <c r="J1643" s="452"/>
      <c r="O1643" s="21"/>
    </row>
    <row r="1644" spans="2:15" ht="11.25" outlineLevel="1">
      <c r="B1644" s="75"/>
      <c r="C1644" s="14" t="s">
        <v>1287</v>
      </c>
      <c r="D1644" s="9" t="s">
        <v>1159</v>
      </c>
      <c r="E1644" s="9"/>
      <c r="F1644" s="588"/>
      <c r="G1644" s="73" t="s">
        <v>84</v>
      </c>
      <c r="H1644" s="350" t="s">
        <v>82</v>
      </c>
      <c r="I1644" s="451"/>
      <c r="J1644" s="452"/>
      <c r="O1644" s="21"/>
    </row>
    <row r="1645" spans="2:15" ht="11.25" outlineLevel="1">
      <c r="B1645" s="706"/>
      <c r="C1645" s="14"/>
      <c r="D1645" s="318"/>
      <c r="E1645" s="312" t="s">
        <v>3823</v>
      </c>
      <c r="F1645" s="589"/>
      <c r="G1645" s="73"/>
      <c r="H1645" s="350"/>
      <c r="I1645" s="451"/>
      <c r="J1645" s="452"/>
      <c r="O1645" s="21"/>
    </row>
    <row r="1646" spans="2:15" ht="11.25" hidden="1" outlineLevel="2">
      <c r="B1646" s="706"/>
      <c r="C1646" s="773"/>
      <c r="D1646" s="311"/>
      <c r="E1646" s="533" t="str">
        <f>TRIM(RIGHT(SUBSTITUTE(E1645," ",REPT(" ",100)),100))</f>
        <v>8.10.2.3.2(mm)</v>
      </c>
      <c r="F1646" s="590">
        <f>+VLOOKUP(E1646,clause_count,2,FALSE)</f>
        <v>1</v>
      </c>
      <c r="G1646" s="73"/>
      <c r="H1646" s="350"/>
      <c r="I1646" s="451"/>
      <c r="J1646" s="452"/>
      <c r="O1646" s="21"/>
    </row>
    <row r="1647" spans="2:15" ht="12.75" hidden="1" outlineLevel="2">
      <c r="B1647" s="706"/>
      <c r="C1647" s="773"/>
      <c r="D1647" s="770">
        <v>1</v>
      </c>
      <c r="E1647" s="769" t="s">
        <v>2236</v>
      </c>
      <c r="F1647" s="780" t="str">
        <f>+VLOOKUP(E1647,AlterationTestLU[#All],2,FALSE)</f>
        <v>in-car stop switch (2.26.2.21)</v>
      </c>
      <c r="G1647" s="73"/>
      <c r="H1647" s="350"/>
      <c r="I1647" s="451"/>
      <c r="J1647" s="452"/>
      <c r="O1647" s="21"/>
    </row>
    <row r="1648" spans="2:15" ht="11.25" outlineLevel="1" collapsed="1">
      <c r="B1648" s="75"/>
      <c r="C1648" s="11"/>
      <c r="D1648" s="1"/>
      <c r="E1648" s="1" t="s">
        <v>1161</v>
      </c>
      <c r="F1648" s="141"/>
      <c r="G1648" s="86"/>
      <c r="H1648" s="450"/>
      <c r="I1648" s="451"/>
      <c r="J1648" s="452"/>
      <c r="O1648" s="21"/>
    </row>
    <row r="1649" spans="2:15" ht="11.25" outlineLevel="1">
      <c r="B1649" s="75"/>
      <c r="C1649" s="11"/>
      <c r="D1649" s="74" t="s">
        <v>1218</v>
      </c>
      <c r="E1649" s="1" t="s">
        <v>1239</v>
      </c>
      <c r="F1649" s="141" t="s">
        <v>1240</v>
      </c>
      <c r="G1649" s="86"/>
      <c r="H1649" s="450"/>
      <c r="I1649" s="451"/>
      <c r="J1649" s="452"/>
      <c r="O1649" s="21"/>
    </row>
    <row r="1650" spans="2:15" ht="11.25" outlineLevel="1">
      <c r="B1650" s="75"/>
      <c r="C1650" s="11"/>
      <c r="D1650" s="74"/>
      <c r="E1650" s="1" t="s">
        <v>389</v>
      </c>
      <c r="F1650" s="141" t="s">
        <v>78</v>
      </c>
      <c r="G1650" s="86"/>
      <c r="H1650" s="450"/>
      <c r="I1650" s="59"/>
      <c r="J1650" s="452"/>
      <c r="O1650" s="21"/>
    </row>
    <row r="1651" spans="2:15" ht="11.25" outlineLevel="1">
      <c r="B1651" s="75"/>
      <c r="C1651" s="11"/>
      <c r="D1651" s="74" t="s">
        <v>1218</v>
      </c>
      <c r="E1651" s="1" t="s">
        <v>1463</v>
      </c>
      <c r="F1651" s="141" t="s">
        <v>96</v>
      </c>
      <c r="G1651" s="86"/>
      <c r="H1651" s="32"/>
      <c r="I1651" s="451"/>
      <c r="J1651" s="452"/>
      <c r="O1651" s="21"/>
    </row>
    <row r="1652" spans="2:15" ht="11.25" outlineLevel="1">
      <c r="B1652" s="75"/>
      <c r="C1652" s="11"/>
      <c r="D1652" s="74"/>
      <c r="E1652" s="1"/>
      <c r="F1652" s="141"/>
      <c r="G1652" s="86"/>
      <c r="H1652" s="32"/>
      <c r="I1652" s="518"/>
      <c r="J1652" s="452"/>
      <c r="O1652" s="21"/>
    </row>
    <row r="1653" spans="2:15" ht="11.25">
      <c r="B1653" s="75"/>
      <c r="C1653" s="27" t="s">
        <v>1333</v>
      </c>
      <c r="D1653" s="2" t="s">
        <v>799</v>
      </c>
      <c r="E1653" s="2"/>
      <c r="F1653" s="587"/>
      <c r="G1653" s="924" t="s">
        <v>150</v>
      </c>
      <c r="H1653" s="925"/>
      <c r="I1653" s="925"/>
      <c r="J1653" s="926"/>
      <c r="O1653" s="21"/>
    </row>
    <row r="1654" spans="2:15" ht="11.25" outlineLevel="1">
      <c r="B1654" s="706"/>
      <c r="C1654" s="14"/>
      <c r="D1654" s="318"/>
      <c r="E1654" s="312" t="s">
        <v>3316</v>
      </c>
      <c r="F1654" s="589"/>
      <c r="G1654" s="73"/>
      <c r="H1654" s="352"/>
      <c r="I1654" s="351"/>
      <c r="J1654" s="352"/>
      <c r="O1654" s="21"/>
    </row>
    <row r="1655" spans="2:15" ht="11.25" hidden="1" outlineLevel="2">
      <c r="B1655" s="706"/>
      <c r="C1655" s="14"/>
      <c r="D1655" s="311"/>
      <c r="E1655" s="533" t="str">
        <f>TRIM(RIGHT(SUBSTITUTE(E1654," ",REPT(" ",100)),100))</f>
        <v>8.10.2.3.2(nn)</v>
      </c>
      <c r="F1655" s="590">
        <f>+VLOOKUP(E1655,clause_count,2,FALSE)</f>
        <v>1</v>
      </c>
      <c r="G1655" s="73"/>
      <c r="H1655" s="547"/>
      <c r="I1655" s="546"/>
      <c r="J1655" s="547"/>
      <c r="O1655" s="21"/>
    </row>
    <row r="1656" spans="2:15" ht="63.75" hidden="1" outlineLevel="2">
      <c r="B1656" s="706"/>
      <c r="C1656" s="14"/>
      <c r="D1656" s="539">
        <v>1</v>
      </c>
      <c r="E1656" s="538" t="s">
        <v>2390</v>
      </c>
      <c r="F1656" s="577" t="str">
        <f>+VLOOKUP(E1656,AlterationTestLU[],2,)</f>
        <v>(t)(1) general (2.26.9.1, 2.26.9.2, and 2.26.9.8)
(t)(2) redundancy and its checking (2.26.9.3 and 2.26.9.4)
(t)(3) static control without motor generator sets (2.26.9.5 and 2.26.9.6)
(t)(4) installation of capacitors or other devices to make electrical protective devices ineffective (2.26.6)</v>
      </c>
      <c r="G1656" s="73"/>
      <c r="H1656" s="547"/>
      <c r="I1656" s="546"/>
      <c r="J1656" s="547"/>
      <c r="O1656" s="21"/>
    </row>
    <row r="1657" spans="2:15" ht="11.25" outlineLevel="1" collapsed="1">
      <c r="B1657" s="75"/>
      <c r="C1657" s="33" t="s">
        <v>1334</v>
      </c>
      <c r="D1657" s="9" t="s">
        <v>1335</v>
      </c>
      <c r="E1657" s="9"/>
      <c r="F1657" s="588"/>
      <c r="G1657" s="350" t="s">
        <v>83</v>
      </c>
      <c r="H1657" s="547" t="s">
        <v>83</v>
      </c>
      <c r="I1657" s="546" t="s">
        <v>1229</v>
      </c>
      <c r="J1657" s="547" t="s">
        <v>83</v>
      </c>
      <c r="O1657" s="21"/>
    </row>
    <row r="1658" spans="2:15" ht="11.25" outlineLevel="1">
      <c r="B1658" s="75"/>
      <c r="C1658" s="33"/>
      <c r="D1658" s="9"/>
      <c r="E1658" s="9"/>
      <c r="F1658" s="588" t="s">
        <v>1337</v>
      </c>
      <c r="G1658" s="350"/>
      <c r="H1658" s="547"/>
      <c r="I1658" s="350"/>
      <c r="J1658" s="547"/>
      <c r="O1658" s="21"/>
    </row>
    <row r="1659" spans="2:15" ht="11.25" outlineLevel="1">
      <c r="B1659" s="75"/>
      <c r="C1659" s="11"/>
      <c r="D1659" s="1"/>
      <c r="E1659" s="1" t="s">
        <v>417</v>
      </c>
      <c r="F1659" s="141" t="s">
        <v>1336</v>
      </c>
      <c r="G1659" s="32"/>
      <c r="H1659" s="450"/>
      <c r="I1659" s="32"/>
      <c r="J1659" s="450"/>
      <c r="O1659" s="21"/>
    </row>
    <row r="1660" spans="2:15" ht="11.25" outlineLevel="1">
      <c r="B1660" s="75"/>
      <c r="C1660" s="33" t="s">
        <v>1334</v>
      </c>
      <c r="D1660" s="9" t="s">
        <v>1339</v>
      </c>
      <c r="E1660" s="9"/>
      <c r="F1660" s="588"/>
      <c r="G1660" s="73" t="s">
        <v>82</v>
      </c>
      <c r="H1660" s="547" t="s">
        <v>85</v>
      </c>
      <c r="I1660" s="895" t="s">
        <v>1229</v>
      </c>
      <c r="J1660" s="896"/>
      <c r="O1660" s="21"/>
    </row>
    <row r="1661" spans="2:15" ht="11.25" outlineLevel="1">
      <c r="B1661" s="75"/>
      <c r="C1661" s="33"/>
      <c r="D1661" s="9"/>
      <c r="E1661" s="9"/>
      <c r="F1661" s="588" t="s">
        <v>1338</v>
      </c>
      <c r="G1661" s="73"/>
      <c r="H1661" s="547"/>
      <c r="I1661" s="350"/>
      <c r="J1661" s="547"/>
      <c r="O1661" s="21"/>
    </row>
    <row r="1662" spans="2:15" ht="11.25" outlineLevel="1">
      <c r="B1662" s="75"/>
      <c r="C1662" s="11"/>
      <c r="D1662" s="1"/>
      <c r="E1662" s="1" t="s">
        <v>417</v>
      </c>
      <c r="F1662" s="141" t="s">
        <v>1336</v>
      </c>
      <c r="G1662" s="32"/>
      <c r="H1662" s="450"/>
      <c r="I1662" s="32"/>
      <c r="J1662" s="450"/>
      <c r="O1662" s="21"/>
    </row>
    <row r="1663" spans="2:15" ht="11.25" outlineLevel="1">
      <c r="B1663" s="75"/>
      <c r="C1663" s="11"/>
      <c r="D1663" s="1"/>
      <c r="E1663" s="143"/>
      <c r="F1663" s="625"/>
      <c r="G1663" s="145"/>
      <c r="H1663" s="561"/>
      <c r="I1663" s="145"/>
      <c r="J1663" s="561"/>
      <c r="O1663" s="21"/>
    </row>
    <row r="1664" spans="2:15" ht="11.25">
      <c r="B1664" s="75"/>
      <c r="C1664" s="27" t="s">
        <v>1857</v>
      </c>
      <c r="D1664" s="2" t="s">
        <v>1858</v>
      </c>
      <c r="E1664" s="2"/>
      <c r="F1664" s="587"/>
      <c r="G1664" s="924" t="s">
        <v>150</v>
      </c>
      <c r="H1664" s="925"/>
      <c r="I1664" s="925"/>
      <c r="J1664" s="926"/>
      <c r="O1664" s="21"/>
    </row>
    <row r="1665" spans="2:15" ht="11.25" outlineLevel="1">
      <c r="B1665" s="706"/>
      <c r="C1665" s="14"/>
      <c r="D1665" s="318"/>
      <c r="E1665" s="312" t="s">
        <v>3317</v>
      </c>
      <c r="F1665" s="589"/>
      <c r="G1665" s="73"/>
      <c r="H1665" s="352"/>
      <c r="I1665" s="351"/>
      <c r="J1665" s="352"/>
      <c r="O1665" s="21"/>
    </row>
    <row r="1666" spans="2:15" ht="11.25" hidden="1" outlineLevel="2">
      <c r="B1666" s="706"/>
      <c r="C1666" s="14"/>
      <c r="D1666" s="311"/>
      <c r="E1666" s="533" t="str">
        <f>TRIM(RIGHT(SUBSTITUTE(E1665," ",REPT(" ",100)),100))</f>
        <v>8.10.2.3.2(oo)</v>
      </c>
      <c r="F1666" s="590">
        <f>+VLOOKUP(E1666,clause_count,2,FALSE)</f>
        <v>1</v>
      </c>
      <c r="G1666" s="73"/>
      <c r="H1666" s="547"/>
      <c r="I1666" s="546"/>
      <c r="J1666" s="547"/>
      <c r="O1666" s="21"/>
    </row>
    <row r="1667" spans="2:15" ht="12.75" hidden="1" outlineLevel="2">
      <c r="B1667" s="706"/>
      <c r="C1667" s="14"/>
      <c r="D1667" s="539">
        <v>1</v>
      </c>
      <c r="E1667" s="538" t="s">
        <v>2796</v>
      </c>
      <c r="F1667" s="577" t="str">
        <f>+VLOOKUP(E1667,AlterationTestLU[],2,)</f>
        <v>Door Monitoring Systems (2.26.5)</v>
      </c>
      <c r="G1667" s="73"/>
      <c r="H1667" s="547"/>
      <c r="I1667" s="546"/>
      <c r="J1667" s="547"/>
      <c r="O1667" s="21"/>
    </row>
    <row r="1668" spans="2:15" ht="11.25" outlineLevel="1" collapsed="1">
      <c r="B1668" s="75"/>
      <c r="C1668" s="33" t="s">
        <v>1857</v>
      </c>
      <c r="D1668" s="9" t="s">
        <v>1859</v>
      </c>
      <c r="E1668" s="9"/>
      <c r="F1668" s="588"/>
      <c r="G1668" s="350" t="s">
        <v>85</v>
      </c>
      <c r="H1668" s="547" t="s">
        <v>85</v>
      </c>
      <c r="I1668" s="546"/>
      <c r="J1668" s="547"/>
      <c r="O1668" s="21"/>
    </row>
    <row r="1669" spans="2:15" ht="22.5" outlineLevel="1">
      <c r="B1669" s="75"/>
      <c r="C1669" s="11"/>
      <c r="D1669" s="1"/>
      <c r="E1669" s="1" t="s">
        <v>373</v>
      </c>
      <c r="F1669" s="141" t="s">
        <v>1443</v>
      </c>
      <c r="G1669" s="32"/>
      <c r="H1669" s="450"/>
      <c r="I1669" s="32"/>
      <c r="J1669" s="450"/>
      <c r="O1669" s="21"/>
    </row>
    <row r="1670" spans="2:15" ht="11.25" outlineLevel="1">
      <c r="B1670" s="75"/>
      <c r="C1670" s="11"/>
      <c r="D1670" s="1"/>
      <c r="E1670" s="1"/>
      <c r="F1670" s="141"/>
      <c r="G1670" s="32"/>
      <c r="H1670" s="450"/>
      <c r="I1670" s="32"/>
      <c r="J1670" s="450"/>
      <c r="O1670" s="21"/>
    </row>
    <row r="1671" spans="2:15" ht="11.25">
      <c r="B1671" s="75"/>
      <c r="C1671" s="27" t="s">
        <v>841</v>
      </c>
      <c r="D1671" s="2" t="s">
        <v>1188</v>
      </c>
      <c r="E1671" s="2"/>
      <c r="F1671" s="587"/>
      <c r="G1671" s="924" t="s">
        <v>150</v>
      </c>
      <c r="H1671" s="925"/>
      <c r="I1671" s="925"/>
      <c r="J1671" s="926"/>
      <c r="M1671" s="727" t="s">
        <v>438</v>
      </c>
      <c r="O1671" s="21"/>
    </row>
    <row r="1672" spans="2:15" ht="11.25" outlineLevel="1">
      <c r="B1672" s="75"/>
      <c r="C1672" s="33" t="s">
        <v>1861</v>
      </c>
      <c r="D1672" s="9" t="s">
        <v>497</v>
      </c>
      <c r="E1672" s="9"/>
      <c r="F1672" s="588"/>
      <c r="G1672" s="350" t="s">
        <v>84</v>
      </c>
      <c r="H1672" s="352" t="s">
        <v>84</v>
      </c>
      <c r="I1672" s="962" t="s">
        <v>1229</v>
      </c>
      <c r="J1672" s="963"/>
      <c r="M1672" s="727" t="s">
        <v>438</v>
      </c>
      <c r="O1672" s="21"/>
    </row>
    <row r="1673" spans="2:15" ht="11.25" outlineLevel="1">
      <c r="B1673" s="706"/>
      <c r="C1673" s="33"/>
      <c r="D1673" s="318"/>
      <c r="E1673" s="312" t="s">
        <v>3318</v>
      </c>
      <c r="F1673" s="589"/>
      <c r="G1673" s="350"/>
      <c r="H1673" s="350"/>
      <c r="I1673" s="546"/>
      <c r="J1673" s="547"/>
      <c r="O1673" s="21"/>
    </row>
    <row r="1674" spans="2:15" ht="11.25" hidden="1" outlineLevel="2">
      <c r="B1674" s="706"/>
      <c r="C1674" s="33"/>
      <c r="D1674" s="311"/>
      <c r="E1674" s="533" t="str">
        <f>TRIM(RIGHT(SUBSTITUTE(E1673," ",REPT(" ",100)),100))</f>
        <v>8.10.2.3.2(pp)</v>
      </c>
      <c r="F1674" s="590">
        <f>+VLOOKUP(E1674,clause_count,2,FALSE)</f>
        <v>1</v>
      </c>
      <c r="G1674" s="350"/>
      <c r="H1674" s="350"/>
      <c r="I1674" s="546"/>
      <c r="J1674" s="547"/>
      <c r="O1674" s="21"/>
    </row>
    <row r="1675" spans="2:15" ht="12.75" hidden="1" outlineLevel="2">
      <c r="B1675" s="706"/>
      <c r="C1675" s="33"/>
      <c r="D1675" s="539">
        <v>1</v>
      </c>
      <c r="E1675" s="538" t="s">
        <v>2247</v>
      </c>
      <c r="F1675" s="577" t="str">
        <f>+VLOOKUP(E1675,AlterationTestLU[],2,)</f>
        <v>Car Emergency Signal (2.27.1 and 2.11.1.3) (Item 1.6)</v>
      </c>
      <c r="G1675" s="350"/>
      <c r="H1675" s="350"/>
      <c r="I1675" s="546"/>
      <c r="J1675" s="547"/>
      <c r="M1675" s="727" t="s">
        <v>438</v>
      </c>
      <c r="O1675" s="21"/>
    </row>
    <row r="1676" spans="2:15" ht="11.25" outlineLevel="1" collapsed="1">
      <c r="B1676" s="75"/>
      <c r="C1676" s="11"/>
      <c r="D1676" s="1"/>
      <c r="E1676" s="1" t="s">
        <v>438</v>
      </c>
      <c r="F1676" s="141" t="s">
        <v>397</v>
      </c>
      <c r="G1676" s="32"/>
      <c r="H1676" s="32"/>
      <c r="I1676" s="845"/>
      <c r="J1676" s="846"/>
      <c r="M1676" s="727" t="s">
        <v>438</v>
      </c>
      <c r="O1676" s="21"/>
    </row>
    <row r="1677" spans="2:15" ht="11.25" outlineLevel="1">
      <c r="B1677" s="75"/>
      <c r="C1677" s="11"/>
      <c r="D1677" s="1"/>
      <c r="E1677" s="1"/>
      <c r="F1677" s="141" t="s">
        <v>1860</v>
      </c>
      <c r="G1677" s="32"/>
      <c r="H1677" s="32"/>
      <c r="I1677" s="451"/>
      <c r="J1677" s="452"/>
      <c r="O1677" s="21"/>
    </row>
    <row r="1678" spans="2:15" ht="11.25" outlineLevel="1">
      <c r="B1678" s="75"/>
      <c r="C1678" s="11"/>
      <c r="D1678" s="1"/>
      <c r="E1678" s="339" t="s">
        <v>1578</v>
      </c>
      <c r="F1678" s="141" t="s">
        <v>1855</v>
      </c>
      <c r="G1678" s="32"/>
      <c r="H1678" s="32"/>
      <c r="I1678" s="451"/>
      <c r="J1678" s="452"/>
      <c r="O1678" s="21"/>
    </row>
    <row r="1679" spans="2:15" ht="11.25" outlineLevel="1">
      <c r="B1679" s="75"/>
      <c r="C1679" s="11"/>
      <c r="D1679" s="1"/>
      <c r="E1679" s="1" t="s">
        <v>388</v>
      </c>
      <c r="F1679" s="141" t="s">
        <v>2129</v>
      </c>
      <c r="G1679" s="32"/>
      <c r="H1679" s="32"/>
      <c r="I1679" s="451"/>
      <c r="J1679" s="452"/>
      <c r="O1679" s="21"/>
    </row>
    <row r="1680" spans="2:15" ht="11.25" outlineLevel="1">
      <c r="B1680" s="75"/>
      <c r="C1680" s="11"/>
      <c r="D1680" s="1"/>
      <c r="E1680" s="1" t="s">
        <v>1451</v>
      </c>
      <c r="F1680" s="141" t="s">
        <v>1866</v>
      </c>
      <c r="G1680" s="32"/>
      <c r="H1680" s="32"/>
      <c r="I1680" s="451"/>
      <c r="J1680" s="452"/>
      <c r="O1680" s="21"/>
    </row>
    <row r="1681" spans="2:15" ht="11.25" outlineLevel="1">
      <c r="B1681" s="75"/>
      <c r="C1681" s="11"/>
      <c r="D1681" s="1"/>
      <c r="E1681" s="1"/>
      <c r="F1681" s="141"/>
      <c r="G1681" s="32"/>
      <c r="H1681" s="32"/>
      <c r="I1681" s="451"/>
      <c r="J1681" s="452"/>
      <c r="O1681" s="21"/>
    </row>
    <row r="1682" spans="2:15" ht="11.25" outlineLevel="1">
      <c r="B1682" s="75"/>
      <c r="C1682" s="33" t="s">
        <v>1837</v>
      </c>
      <c r="D1682" s="9" t="s">
        <v>439</v>
      </c>
      <c r="E1682" s="9"/>
      <c r="F1682" s="588"/>
      <c r="G1682" s="350" t="s">
        <v>84</v>
      </c>
      <c r="H1682" s="350" t="s">
        <v>85</v>
      </c>
      <c r="I1682" s="845"/>
      <c r="J1682" s="846"/>
      <c r="O1682" s="21"/>
    </row>
    <row r="1683" spans="2:15" ht="11.25" outlineLevel="1">
      <c r="B1683" s="706"/>
      <c r="C1683" s="33"/>
      <c r="D1683" s="318"/>
      <c r="E1683" s="312" t="s">
        <v>3319</v>
      </c>
      <c r="F1683" s="589"/>
      <c r="G1683" s="350"/>
      <c r="H1683" s="350"/>
      <c r="I1683" s="451"/>
      <c r="J1683" s="452"/>
      <c r="O1683" s="21"/>
    </row>
    <row r="1684" spans="2:15" ht="11.25" hidden="1" outlineLevel="2">
      <c r="B1684" s="706"/>
      <c r="C1684" s="33"/>
      <c r="D1684" s="311"/>
      <c r="E1684" s="533" t="str">
        <f>TRIM(RIGHT(SUBSTITUTE(E1683," ",REPT(" ",100)),100))</f>
        <v>8.10.2.3.2(l)</v>
      </c>
      <c r="F1684" s="590">
        <f>+VLOOKUP(E1684,clause_count,2,FALSE)</f>
        <v>2</v>
      </c>
      <c r="G1684" s="350"/>
      <c r="H1684" s="350"/>
      <c r="I1684" s="451"/>
      <c r="J1684" s="452"/>
      <c r="O1684" s="21"/>
    </row>
    <row r="1685" spans="2:15" ht="12.75" hidden="1" outlineLevel="2">
      <c r="B1685" s="706"/>
      <c r="C1685" s="33"/>
      <c r="D1685" s="539">
        <v>1</v>
      </c>
      <c r="E1685" s="538" t="s">
        <v>2777</v>
      </c>
      <c r="F1685" s="577" t="str">
        <f>+VLOOKUP(E1685,AlterationTestLU[],2,)</f>
        <v>Emergency or Standby Power Operation (Item 1.17).</v>
      </c>
      <c r="G1685" s="350"/>
      <c r="H1685" s="350"/>
      <c r="I1685" s="451"/>
      <c r="J1685" s="452"/>
      <c r="O1685" s="21"/>
    </row>
    <row r="1686" spans="2:15" ht="25.5" hidden="1" outlineLevel="2">
      <c r="B1686" s="706"/>
      <c r="C1686" s="33"/>
      <c r="D1686" s="539">
        <v>2</v>
      </c>
      <c r="E1686" s="538" t="s">
        <v>2630</v>
      </c>
      <c r="F1686" s="577" t="str">
        <f>+VLOOKUP(E1686,AlterationTestLU[],2,)</f>
        <v>Standby or Emergency Power Selection Switch (Item 4.12) (2.27.2 and Section 8.1). [See also 8.10.2.2.1(q)]</v>
      </c>
      <c r="G1686" s="350"/>
      <c r="H1686" s="350"/>
      <c r="I1686" s="451"/>
      <c r="J1686" s="452"/>
      <c r="O1686" s="21"/>
    </row>
    <row r="1687" spans="2:15" ht="11.25" outlineLevel="1" collapsed="1">
      <c r="B1687" s="75"/>
      <c r="C1687" s="11"/>
      <c r="D1687" s="1"/>
      <c r="E1687" s="1" t="s">
        <v>424</v>
      </c>
      <c r="F1687" s="141" t="s">
        <v>561</v>
      </c>
      <c r="G1687" s="32"/>
      <c r="H1687" s="32"/>
      <c r="I1687" s="845"/>
      <c r="J1687" s="846"/>
      <c r="O1687" s="21"/>
    </row>
    <row r="1688" spans="2:15" ht="11.25" outlineLevel="1">
      <c r="B1688" s="75"/>
      <c r="C1688" s="11"/>
      <c r="D1688" s="1"/>
      <c r="E1688" s="339" t="s">
        <v>1578</v>
      </c>
      <c r="F1688" s="141" t="s">
        <v>1855</v>
      </c>
      <c r="G1688" s="32"/>
      <c r="H1688" s="32"/>
      <c r="I1688" s="451"/>
      <c r="J1688" s="452"/>
      <c r="O1688" s="21"/>
    </row>
    <row r="1689" spans="2:15" ht="11.25" outlineLevel="1">
      <c r="B1689" s="75"/>
      <c r="C1689" s="11"/>
      <c r="D1689" s="1"/>
      <c r="E1689" s="1" t="s">
        <v>388</v>
      </c>
      <c r="F1689" s="141" t="s">
        <v>2129</v>
      </c>
      <c r="G1689" s="32"/>
      <c r="H1689" s="32"/>
      <c r="I1689" s="451"/>
      <c r="J1689" s="452"/>
      <c r="O1689" s="21"/>
    </row>
    <row r="1690" spans="2:15" ht="11.25" outlineLevel="1">
      <c r="B1690" s="75"/>
      <c r="C1690" s="11"/>
      <c r="D1690" s="1"/>
      <c r="E1690" s="1" t="s">
        <v>1451</v>
      </c>
      <c r="F1690" s="141" t="s">
        <v>1866</v>
      </c>
      <c r="G1690" s="32"/>
      <c r="H1690" s="32"/>
      <c r="I1690" s="451"/>
      <c r="J1690" s="452"/>
      <c r="O1690" s="21"/>
    </row>
    <row r="1691" spans="2:15" ht="11.25" outlineLevel="1">
      <c r="B1691" s="75"/>
      <c r="C1691" s="11"/>
      <c r="D1691" s="1"/>
      <c r="E1691" s="1"/>
      <c r="F1691" s="141"/>
      <c r="G1691" s="32"/>
      <c r="H1691" s="32"/>
      <c r="I1691" s="451"/>
      <c r="J1691" s="452"/>
      <c r="O1691" s="21"/>
    </row>
    <row r="1692" spans="2:15" ht="11.25" outlineLevel="1">
      <c r="B1692" s="75"/>
      <c r="C1692" s="33" t="s">
        <v>1862</v>
      </c>
      <c r="D1692" s="9" t="s">
        <v>2132</v>
      </c>
      <c r="E1692" s="9"/>
      <c r="F1692" s="588"/>
      <c r="G1692" s="350" t="s">
        <v>84</v>
      </c>
      <c r="H1692" s="350" t="s">
        <v>85</v>
      </c>
      <c r="I1692" s="845"/>
      <c r="J1692" s="846"/>
      <c r="O1692" s="21"/>
    </row>
    <row r="1693" spans="2:15" ht="11.25" outlineLevel="1">
      <c r="B1693" s="706"/>
      <c r="C1693" s="33"/>
      <c r="D1693" s="318"/>
      <c r="E1693" s="312" t="s">
        <v>3320</v>
      </c>
      <c r="F1693" s="589"/>
      <c r="G1693" s="350"/>
      <c r="H1693" s="350"/>
      <c r="I1693" s="451"/>
      <c r="J1693" s="452"/>
      <c r="O1693" s="21"/>
    </row>
    <row r="1694" spans="2:15" ht="11.25" hidden="1" outlineLevel="2">
      <c r="B1694" s="706"/>
      <c r="C1694" s="33"/>
      <c r="D1694" s="311"/>
      <c r="E1694" s="533" t="str">
        <f>TRIM(RIGHT(SUBSTITUTE(E1693," ",REPT(" ",100)),100))</f>
        <v>8.10.2.3.2(m)</v>
      </c>
      <c r="F1694" s="590">
        <f>+VLOOKUP(E1694,clause_count,2,FALSE)</f>
        <v>1</v>
      </c>
      <c r="G1694" s="350"/>
      <c r="H1694" s="350"/>
      <c r="I1694" s="451"/>
      <c r="J1694" s="452"/>
      <c r="O1694" s="21"/>
    </row>
    <row r="1695" spans="2:15" ht="12.75" hidden="1" outlineLevel="2">
      <c r="B1695" s="706"/>
      <c r="C1695" s="33"/>
      <c r="D1695" s="539">
        <v>1</v>
      </c>
      <c r="E1695" s="538" t="s">
        <v>2636</v>
      </c>
      <c r="F1695" s="577" t="str">
        <f>+VLOOKUP(E1695,AlterationTestLU[],2,)</f>
        <v>Firefighters’ Emergency Operation.</v>
      </c>
      <c r="G1695" s="350"/>
      <c r="H1695" s="350"/>
      <c r="I1695" s="451"/>
      <c r="J1695" s="452"/>
      <c r="O1695" s="21"/>
    </row>
    <row r="1696" spans="2:15" ht="11.25" outlineLevel="1" collapsed="1">
      <c r="B1696" s="75"/>
      <c r="C1696" s="11"/>
      <c r="D1696" s="1"/>
      <c r="E1696" s="1" t="s">
        <v>425</v>
      </c>
      <c r="F1696" s="141" t="s">
        <v>1492</v>
      </c>
      <c r="G1696" s="32"/>
      <c r="H1696" s="32"/>
      <c r="I1696" s="845"/>
      <c r="J1696" s="846"/>
      <c r="O1696" s="21"/>
    </row>
    <row r="1697" spans="2:15" ht="11.25" outlineLevel="1">
      <c r="B1697" s="75"/>
      <c r="C1697" s="11"/>
      <c r="D1697" s="1"/>
      <c r="E1697" s="1" t="s">
        <v>426</v>
      </c>
      <c r="F1697" s="141" t="s">
        <v>1541</v>
      </c>
      <c r="G1697" s="32"/>
      <c r="H1697" s="32"/>
      <c r="I1697" s="845"/>
      <c r="J1697" s="846"/>
      <c r="O1697" s="21"/>
    </row>
    <row r="1698" spans="2:15" ht="11.25" outlineLevel="1">
      <c r="B1698" s="75"/>
      <c r="C1698" s="11"/>
      <c r="D1698" s="1"/>
      <c r="E1698" s="1" t="s">
        <v>427</v>
      </c>
      <c r="F1698" s="141" t="s">
        <v>1542</v>
      </c>
      <c r="G1698" s="32"/>
      <c r="H1698" s="32"/>
      <c r="I1698" s="845"/>
      <c r="J1698" s="846"/>
      <c r="O1698" s="21"/>
    </row>
    <row r="1699" spans="2:15" ht="11.25" outlineLevel="1">
      <c r="B1699" s="75"/>
      <c r="C1699" s="11"/>
      <c r="D1699" s="1"/>
      <c r="E1699" s="1" t="s">
        <v>428</v>
      </c>
      <c r="F1699" s="141" t="s">
        <v>1491</v>
      </c>
      <c r="G1699" s="32"/>
      <c r="H1699" s="32"/>
      <c r="I1699" s="845"/>
      <c r="J1699" s="846"/>
      <c r="O1699" s="21"/>
    </row>
    <row r="1700" spans="2:15" ht="11.25" outlineLevel="1">
      <c r="B1700" s="75"/>
      <c r="C1700" s="11"/>
      <c r="D1700" s="1"/>
      <c r="E1700" s="1" t="s">
        <v>429</v>
      </c>
      <c r="F1700" s="141" t="s">
        <v>1494</v>
      </c>
      <c r="G1700" s="32"/>
      <c r="H1700" s="32"/>
      <c r="I1700" s="845"/>
      <c r="J1700" s="846"/>
      <c r="O1700" s="21"/>
    </row>
    <row r="1701" spans="2:15" ht="11.25" outlineLevel="1">
      <c r="B1701" s="75"/>
      <c r="C1701" s="11"/>
      <c r="D1701" s="1"/>
      <c r="E1701" s="1" t="s">
        <v>430</v>
      </c>
      <c r="F1701" s="141" t="s">
        <v>1495</v>
      </c>
      <c r="G1701" s="32"/>
      <c r="H1701" s="32"/>
      <c r="I1701" s="845"/>
      <c r="J1701" s="846"/>
      <c r="O1701" s="21"/>
    </row>
    <row r="1702" spans="2:15" ht="11.25" outlineLevel="1">
      <c r="B1702" s="75"/>
      <c r="C1702" s="11"/>
      <c r="D1702" s="1"/>
      <c r="E1702" s="1" t="s">
        <v>1864</v>
      </c>
      <c r="F1702" s="141" t="s">
        <v>1863</v>
      </c>
      <c r="G1702" s="32"/>
      <c r="H1702" s="32"/>
      <c r="I1702" s="451"/>
      <c r="J1702" s="452"/>
      <c r="O1702" s="21"/>
    </row>
    <row r="1703" spans="2:15" ht="11.25" outlineLevel="1">
      <c r="B1703" s="75"/>
      <c r="C1703" s="11"/>
      <c r="D1703" s="1"/>
      <c r="E1703" s="339" t="s">
        <v>1578</v>
      </c>
      <c r="F1703" s="141" t="s">
        <v>1855</v>
      </c>
      <c r="G1703" s="32"/>
      <c r="H1703" s="32"/>
      <c r="I1703" s="451"/>
      <c r="J1703" s="452"/>
      <c r="O1703" s="21"/>
    </row>
    <row r="1704" spans="2:15" ht="11.25" outlineLevel="1">
      <c r="B1704" s="75"/>
      <c r="C1704" s="11"/>
      <c r="D1704" s="1"/>
      <c r="E1704" s="1" t="s">
        <v>388</v>
      </c>
      <c r="F1704" s="141" t="s">
        <v>2129</v>
      </c>
      <c r="G1704" s="32"/>
      <c r="H1704" s="32"/>
      <c r="I1704" s="451"/>
      <c r="J1704" s="452"/>
      <c r="O1704" s="21"/>
    </row>
    <row r="1705" spans="2:15" ht="11.25" outlineLevel="1">
      <c r="B1705" s="75"/>
      <c r="C1705" s="11"/>
      <c r="D1705" s="1"/>
      <c r="E1705" s="1" t="s">
        <v>1451</v>
      </c>
      <c r="F1705" s="141" t="s">
        <v>1866</v>
      </c>
      <c r="G1705" s="32"/>
      <c r="H1705" s="32"/>
      <c r="I1705" s="451"/>
      <c r="J1705" s="452"/>
      <c r="O1705" s="21"/>
    </row>
    <row r="1706" spans="2:15" ht="11.25" outlineLevel="1">
      <c r="B1706" s="75"/>
      <c r="C1706" s="11"/>
      <c r="D1706" s="1"/>
      <c r="E1706" s="1"/>
      <c r="F1706" s="141"/>
      <c r="G1706" s="32"/>
      <c r="H1706" s="32"/>
      <c r="I1706" s="451"/>
      <c r="J1706" s="452"/>
      <c r="O1706" s="21"/>
    </row>
    <row r="1707" spans="2:15" ht="11.25" outlineLevel="1">
      <c r="B1707" s="75"/>
      <c r="C1707" s="33" t="s">
        <v>1865</v>
      </c>
      <c r="D1707" s="9" t="s">
        <v>1464</v>
      </c>
      <c r="E1707" s="9"/>
      <c r="F1707" s="588"/>
      <c r="G1707" s="73" t="s">
        <v>82</v>
      </c>
      <c r="H1707" s="350" t="s">
        <v>85</v>
      </c>
      <c r="I1707" s="875"/>
      <c r="J1707" s="876"/>
      <c r="M1707" s="727" t="s">
        <v>438</v>
      </c>
      <c r="O1707" s="21"/>
    </row>
    <row r="1708" spans="2:15" ht="11.25" outlineLevel="1">
      <c r="B1708" s="706"/>
      <c r="C1708" s="33"/>
      <c r="D1708" s="318"/>
      <c r="E1708" s="312" t="s">
        <v>3320</v>
      </c>
      <c r="F1708" s="589"/>
      <c r="G1708" s="73"/>
      <c r="H1708" s="350"/>
      <c r="I1708" s="544"/>
      <c r="J1708" s="545"/>
      <c r="O1708" s="21"/>
    </row>
    <row r="1709" spans="2:15" ht="11.25" hidden="1" outlineLevel="2">
      <c r="B1709" s="706"/>
      <c r="C1709" s="33"/>
      <c r="D1709" s="311"/>
      <c r="E1709" s="533" t="str">
        <f>TRIM(RIGHT(SUBSTITUTE(E1708," ",REPT(" ",100)),100))</f>
        <v>8.10.2.3.2(m)</v>
      </c>
      <c r="F1709" s="590">
        <f>+VLOOKUP(E1709,clause_count,2,FALSE)</f>
        <v>1</v>
      </c>
      <c r="G1709" s="73"/>
      <c r="H1709" s="350"/>
      <c r="I1709" s="544"/>
      <c r="J1709" s="545"/>
      <c r="O1709" s="21"/>
    </row>
    <row r="1710" spans="2:15" ht="12.75" hidden="1" outlineLevel="2">
      <c r="B1710" s="706"/>
      <c r="C1710" s="33"/>
      <c r="D1710" s="539">
        <v>1</v>
      </c>
      <c r="E1710" s="538" t="s">
        <v>2636</v>
      </c>
      <c r="F1710" s="577" t="str">
        <f>+VLOOKUP(E1710,AlterationTestLU[],2,)</f>
        <v>Firefighters’ Emergency Operation.</v>
      </c>
      <c r="G1710" s="73"/>
      <c r="H1710" s="350"/>
      <c r="I1710" s="544"/>
      <c r="J1710" s="545"/>
      <c r="O1710" s="21"/>
    </row>
    <row r="1711" spans="2:15" ht="11.25" outlineLevel="1" collapsed="1">
      <c r="B1711" s="75"/>
      <c r="C1711" s="11"/>
      <c r="D1711" s="190"/>
      <c r="E1711" s="266" t="s">
        <v>362</v>
      </c>
      <c r="F1711" s="141" t="s">
        <v>806</v>
      </c>
      <c r="G1711" s="44"/>
      <c r="H1711" s="44"/>
      <c r="I1711" s="875"/>
      <c r="J1711" s="876"/>
      <c r="M1711" s="727" t="s">
        <v>438</v>
      </c>
      <c r="O1711" s="21"/>
    </row>
    <row r="1712" spans="2:15" ht="11.25" outlineLevel="1">
      <c r="B1712" s="75"/>
      <c r="C1712" s="11"/>
      <c r="D1712" s="1"/>
      <c r="E1712" s="270"/>
      <c r="F1712" s="602" t="s">
        <v>1460</v>
      </c>
      <c r="G1712" s="44"/>
      <c r="H1712" s="44"/>
      <c r="I1712" s="544"/>
      <c r="J1712" s="545"/>
      <c r="M1712" s="727" t="s">
        <v>438</v>
      </c>
      <c r="O1712" s="21"/>
    </row>
    <row r="1713" spans="2:15" ht="11.25" outlineLevel="1">
      <c r="B1713" s="75"/>
      <c r="C1713" s="11"/>
      <c r="D1713" s="1"/>
      <c r="E1713" s="270"/>
      <c r="F1713" s="602" t="s">
        <v>1998</v>
      </c>
      <c r="G1713" s="44"/>
      <c r="H1713" s="44"/>
      <c r="I1713" s="544"/>
      <c r="J1713" s="545"/>
      <c r="O1713" s="21"/>
    </row>
    <row r="1714" spans="2:15" ht="11.25" outlineLevel="1">
      <c r="B1714" s="75"/>
      <c r="C1714" s="11"/>
      <c r="D1714" s="1"/>
      <c r="E1714" s="271"/>
      <c r="F1714" s="602" t="s">
        <v>1536</v>
      </c>
      <c r="G1714" s="44"/>
      <c r="H1714" s="44"/>
      <c r="I1714" s="544"/>
      <c r="J1714" s="545"/>
      <c r="O1714" s="21"/>
    </row>
    <row r="1715" spans="2:15" ht="11.25" outlineLevel="1">
      <c r="B1715" s="75"/>
      <c r="C1715" s="11"/>
      <c r="D1715" s="1"/>
      <c r="E1715" s="271"/>
      <c r="F1715" s="602" t="s">
        <v>1840</v>
      </c>
      <c r="G1715" s="44"/>
      <c r="H1715" s="44"/>
      <c r="I1715" s="544"/>
      <c r="J1715" s="545"/>
      <c r="O1715" s="21"/>
    </row>
    <row r="1716" spans="2:15" ht="11.25" outlineLevel="1">
      <c r="B1716" s="75"/>
      <c r="C1716" s="11"/>
      <c r="D1716" s="1"/>
      <c r="E1716" s="271"/>
      <c r="F1716" s="602" t="s">
        <v>1537</v>
      </c>
      <c r="G1716" s="44"/>
      <c r="H1716" s="44"/>
      <c r="I1716" s="544"/>
      <c r="J1716" s="545"/>
      <c r="O1716" s="21"/>
    </row>
    <row r="1717" spans="2:15" ht="11.25" outlineLevel="1">
      <c r="B1717" s="75"/>
      <c r="C1717" s="11"/>
      <c r="D1717" s="1"/>
      <c r="E1717" s="271"/>
      <c r="F1717" s="602" t="s">
        <v>1538</v>
      </c>
      <c r="G1717" s="44"/>
      <c r="H1717" s="44"/>
      <c r="I1717" s="544"/>
      <c r="J1717" s="545"/>
      <c r="O1717" s="21"/>
    </row>
    <row r="1718" spans="2:15" ht="11.25" outlineLevel="1">
      <c r="B1718" s="75"/>
      <c r="C1718" s="11"/>
      <c r="D1718" s="1"/>
      <c r="E1718" s="271"/>
      <c r="F1718" s="602" t="s">
        <v>1539</v>
      </c>
      <c r="G1718" s="44"/>
      <c r="H1718" s="44"/>
      <c r="I1718" s="544"/>
      <c r="J1718" s="545"/>
      <c r="O1718" s="21"/>
    </row>
    <row r="1719" spans="2:15" ht="11.25" outlineLevel="1">
      <c r="B1719" s="75"/>
      <c r="C1719" s="11"/>
      <c r="D1719" s="1"/>
      <c r="E1719" s="271"/>
      <c r="F1719" s="602" t="s">
        <v>1540</v>
      </c>
      <c r="G1719" s="44"/>
      <c r="H1719" s="44"/>
      <c r="I1719" s="544"/>
      <c r="J1719" s="545"/>
      <c r="O1719" s="21"/>
    </row>
    <row r="1720" spans="2:15" ht="11.25" outlineLevel="1">
      <c r="B1720" s="75"/>
      <c r="C1720" s="11"/>
      <c r="D1720" s="1"/>
      <c r="E1720" s="271"/>
      <c r="F1720" s="602" t="s">
        <v>1465</v>
      </c>
      <c r="G1720" s="44"/>
      <c r="H1720" s="44"/>
      <c r="I1720" s="544"/>
      <c r="J1720" s="545"/>
      <c r="O1720" s="21"/>
    </row>
    <row r="1721" spans="2:15" ht="11.25" outlineLevel="1">
      <c r="B1721" s="75"/>
      <c r="C1721" s="11"/>
      <c r="D1721" s="1"/>
      <c r="E1721" s="271"/>
      <c r="F1721" s="602" t="s">
        <v>2122</v>
      </c>
      <c r="G1721" s="44"/>
      <c r="H1721" s="44"/>
      <c r="I1721" s="544"/>
      <c r="J1721" s="545"/>
      <c r="O1721" s="21"/>
    </row>
    <row r="1722" spans="2:15" ht="11.25" outlineLevel="1">
      <c r="B1722" s="75"/>
      <c r="C1722" s="11"/>
      <c r="D1722" s="1"/>
      <c r="E1722" s="1"/>
      <c r="F1722" s="602"/>
      <c r="G1722" s="44"/>
      <c r="H1722" s="44"/>
      <c r="I1722" s="544"/>
      <c r="J1722" s="545"/>
      <c r="O1722" s="21"/>
    </row>
    <row r="1723" spans="2:15" ht="11.25" outlineLevel="1">
      <c r="B1723" s="523"/>
      <c r="C1723" s="273" t="s">
        <v>2161</v>
      </c>
      <c r="D1723" s="164" t="s">
        <v>2019</v>
      </c>
      <c r="E1723" s="165"/>
      <c r="F1723" s="593"/>
      <c r="G1723" s="895" t="s">
        <v>84</v>
      </c>
      <c r="H1723" s="896"/>
      <c r="I1723" s="451"/>
      <c r="J1723" s="452"/>
      <c r="O1723" s="21"/>
    </row>
    <row r="1724" spans="2:15" ht="11.25" outlineLevel="1">
      <c r="B1724" s="75"/>
      <c r="C1724" s="228"/>
      <c r="D1724" s="1"/>
      <c r="E1724" s="1"/>
      <c r="F1724" s="141" t="s">
        <v>1206</v>
      </c>
      <c r="G1724" s="86"/>
      <c r="H1724" s="450"/>
      <c r="I1724" s="451"/>
      <c r="J1724" s="452"/>
      <c r="O1724" s="21"/>
    </row>
    <row r="1725" spans="2:15" ht="11.25" outlineLevel="1">
      <c r="B1725" s="523"/>
      <c r="C1725" s="273" t="s">
        <v>2162</v>
      </c>
      <c r="D1725" s="164" t="s">
        <v>1522</v>
      </c>
      <c r="E1725" s="165"/>
      <c r="F1725" s="593"/>
      <c r="G1725" s="546" t="s">
        <v>84</v>
      </c>
      <c r="H1725" s="547" t="s">
        <v>85</v>
      </c>
      <c r="I1725" s="451"/>
      <c r="J1725" s="452"/>
      <c r="O1725" s="21"/>
    </row>
    <row r="1726" spans="2:15" ht="11.25" outlineLevel="1">
      <c r="B1726" s="75"/>
      <c r="C1726" s="247"/>
      <c r="D1726" s="74"/>
      <c r="E1726" s="1"/>
      <c r="F1726" s="141" t="s">
        <v>1536</v>
      </c>
      <c r="G1726" s="145"/>
      <c r="H1726" s="561"/>
      <c r="I1726" s="451"/>
      <c r="J1726" s="452"/>
      <c r="O1726" s="21"/>
    </row>
    <row r="1727" spans="2:15" ht="11.25" outlineLevel="1">
      <c r="B1727" s="75"/>
      <c r="C1727" s="247"/>
      <c r="D1727" s="74"/>
      <c r="E1727" s="1" t="s">
        <v>1599</v>
      </c>
      <c r="F1727" s="141" t="s">
        <v>1600</v>
      </c>
      <c r="G1727" s="145"/>
      <c r="H1727" s="145"/>
      <c r="I1727" s="451"/>
      <c r="J1727" s="452"/>
      <c r="O1727" s="21"/>
    </row>
    <row r="1728" spans="2:15" outlineLevel="1" thickBot="1">
      <c r="B1728" s="75"/>
      <c r="C1728" s="11"/>
      <c r="D1728" s="1"/>
      <c r="E1728" s="1"/>
      <c r="F1728" s="626"/>
      <c r="G1728" s="44"/>
      <c r="H1728" s="44"/>
      <c r="I1728" s="544"/>
      <c r="J1728" s="545"/>
      <c r="O1728" s="21"/>
    </row>
    <row r="1729" spans="2:18" ht="12.75">
      <c r="B1729" s="523"/>
      <c r="C1729" s="283" t="s">
        <v>2163</v>
      </c>
      <c r="D1729" s="284" t="s">
        <v>1585</v>
      </c>
      <c r="E1729" s="285"/>
      <c r="F1729" s="627"/>
      <c r="G1729" s="286"/>
      <c r="H1729" s="286"/>
      <c r="I1729" s="287"/>
      <c r="J1729" s="288"/>
      <c r="O1729" s="21"/>
    </row>
    <row r="1730" spans="2:18" ht="11.25" outlineLevel="1">
      <c r="B1730" s="523"/>
      <c r="C1730" s="293" t="s">
        <v>2164</v>
      </c>
      <c r="D1730" s="959" t="s">
        <v>1586</v>
      </c>
      <c r="E1730" s="960"/>
      <c r="F1730" s="961"/>
      <c r="G1730" s="294" t="s">
        <v>234</v>
      </c>
      <c r="H1730" s="295"/>
      <c r="I1730" s="290"/>
      <c r="J1730" s="291"/>
      <c r="L1730" s="732"/>
      <c r="M1730" s="732"/>
      <c r="N1730" s="732"/>
      <c r="O1730" s="292"/>
      <c r="P1730" s="292"/>
      <c r="Q1730" s="292"/>
      <c r="R1730" s="292"/>
    </row>
    <row r="1731" spans="2:18" ht="11.25" outlineLevel="1">
      <c r="B1731" s="75"/>
      <c r="C1731" s="228"/>
      <c r="D1731" s="217" t="s">
        <v>1218</v>
      </c>
      <c r="E1731" s="216" t="s">
        <v>412</v>
      </c>
      <c r="F1731" s="605" t="s">
        <v>1587</v>
      </c>
      <c r="G1731" s="289"/>
      <c r="H1731" s="289"/>
      <c r="I1731" s="290"/>
      <c r="J1731" s="291"/>
      <c r="L1731" s="732"/>
      <c r="M1731" s="732"/>
      <c r="N1731" s="732"/>
      <c r="O1731" s="292"/>
      <c r="P1731" s="292"/>
      <c r="Q1731" s="292"/>
      <c r="R1731" s="292"/>
    </row>
    <row r="1732" spans="2:18" ht="33.75" outlineLevel="1">
      <c r="B1732" s="75"/>
      <c r="C1732" s="228"/>
      <c r="D1732" s="217" t="s">
        <v>1218</v>
      </c>
      <c r="E1732" s="216"/>
      <c r="F1732" s="605" t="s">
        <v>1590</v>
      </c>
      <c r="G1732" s="289"/>
      <c r="H1732" s="289"/>
      <c r="I1732" s="290"/>
      <c r="J1732" s="291"/>
      <c r="L1732" s="732"/>
      <c r="M1732" s="732"/>
      <c r="N1732" s="732"/>
      <c r="O1732" s="292"/>
      <c r="P1732" s="292"/>
      <c r="Q1732" s="292"/>
      <c r="R1732" s="292"/>
    </row>
    <row r="1733" spans="2:18" ht="11.25" outlineLevel="1">
      <c r="B1733" s="75"/>
      <c r="C1733" s="228"/>
      <c r="D1733" s="217"/>
      <c r="E1733" s="216"/>
      <c r="F1733" s="628" t="s">
        <v>1588</v>
      </c>
      <c r="G1733" s="289"/>
      <c r="H1733" s="289"/>
      <c r="I1733" s="290"/>
      <c r="J1733" s="291"/>
      <c r="L1733" s="732"/>
      <c r="M1733" s="732"/>
      <c r="N1733" s="732"/>
      <c r="O1733" s="292"/>
      <c r="P1733" s="292"/>
      <c r="Q1733" s="292"/>
      <c r="R1733" s="292"/>
    </row>
    <row r="1734" spans="2:18" ht="11.25" outlineLevel="1">
      <c r="B1734" s="75"/>
      <c r="C1734" s="228"/>
      <c r="D1734" s="217"/>
      <c r="E1734" s="216"/>
      <c r="F1734" s="628" t="s">
        <v>1589</v>
      </c>
      <c r="G1734" s="289"/>
      <c r="H1734" s="289"/>
      <c r="I1734" s="290"/>
      <c r="J1734" s="291"/>
      <c r="L1734" s="732"/>
      <c r="M1734" s="732"/>
      <c r="N1734" s="732"/>
      <c r="O1734" s="292"/>
      <c r="P1734" s="292"/>
      <c r="Q1734" s="292"/>
      <c r="R1734" s="292"/>
    </row>
    <row r="1735" spans="2:18" ht="11.25" outlineLevel="1">
      <c r="B1735" s="75"/>
      <c r="C1735" s="228"/>
      <c r="D1735" s="217"/>
      <c r="E1735" s="216"/>
      <c r="F1735" s="628"/>
      <c r="G1735" s="289"/>
      <c r="H1735" s="289"/>
      <c r="I1735" s="290"/>
      <c r="J1735" s="291"/>
      <c r="L1735" s="732"/>
      <c r="M1735" s="732"/>
      <c r="N1735" s="732"/>
      <c r="O1735" s="292"/>
      <c r="P1735" s="292"/>
      <c r="Q1735" s="292"/>
      <c r="R1735" s="292"/>
    </row>
    <row r="1736" spans="2:18" ht="11.25" outlineLevel="1">
      <c r="B1736" s="75"/>
      <c r="C1736" s="228"/>
      <c r="D1736" s="217" t="s">
        <v>1218</v>
      </c>
      <c r="E1736" s="216"/>
      <c r="F1736" s="605" t="s">
        <v>1591</v>
      </c>
      <c r="G1736" s="289"/>
      <c r="H1736" s="289"/>
      <c r="I1736" s="290"/>
      <c r="J1736" s="291"/>
      <c r="L1736" s="732"/>
      <c r="M1736" s="732"/>
      <c r="N1736" s="732"/>
      <c r="O1736" s="292"/>
      <c r="P1736" s="292"/>
      <c r="Q1736" s="292"/>
      <c r="R1736" s="292"/>
    </row>
    <row r="1737" spans="2:18" ht="11.25" outlineLevel="1">
      <c r="B1737" s="75"/>
      <c r="C1737" s="228"/>
      <c r="D1737" s="217" t="s">
        <v>1218</v>
      </c>
      <c r="E1737" s="216" t="s">
        <v>330</v>
      </c>
      <c r="F1737" s="605" t="s">
        <v>1593</v>
      </c>
      <c r="G1737" s="289"/>
      <c r="H1737" s="289"/>
      <c r="I1737" s="290"/>
      <c r="J1737" s="291"/>
      <c r="L1737" s="732"/>
      <c r="M1737" s="732"/>
      <c r="N1737" s="732"/>
      <c r="O1737" s="292"/>
      <c r="P1737" s="292"/>
      <c r="Q1737" s="292"/>
      <c r="R1737" s="292"/>
    </row>
    <row r="1738" spans="2:18" ht="11.25" outlineLevel="1">
      <c r="B1738" s="75"/>
      <c r="C1738" s="228"/>
      <c r="D1738" s="216"/>
      <c r="E1738" s="216"/>
      <c r="F1738" s="628" t="s">
        <v>1592</v>
      </c>
      <c r="G1738" s="289"/>
      <c r="H1738" s="289"/>
      <c r="I1738" s="290"/>
      <c r="J1738" s="291"/>
      <c r="L1738" s="732"/>
      <c r="M1738" s="732"/>
      <c r="N1738" s="732"/>
      <c r="O1738" s="292"/>
      <c r="P1738" s="292"/>
      <c r="Q1738" s="292"/>
      <c r="R1738" s="292"/>
    </row>
    <row r="1739" spans="2:18" outlineLevel="1" thickBot="1">
      <c r="B1739" s="524"/>
      <c r="C1739" s="787"/>
      <c r="D1739" s="788"/>
      <c r="E1739" s="788"/>
      <c r="F1739" s="789"/>
      <c r="G1739" s="790"/>
      <c r="H1739" s="790"/>
      <c r="I1739" s="791"/>
      <c r="J1739" s="792"/>
      <c r="L1739" s="732"/>
      <c r="M1739" s="732"/>
      <c r="N1739" s="732"/>
      <c r="O1739" s="292"/>
      <c r="P1739" s="292"/>
      <c r="Q1739" s="292"/>
      <c r="R1739" s="292"/>
    </row>
  </sheetData>
  <autoFilter ref="A1:O1739" xr:uid="{D3755898-40D5-462D-824C-AB3A107FF69A}"/>
  <dataConsolidate/>
  <mergeCells count="419">
    <mergeCell ref="B2:B5"/>
    <mergeCell ref="C2:C5"/>
    <mergeCell ref="D2:F4"/>
    <mergeCell ref="G2:J2"/>
    <mergeCell ref="G3:H3"/>
    <mergeCell ref="I3:J3"/>
    <mergeCell ref="D5:E5"/>
    <mergeCell ref="G5:J5"/>
    <mergeCell ref="D31:D44"/>
    <mergeCell ref="I70:J70"/>
    <mergeCell ref="I72:J72"/>
    <mergeCell ref="I73:J73"/>
    <mergeCell ref="I74:J74"/>
    <mergeCell ref="I75:J75"/>
    <mergeCell ref="G6:H6"/>
    <mergeCell ref="I7:J7"/>
    <mergeCell ref="I9:J9"/>
    <mergeCell ref="I10:J10"/>
    <mergeCell ref="D23:F23"/>
    <mergeCell ref="D28:F28"/>
    <mergeCell ref="I83:J83"/>
    <mergeCell ref="I84:J84"/>
    <mergeCell ref="I86:J86"/>
    <mergeCell ref="I87:J87"/>
    <mergeCell ref="I88:J88"/>
    <mergeCell ref="I89:J89"/>
    <mergeCell ref="I76:J76"/>
    <mergeCell ref="I77:J77"/>
    <mergeCell ref="I78:J78"/>
    <mergeCell ref="I80:J80"/>
    <mergeCell ref="I81:J81"/>
    <mergeCell ref="I82:J82"/>
    <mergeCell ref="I97:J97"/>
    <mergeCell ref="I103:J103"/>
    <mergeCell ref="I104:J104"/>
    <mergeCell ref="I105:J105"/>
    <mergeCell ref="I106:J106"/>
    <mergeCell ref="I107:J107"/>
    <mergeCell ref="I90:J90"/>
    <mergeCell ref="I91:J91"/>
    <mergeCell ref="I93:J93"/>
    <mergeCell ref="I94:J94"/>
    <mergeCell ref="I95:J95"/>
    <mergeCell ref="I96:J96"/>
    <mergeCell ref="I126:J126"/>
    <mergeCell ref="I135:J135"/>
    <mergeCell ref="I136:J136"/>
    <mergeCell ref="I137:J137"/>
    <mergeCell ref="I138:J138"/>
    <mergeCell ref="I139:J139"/>
    <mergeCell ref="I108:J108"/>
    <mergeCell ref="I109:J109"/>
    <mergeCell ref="I112:J112"/>
    <mergeCell ref="I113:J113"/>
    <mergeCell ref="I114:J114"/>
    <mergeCell ref="I115:J115"/>
    <mergeCell ref="I185:J185"/>
    <mergeCell ref="I186:J186"/>
    <mergeCell ref="I187:J187"/>
    <mergeCell ref="I188:J188"/>
    <mergeCell ref="I189:J189"/>
    <mergeCell ref="I190:J190"/>
    <mergeCell ref="I150:J150"/>
    <mergeCell ref="I151:J151"/>
    <mergeCell ref="I160:J160"/>
    <mergeCell ref="I165:J165"/>
    <mergeCell ref="G166:J166"/>
    <mergeCell ref="I167:J167"/>
    <mergeCell ref="I197:J197"/>
    <mergeCell ref="I198:J198"/>
    <mergeCell ref="I200:J200"/>
    <mergeCell ref="I201:J201"/>
    <mergeCell ref="I202:J202"/>
    <mergeCell ref="I203:J203"/>
    <mergeCell ref="I191:J191"/>
    <mergeCell ref="I192:J192"/>
    <mergeCell ref="I193:J193"/>
    <mergeCell ref="I194:J194"/>
    <mergeCell ref="I195:J195"/>
    <mergeCell ref="I196:J196"/>
    <mergeCell ref="I269:J269"/>
    <mergeCell ref="I270:J270"/>
    <mergeCell ref="I274:J274"/>
    <mergeCell ref="I275:J275"/>
    <mergeCell ref="I276:J276"/>
    <mergeCell ref="I277:J277"/>
    <mergeCell ref="I238:J238"/>
    <mergeCell ref="I239:J239"/>
    <mergeCell ref="I245:J245"/>
    <mergeCell ref="I246:J246"/>
    <mergeCell ref="I247:J247"/>
    <mergeCell ref="I268:J268"/>
    <mergeCell ref="I286:J286"/>
    <mergeCell ref="I290:J290"/>
    <mergeCell ref="I291:J291"/>
    <mergeCell ref="I292:J292"/>
    <mergeCell ref="I293:J293"/>
    <mergeCell ref="I294:J294"/>
    <mergeCell ref="I278:J278"/>
    <mergeCell ref="I279:J279"/>
    <mergeCell ref="I280:J280"/>
    <mergeCell ref="I281:J281"/>
    <mergeCell ref="I282:J282"/>
    <mergeCell ref="I285:J285"/>
    <mergeCell ref="I305:J305"/>
    <mergeCell ref="I306:J306"/>
    <mergeCell ref="I307:J307"/>
    <mergeCell ref="I309:J309"/>
    <mergeCell ref="I330:J331"/>
    <mergeCell ref="G333:H335"/>
    <mergeCell ref="I333:J335"/>
    <mergeCell ref="I295:J295"/>
    <mergeCell ref="I297:J297"/>
    <mergeCell ref="I298:J298"/>
    <mergeCell ref="I302:J302"/>
    <mergeCell ref="I303:J303"/>
    <mergeCell ref="I304:J304"/>
    <mergeCell ref="G343:H346"/>
    <mergeCell ref="I343:J346"/>
    <mergeCell ref="G347:H347"/>
    <mergeCell ref="I347:J347"/>
    <mergeCell ref="I349:J349"/>
    <mergeCell ref="I370:J370"/>
    <mergeCell ref="G336:H336"/>
    <mergeCell ref="I336:J336"/>
    <mergeCell ref="G337:H341"/>
    <mergeCell ref="I337:J341"/>
    <mergeCell ref="G342:H342"/>
    <mergeCell ref="I342:J342"/>
    <mergeCell ref="G378:H383"/>
    <mergeCell ref="I378:J383"/>
    <mergeCell ref="G384:H386"/>
    <mergeCell ref="I384:J386"/>
    <mergeCell ref="I388:J388"/>
    <mergeCell ref="I409:J410"/>
    <mergeCell ref="I371:J371"/>
    <mergeCell ref="G373:H374"/>
    <mergeCell ref="I373:J374"/>
    <mergeCell ref="G375:H376"/>
    <mergeCell ref="I375:J376"/>
    <mergeCell ref="G377:H377"/>
    <mergeCell ref="I377:J377"/>
    <mergeCell ref="G422:H422"/>
    <mergeCell ref="I422:J422"/>
    <mergeCell ref="I424:J424"/>
    <mergeCell ref="I425:J425"/>
    <mergeCell ref="I426:J426"/>
    <mergeCell ref="D427:F427"/>
    <mergeCell ref="G427:H427"/>
    <mergeCell ref="G412:H412"/>
    <mergeCell ref="I412:J412"/>
    <mergeCell ref="G415:H415"/>
    <mergeCell ref="I415:J415"/>
    <mergeCell ref="G418:H418"/>
    <mergeCell ref="I418:J420"/>
    <mergeCell ref="G419:H419"/>
    <mergeCell ref="I452:J452"/>
    <mergeCell ref="I453:J453"/>
    <mergeCell ref="I454:J454"/>
    <mergeCell ref="I455:J455"/>
    <mergeCell ref="I457:J457"/>
    <mergeCell ref="I458:J458"/>
    <mergeCell ref="G436:J436"/>
    <mergeCell ref="I442:J442"/>
    <mergeCell ref="I443:J443"/>
    <mergeCell ref="I444:J444"/>
    <mergeCell ref="I447:J447"/>
    <mergeCell ref="I450:J450"/>
    <mergeCell ref="I498:J498"/>
    <mergeCell ref="I500:J500"/>
    <mergeCell ref="I501:J501"/>
    <mergeCell ref="I503:J503"/>
    <mergeCell ref="G529:J529"/>
    <mergeCell ref="I530:J530"/>
    <mergeCell ref="I461:J461"/>
    <mergeCell ref="I465:J465"/>
    <mergeCell ref="I494:J494"/>
    <mergeCell ref="I495:J495"/>
    <mergeCell ref="I496:J496"/>
    <mergeCell ref="I497:J497"/>
    <mergeCell ref="I544:J544"/>
    <mergeCell ref="I545:J545"/>
    <mergeCell ref="I547:J547"/>
    <mergeCell ref="I551:J551"/>
    <mergeCell ref="G560:H560"/>
    <mergeCell ref="G586:H586"/>
    <mergeCell ref="I536:J536"/>
    <mergeCell ref="I537:J537"/>
    <mergeCell ref="I538:J538"/>
    <mergeCell ref="I540:J540"/>
    <mergeCell ref="I542:J542"/>
    <mergeCell ref="I543:J543"/>
    <mergeCell ref="G639:J639"/>
    <mergeCell ref="I640:J640"/>
    <mergeCell ref="I641:J641"/>
    <mergeCell ref="I649:J649"/>
    <mergeCell ref="I673:J673"/>
    <mergeCell ref="I674:J674"/>
    <mergeCell ref="I591:J591"/>
    <mergeCell ref="G607:H607"/>
    <mergeCell ref="G612:H612"/>
    <mergeCell ref="I615:J615"/>
    <mergeCell ref="I618:J618"/>
    <mergeCell ref="G637:H637"/>
    <mergeCell ref="I703:J703"/>
    <mergeCell ref="I704:J704"/>
    <mergeCell ref="I705:J705"/>
    <mergeCell ref="I706:J706"/>
    <mergeCell ref="I707:J707"/>
    <mergeCell ref="I708:J708"/>
    <mergeCell ref="I677:J677"/>
    <mergeCell ref="I698:J698"/>
    <mergeCell ref="I699:J699"/>
    <mergeCell ref="I700:J700"/>
    <mergeCell ref="I701:J701"/>
    <mergeCell ref="I702:J702"/>
    <mergeCell ref="I755:J755"/>
    <mergeCell ref="I756:J756"/>
    <mergeCell ref="I757:J757"/>
    <mergeCell ref="I758:J758"/>
    <mergeCell ref="I759:J759"/>
    <mergeCell ref="I761:J761"/>
    <mergeCell ref="G711:J711"/>
    <mergeCell ref="I712:J712"/>
    <mergeCell ref="I751:J751"/>
    <mergeCell ref="I752:J752"/>
    <mergeCell ref="I753:J753"/>
    <mergeCell ref="I754:J754"/>
    <mergeCell ref="I773:J773"/>
    <mergeCell ref="I774:J774"/>
    <mergeCell ref="I775:J775"/>
    <mergeCell ref="I776:J776"/>
    <mergeCell ref="I788:J788"/>
    <mergeCell ref="I789:J789"/>
    <mergeCell ref="I762:J762"/>
    <mergeCell ref="I764:J764"/>
    <mergeCell ref="I766:J766"/>
    <mergeCell ref="I767:J767"/>
    <mergeCell ref="I768:J768"/>
    <mergeCell ref="I769:J769"/>
    <mergeCell ref="I923:J923"/>
    <mergeCell ref="I924:J924"/>
    <mergeCell ref="I925:J925"/>
    <mergeCell ref="I926:J926"/>
    <mergeCell ref="I927:J927"/>
    <mergeCell ref="I928:J928"/>
    <mergeCell ref="I825:J825"/>
    <mergeCell ref="I828:J828"/>
    <mergeCell ref="I829:J829"/>
    <mergeCell ref="I868:J868"/>
    <mergeCell ref="I880:J880"/>
    <mergeCell ref="I922:J922"/>
    <mergeCell ref="I935:J935"/>
    <mergeCell ref="I936:J936"/>
    <mergeCell ref="I937:J937"/>
    <mergeCell ref="I938:J938"/>
    <mergeCell ref="I940:J940"/>
    <mergeCell ref="I941:J941"/>
    <mergeCell ref="I929:J929"/>
    <mergeCell ref="I930:J930"/>
    <mergeCell ref="I931:J931"/>
    <mergeCell ref="I932:J932"/>
    <mergeCell ref="I933:J933"/>
    <mergeCell ref="I934:J934"/>
    <mergeCell ref="I1040:J1040"/>
    <mergeCell ref="I1041:J1041"/>
    <mergeCell ref="I1042:J1042"/>
    <mergeCell ref="I1043:J1043"/>
    <mergeCell ref="I1044:J1044"/>
    <mergeCell ref="I1045:J1045"/>
    <mergeCell ref="I990:J990"/>
    <mergeCell ref="I992:J992"/>
    <mergeCell ref="I994:J994"/>
    <mergeCell ref="I995:J995"/>
    <mergeCell ref="I996:J996"/>
    <mergeCell ref="I1002:J1002"/>
    <mergeCell ref="I1054:J1054"/>
    <mergeCell ref="I1058:J1058"/>
    <mergeCell ref="I1059:J1059"/>
    <mergeCell ref="I1060:J1060"/>
    <mergeCell ref="I1061:J1061"/>
    <mergeCell ref="I1069:J1069"/>
    <mergeCell ref="I1046:J1046"/>
    <mergeCell ref="I1047:J1047"/>
    <mergeCell ref="I1048:J1048"/>
    <mergeCell ref="I1050:J1050"/>
    <mergeCell ref="I1052:J1052"/>
    <mergeCell ref="I1053:J1053"/>
    <mergeCell ref="I1078:J1078"/>
    <mergeCell ref="I1098:J1098"/>
    <mergeCell ref="I1099:J1099"/>
    <mergeCell ref="I1100:J1100"/>
    <mergeCell ref="I1101:J1101"/>
    <mergeCell ref="I1103:J1103"/>
    <mergeCell ref="I1070:J1070"/>
    <mergeCell ref="I1071:J1071"/>
    <mergeCell ref="I1072:J1072"/>
    <mergeCell ref="I1074:J1074"/>
    <mergeCell ref="I1075:J1075"/>
    <mergeCell ref="I1076:J1076"/>
    <mergeCell ref="G1134:J1134"/>
    <mergeCell ref="I1144:J1144"/>
    <mergeCell ref="I1148:J1148"/>
    <mergeCell ref="I1176:J1176"/>
    <mergeCell ref="I1178:J1178"/>
    <mergeCell ref="G1179:H1179"/>
    <mergeCell ref="I1179:J1179"/>
    <mergeCell ref="I1104:J1104"/>
    <mergeCell ref="I1105:J1105"/>
    <mergeCell ref="I1106:J1106"/>
    <mergeCell ref="I1108:J1108"/>
    <mergeCell ref="I1120:J1120"/>
    <mergeCell ref="G1130:H1130"/>
    <mergeCell ref="I1130:J1130"/>
    <mergeCell ref="I1236:J1236"/>
    <mergeCell ref="I1237:J1237"/>
    <mergeCell ref="I1238:J1238"/>
    <mergeCell ref="I1239:J1239"/>
    <mergeCell ref="I1240:J1240"/>
    <mergeCell ref="I1271:J1271"/>
    <mergeCell ref="I1187:J1187"/>
    <mergeCell ref="I1197:J1197"/>
    <mergeCell ref="G1198:J1198"/>
    <mergeCell ref="I1199:J1199"/>
    <mergeCell ref="I1219:J1219"/>
    <mergeCell ref="I1235:J1235"/>
    <mergeCell ref="I1318:J1318"/>
    <mergeCell ref="G1319:J1319"/>
    <mergeCell ref="I1325:J1325"/>
    <mergeCell ref="I1331:J1331"/>
    <mergeCell ref="I1335:J1335"/>
    <mergeCell ref="I1337:J1337"/>
    <mergeCell ref="I1278:J1278"/>
    <mergeCell ref="I1291:J1291"/>
    <mergeCell ref="I1292:J1292"/>
    <mergeCell ref="I1293:J1293"/>
    <mergeCell ref="I1295:J1295"/>
    <mergeCell ref="I1302:J1302"/>
    <mergeCell ref="I1354:J1354"/>
    <mergeCell ref="I1355:J1355"/>
    <mergeCell ref="I1356:J1356"/>
    <mergeCell ref="I1358:J1358"/>
    <mergeCell ref="I1359:J1359"/>
    <mergeCell ref="I1360:J1360"/>
    <mergeCell ref="I1347:J1347"/>
    <mergeCell ref="I1348:J1348"/>
    <mergeCell ref="I1349:J1349"/>
    <mergeCell ref="I1351:J1351"/>
    <mergeCell ref="I1352:J1352"/>
    <mergeCell ref="I1353:J1353"/>
    <mergeCell ref="I1398:J1398"/>
    <mergeCell ref="I1429:J1429"/>
    <mergeCell ref="I1464:J1464"/>
    <mergeCell ref="I1465:J1465"/>
    <mergeCell ref="I1466:J1466"/>
    <mergeCell ref="I1470:J1470"/>
    <mergeCell ref="I1362:J1362"/>
    <mergeCell ref="I1363:J1363"/>
    <mergeCell ref="I1365:J1365"/>
    <mergeCell ref="I1367:J1367"/>
    <mergeCell ref="I1368:J1368"/>
    <mergeCell ref="I1397:J1397"/>
    <mergeCell ref="I1510:J1510"/>
    <mergeCell ref="I1511:J1511"/>
    <mergeCell ref="I1512:J1512"/>
    <mergeCell ref="I1513:J1513"/>
    <mergeCell ref="I1514:J1514"/>
    <mergeCell ref="I1515:J1515"/>
    <mergeCell ref="I1471:J1471"/>
    <mergeCell ref="I1472:J1472"/>
    <mergeCell ref="I1473:J1473"/>
    <mergeCell ref="I1474:J1474"/>
    <mergeCell ref="I1497:J1497"/>
    <mergeCell ref="I1501:J1501"/>
    <mergeCell ref="I1598:J1598"/>
    <mergeCell ref="I1599:J1599"/>
    <mergeCell ref="I1600:J1600"/>
    <mergeCell ref="I1601:J1601"/>
    <mergeCell ref="I1602:J1602"/>
    <mergeCell ref="I1603:J1603"/>
    <mergeCell ref="I1516:J1516"/>
    <mergeCell ref="I1517:J1517"/>
    <mergeCell ref="I1518:J1518"/>
    <mergeCell ref="I1552:J1552"/>
    <mergeCell ref="I1553:J1553"/>
    <mergeCell ref="I1582:J1582"/>
    <mergeCell ref="I1610:J1610"/>
    <mergeCell ref="I1611:J1611"/>
    <mergeCell ref="I1612:J1612"/>
    <mergeCell ref="I1614:J1614"/>
    <mergeCell ref="I1615:J1615"/>
    <mergeCell ref="I1616:J1616"/>
    <mergeCell ref="I1604:J1604"/>
    <mergeCell ref="I1605:J1605"/>
    <mergeCell ref="I1606:J1606"/>
    <mergeCell ref="I1607:J1607"/>
    <mergeCell ref="I1608:J1608"/>
    <mergeCell ref="I1609:J1609"/>
    <mergeCell ref="I1672:J1672"/>
    <mergeCell ref="I1676:J1676"/>
    <mergeCell ref="I1682:J1682"/>
    <mergeCell ref="I1687:J1687"/>
    <mergeCell ref="I1692:J1692"/>
    <mergeCell ref="I1696:J1696"/>
    <mergeCell ref="I1618:J1618"/>
    <mergeCell ref="I1619:J1619"/>
    <mergeCell ref="G1653:J1653"/>
    <mergeCell ref="I1660:J1660"/>
    <mergeCell ref="G1664:J1664"/>
    <mergeCell ref="G1671:J1671"/>
    <mergeCell ref="I1711:J1711"/>
    <mergeCell ref="G1723:H1723"/>
    <mergeCell ref="D1730:F1730"/>
    <mergeCell ref="I1697:J1697"/>
    <mergeCell ref="I1698:J1698"/>
    <mergeCell ref="I1699:J1699"/>
    <mergeCell ref="I1700:J1700"/>
    <mergeCell ref="I1701:J1701"/>
    <mergeCell ref="I1707:J1707"/>
  </mergeCells>
  <printOptions horizontalCentered="1" gridLines="1"/>
  <pageMargins left="0.25" right="0.25" top="0.25" bottom="0.55000000000000004" header="0.21" footer="0.25"/>
  <pageSetup fitToHeight="35" orientation="portrait" copies="3" r:id="rId1"/>
  <headerFooter alignWithMargins="0">
    <oddFooter>&amp;R&amp;7New=New Installation  †=No Inspection Req'd   (*)=w/Exemptions  &amp;"Wingdings,Regular"«&amp;"Arial,Regular"=TSSA Designated Alteration or Requirement   mrr=maint/repair/replace no submission req'd&amp;8
&amp;F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5E0B3-A1DA-4992-8F57-2F94FACB6F11}">
  <sheetPr>
    <tabColor rgb="FFB7DEE8"/>
  </sheetPr>
  <dimension ref="A1:R1844"/>
  <sheetViews>
    <sheetView zoomScale="130" zoomScaleNormal="130" zoomScaleSheetLayoutView="120" workbookViewId="0">
      <pane ySplit="1935" activePane="bottomLeft"/>
      <selection activeCell="D2" sqref="D2:F4"/>
      <selection pane="bottomLeft"/>
    </sheetView>
  </sheetViews>
  <sheetFormatPr defaultColWidth="9" defaultRowHeight="12" outlineLevelRow="3"/>
  <cols>
    <col min="1" max="1" width="1.28515625" style="194" customWidth="1"/>
    <col min="2" max="2" width="4.5703125" style="163" customWidth="1"/>
    <col min="3" max="3" width="11.42578125" style="138" customWidth="1"/>
    <col min="4" max="4" width="4.85546875" style="21" customWidth="1"/>
    <col min="5" max="5" width="11.28515625" style="21" customWidth="1"/>
    <col min="6" max="6" width="47" style="655" customWidth="1"/>
    <col min="7" max="7" width="7.85546875" style="140" bestFit="1" customWidth="1"/>
    <col min="8" max="8" width="8.5703125" style="140" bestFit="1" customWidth="1"/>
    <col min="9" max="9" width="7" style="140" customWidth="1"/>
    <col min="10" max="10" width="7.42578125" style="140" customWidth="1"/>
    <col min="11" max="11" width="9" style="736"/>
    <col min="12" max="14" width="9" style="729"/>
    <col min="15" max="15" width="9" style="16"/>
    <col min="16" max="16384" width="9" style="21"/>
  </cols>
  <sheetData>
    <row r="1" spans="1:15" s="187" customFormat="1" ht="8.25">
      <c r="A1" s="193"/>
      <c r="B1" s="192">
        <v>0</v>
      </c>
      <c r="C1" s="17">
        <v>1</v>
      </c>
      <c r="D1" s="186" t="s">
        <v>835</v>
      </c>
      <c r="E1" s="15" t="s">
        <v>836</v>
      </c>
      <c r="F1" s="578" t="s">
        <v>762</v>
      </c>
      <c r="G1" s="15">
        <v>3</v>
      </c>
      <c r="H1" s="19">
        <v>4</v>
      </c>
      <c r="I1" s="20">
        <v>5</v>
      </c>
      <c r="J1" s="18">
        <v>6</v>
      </c>
      <c r="K1" s="734" t="s">
        <v>3812</v>
      </c>
      <c r="L1" s="187" t="s">
        <v>3741</v>
      </c>
      <c r="M1" s="187" t="s">
        <v>3743</v>
      </c>
      <c r="N1" s="187" t="s">
        <v>3774</v>
      </c>
      <c r="O1" s="187" t="s">
        <v>3799</v>
      </c>
    </row>
    <row r="2" spans="1:15" s="16" customFormat="1" ht="8.25">
      <c r="A2" s="194"/>
      <c r="B2" s="975" t="s">
        <v>128</v>
      </c>
      <c r="C2" s="978" t="s">
        <v>2017</v>
      </c>
      <c r="D2" s="981" t="s">
        <v>3828</v>
      </c>
      <c r="E2" s="982"/>
      <c r="F2" s="983"/>
      <c r="G2" s="987" t="s">
        <v>1521</v>
      </c>
      <c r="H2" s="988"/>
      <c r="I2" s="988"/>
      <c r="J2" s="989"/>
      <c r="K2" s="735" t="s">
        <v>3752</v>
      </c>
      <c r="L2" s="733" t="s">
        <v>3752</v>
      </c>
      <c r="M2" s="733" t="s">
        <v>3752</v>
      </c>
      <c r="N2" s="733" t="s">
        <v>3752</v>
      </c>
      <c r="O2" s="733" t="s">
        <v>3752</v>
      </c>
    </row>
    <row r="3" spans="1:15" s="16" customFormat="1" ht="8.25">
      <c r="A3" s="194"/>
      <c r="B3" s="976"/>
      <c r="C3" s="979"/>
      <c r="D3" s="984"/>
      <c r="E3" s="985"/>
      <c r="F3" s="986"/>
      <c r="G3" s="990" t="s">
        <v>834</v>
      </c>
      <c r="H3" s="991"/>
      <c r="I3" s="990" t="s">
        <v>832</v>
      </c>
      <c r="J3" s="992"/>
      <c r="K3" s="735" t="s">
        <v>3752</v>
      </c>
      <c r="L3" s="733" t="s">
        <v>3752</v>
      </c>
      <c r="M3" s="733" t="s">
        <v>3752</v>
      </c>
      <c r="N3" s="733" t="s">
        <v>3752</v>
      </c>
      <c r="O3" s="733" t="s">
        <v>3752</v>
      </c>
    </row>
    <row r="4" spans="1:15" s="16" customFormat="1" ht="25.5" thickBot="1">
      <c r="A4" s="194"/>
      <c r="B4" s="976"/>
      <c r="C4" s="979"/>
      <c r="D4" s="984"/>
      <c r="E4" s="985"/>
      <c r="F4" s="986"/>
      <c r="G4" s="202" t="s">
        <v>824</v>
      </c>
      <c r="H4" s="203" t="s">
        <v>825</v>
      </c>
      <c r="I4" s="204" t="s">
        <v>337</v>
      </c>
      <c r="J4" s="205" t="s">
        <v>216</v>
      </c>
      <c r="K4" s="735" t="s">
        <v>3752</v>
      </c>
      <c r="L4" s="733" t="s">
        <v>3752</v>
      </c>
      <c r="M4" s="733" t="s">
        <v>3752</v>
      </c>
      <c r="N4" s="733" t="s">
        <v>3752</v>
      </c>
      <c r="O4" s="733" t="s">
        <v>3752</v>
      </c>
    </row>
    <row r="5" spans="1:15" s="16" customFormat="1" thickBot="1">
      <c r="A5" s="194"/>
      <c r="B5" s="977"/>
      <c r="C5" s="980"/>
      <c r="D5" s="993" t="s">
        <v>1230</v>
      </c>
      <c r="E5" s="994"/>
      <c r="F5" s="579"/>
      <c r="G5" s="995" t="s">
        <v>212</v>
      </c>
      <c r="H5" s="996"/>
      <c r="I5" s="995"/>
      <c r="J5" s="997"/>
      <c r="K5" s="735" t="s">
        <v>3752</v>
      </c>
      <c r="L5" s="733" t="s">
        <v>3752</v>
      </c>
      <c r="M5" s="733" t="s">
        <v>3752</v>
      </c>
      <c r="N5" s="733" t="s">
        <v>3752</v>
      </c>
      <c r="O5" s="733" t="s">
        <v>3752</v>
      </c>
    </row>
    <row r="6" spans="1:15" s="16" customFormat="1" ht="11.25" outlineLevel="1">
      <c r="A6" s="194"/>
      <c r="B6" s="75"/>
      <c r="C6" s="230" t="s">
        <v>1361</v>
      </c>
      <c r="D6" s="231" t="s">
        <v>1362</v>
      </c>
      <c r="E6" s="232"/>
      <c r="F6" s="580"/>
      <c r="G6" s="970" t="s">
        <v>2113</v>
      </c>
      <c r="H6" s="971"/>
      <c r="I6" s="206"/>
      <c r="J6" s="489"/>
      <c r="K6" s="736"/>
      <c r="L6" s="729"/>
      <c r="M6" s="729"/>
      <c r="N6" s="729"/>
    </row>
    <row r="7" spans="1:15" s="16" customFormat="1" ht="11.25" outlineLevel="1">
      <c r="A7" s="194"/>
      <c r="B7" s="75"/>
      <c r="C7" s="234"/>
      <c r="D7" s="235"/>
      <c r="E7" s="236">
        <v>1.2</v>
      </c>
      <c r="F7" s="581" t="s">
        <v>1363</v>
      </c>
      <c r="G7" s="207"/>
      <c r="H7" s="208"/>
      <c r="I7" s="845"/>
      <c r="J7" s="846"/>
      <c r="K7" s="736"/>
      <c r="L7" s="729"/>
      <c r="M7" s="729"/>
      <c r="N7" s="729"/>
    </row>
    <row r="8" spans="1:15" s="16" customFormat="1" ht="11.25" outlineLevel="1">
      <c r="A8" s="194"/>
      <c r="B8" s="75"/>
      <c r="C8" s="238" t="s">
        <v>574</v>
      </c>
      <c r="D8" s="239" t="s">
        <v>843</v>
      </c>
      <c r="E8" s="240"/>
      <c r="F8" s="582"/>
      <c r="G8" s="214"/>
      <c r="H8" s="215"/>
      <c r="I8" s="451"/>
      <c r="J8" s="452"/>
      <c r="K8" s="736"/>
      <c r="L8" s="729"/>
      <c r="M8" s="729"/>
      <c r="N8" s="729"/>
    </row>
    <row r="9" spans="1:15" s="16" customFormat="1" ht="11.25" outlineLevel="1">
      <c r="A9" s="194"/>
      <c r="B9" s="75"/>
      <c r="C9" s="234"/>
      <c r="D9" s="235"/>
      <c r="E9" s="236">
        <v>8.8000000000000007</v>
      </c>
      <c r="F9" s="581" t="s">
        <v>843</v>
      </c>
      <c r="G9" s="207"/>
      <c r="H9" s="208"/>
      <c r="I9" s="845"/>
      <c r="J9" s="846"/>
      <c r="K9" s="736"/>
      <c r="L9" s="729"/>
      <c r="M9" s="729"/>
      <c r="N9" s="729"/>
    </row>
    <row r="10" spans="1:15" s="16" customFormat="1" ht="11.25" outlineLevel="1">
      <c r="A10" s="194"/>
      <c r="B10" s="75"/>
      <c r="C10" s="234"/>
      <c r="D10" s="235"/>
      <c r="E10" s="236" t="s">
        <v>1359</v>
      </c>
      <c r="F10" s="581" t="s">
        <v>1360</v>
      </c>
      <c r="G10" s="207"/>
      <c r="H10" s="208"/>
      <c r="I10" s="845"/>
      <c r="J10" s="846"/>
      <c r="K10" s="736"/>
      <c r="L10" s="729"/>
      <c r="M10" s="729"/>
      <c r="N10" s="729"/>
    </row>
    <row r="11" spans="1:15" s="16" customFormat="1" ht="11.25" outlineLevel="1">
      <c r="A11" s="194"/>
      <c r="B11" s="75"/>
      <c r="C11" s="238" t="s">
        <v>1385</v>
      </c>
      <c r="D11" s="239" t="s">
        <v>1386</v>
      </c>
      <c r="E11" s="240"/>
      <c r="F11" s="582"/>
      <c r="G11" s="214"/>
      <c r="H11" s="215"/>
      <c r="I11" s="451"/>
      <c r="J11" s="452"/>
      <c r="K11" s="736"/>
      <c r="L11" s="729"/>
      <c r="M11" s="729"/>
      <c r="N11" s="729"/>
    </row>
    <row r="12" spans="1:15" s="16" customFormat="1" ht="11.25" outlineLevel="1">
      <c r="A12" s="194"/>
      <c r="B12" s="75"/>
      <c r="C12" s="234"/>
      <c r="D12" s="235"/>
      <c r="E12" s="236" t="s">
        <v>1387</v>
      </c>
      <c r="F12" s="581" t="s">
        <v>1388</v>
      </c>
      <c r="G12" s="207"/>
      <c r="H12" s="208"/>
      <c r="I12" s="451"/>
      <c r="J12" s="452"/>
      <c r="K12" s="736"/>
      <c r="L12" s="729"/>
      <c r="M12" s="729"/>
      <c r="N12" s="729"/>
    </row>
    <row r="13" spans="1:15" s="16" customFormat="1" ht="11.25" outlineLevel="1">
      <c r="A13" s="194"/>
      <c r="B13" s="75"/>
      <c r="C13" s="234"/>
      <c r="D13" s="235"/>
      <c r="E13" s="236" t="s">
        <v>1389</v>
      </c>
      <c r="F13" s="581" t="s">
        <v>1390</v>
      </c>
      <c r="G13" s="207"/>
      <c r="H13" s="208"/>
      <c r="I13" s="451"/>
      <c r="J13" s="452"/>
      <c r="K13" s="736"/>
      <c r="L13" s="729"/>
      <c r="M13" s="729"/>
      <c r="N13" s="729"/>
    </row>
    <row r="14" spans="1:15" s="16" customFormat="1" ht="11.25">
      <c r="A14" s="194"/>
      <c r="B14" s="75"/>
      <c r="C14" s="234"/>
      <c r="D14" s="235"/>
      <c r="E14" s="236"/>
      <c r="F14" s="581"/>
      <c r="G14" s="207"/>
      <c r="H14" s="208"/>
      <c r="I14" s="451"/>
      <c r="J14" s="452"/>
      <c r="K14" s="736"/>
      <c r="L14" s="729"/>
      <c r="M14" s="729"/>
      <c r="N14" s="729"/>
    </row>
    <row r="15" spans="1:15" s="16" customFormat="1" ht="11.25">
      <c r="A15" s="194"/>
      <c r="B15" s="75"/>
      <c r="C15" s="305" t="s">
        <v>1632</v>
      </c>
      <c r="D15" s="303" t="s">
        <v>1628</v>
      </c>
      <c r="E15" s="240"/>
      <c r="F15" s="582"/>
      <c r="G15" s="214"/>
      <c r="H15" s="215"/>
      <c r="I15" s="451"/>
      <c r="J15" s="452"/>
      <c r="K15" s="736"/>
      <c r="L15" s="729"/>
      <c r="M15" s="729"/>
      <c r="N15" s="729"/>
    </row>
    <row r="16" spans="1:15" s="16" customFormat="1" ht="11.25">
      <c r="A16" s="194"/>
      <c r="B16" s="75"/>
      <c r="C16" s="234"/>
      <c r="D16" s="235"/>
      <c r="E16" s="304" t="s">
        <v>1629</v>
      </c>
      <c r="F16" s="583" t="s">
        <v>1630</v>
      </c>
      <c r="G16" s="207"/>
      <c r="H16" s="208"/>
      <c r="I16" s="451"/>
      <c r="J16" s="452"/>
      <c r="K16" s="736"/>
      <c r="L16" s="729"/>
      <c r="M16" s="729"/>
      <c r="N16" s="729"/>
    </row>
    <row r="17" spans="1:14" s="16" customFormat="1" ht="11.25">
      <c r="A17" s="194"/>
      <c r="B17" s="75"/>
      <c r="C17" s="234"/>
      <c r="D17" s="235"/>
      <c r="E17" s="236"/>
      <c r="F17" s="583" t="s">
        <v>1631</v>
      </c>
      <c r="G17" s="207"/>
      <c r="H17" s="208"/>
      <c r="I17" s="451"/>
      <c r="J17" s="452"/>
      <c r="K17" s="736"/>
      <c r="L17" s="729"/>
      <c r="M17" s="729"/>
      <c r="N17" s="729"/>
    </row>
    <row r="18" spans="1:14" s="16" customFormat="1" ht="11.25">
      <c r="A18" s="194"/>
      <c r="B18" s="75"/>
      <c r="C18" s="234"/>
      <c r="D18" s="235"/>
      <c r="E18" s="236"/>
      <c r="F18" s="583" t="s">
        <v>2117</v>
      </c>
      <c r="G18" s="207"/>
      <c r="H18" s="208"/>
      <c r="I18" s="451"/>
      <c r="J18" s="452"/>
      <c r="K18" s="736"/>
      <c r="L18" s="729"/>
      <c r="M18" s="729"/>
      <c r="N18" s="729"/>
    </row>
    <row r="19" spans="1:14" s="16" customFormat="1" ht="11.25">
      <c r="A19" s="194"/>
      <c r="B19" s="75"/>
      <c r="C19" s="234"/>
      <c r="D19" s="235"/>
      <c r="E19" s="304">
        <v>8.6999999999999993</v>
      </c>
      <c r="F19" s="583" t="s">
        <v>1633</v>
      </c>
      <c r="G19" s="207"/>
      <c r="H19" s="208"/>
      <c r="I19" s="451"/>
      <c r="J19" s="452"/>
      <c r="K19" s="736"/>
      <c r="L19" s="729"/>
      <c r="M19" s="729"/>
      <c r="N19" s="729"/>
    </row>
    <row r="20" spans="1:14" s="16" customFormat="1" ht="11.25" outlineLevel="1">
      <c r="A20" s="194"/>
      <c r="B20" s="75"/>
      <c r="C20" s="305" t="s">
        <v>1634</v>
      </c>
      <c r="D20" s="303" t="s">
        <v>1635</v>
      </c>
      <c r="E20" s="240"/>
      <c r="F20" s="582"/>
      <c r="G20" s="310" t="s">
        <v>85</v>
      </c>
      <c r="H20" s="306" t="s">
        <v>85</v>
      </c>
      <c r="I20" s="451"/>
      <c r="J20" s="452"/>
      <c r="K20" s="736"/>
      <c r="L20" s="729"/>
      <c r="M20" s="729"/>
      <c r="N20" s="729"/>
    </row>
    <row r="21" spans="1:14" s="16" customFormat="1" ht="11.25" outlineLevel="1">
      <c r="A21" s="194"/>
      <c r="B21" s="75"/>
      <c r="C21" s="234"/>
      <c r="D21" s="235"/>
      <c r="E21" s="304"/>
      <c r="F21" s="583" t="s">
        <v>1636</v>
      </c>
      <c r="G21" s="207"/>
      <c r="H21" s="208"/>
      <c r="I21" s="451"/>
      <c r="J21" s="452"/>
      <c r="K21" s="736"/>
      <c r="L21" s="729"/>
      <c r="M21" s="729"/>
      <c r="N21" s="729"/>
    </row>
    <row r="22" spans="1:14" s="16" customFormat="1" ht="11.25" outlineLevel="1">
      <c r="A22" s="194"/>
      <c r="B22" s="75"/>
      <c r="C22" s="234"/>
      <c r="D22" s="235"/>
      <c r="E22" s="304"/>
      <c r="F22" s="583"/>
      <c r="G22" s="207"/>
      <c r="H22" s="208"/>
      <c r="I22" s="451"/>
      <c r="J22" s="452"/>
      <c r="K22" s="736"/>
      <c r="L22" s="729"/>
      <c r="M22" s="729"/>
      <c r="N22" s="729"/>
    </row>
    <row r="23" spans="1:14" s="16" customFormat="1" ht="11.25" outlineLevel="1">
      <c r="A23" s="194"/>
      <c r="B23" s="748"/>
      <c r="C23" s="305" t="s">
        <v>3800</v>
      </c>
      <c r="D23" s="972" t="s">
        <v>3801</v>
      </c>
      <c r="E23" s="973"/>
      <c r="F23" s="974"/>
      <c r="G23" s="214"/>
      <c r="H23" s="215"/>
      <c r="I23" s="214"/>
      <c r="J23" s="744"/>
      <c r="K23" s="736" t="s">
        <v>3756</v>
      </c>
      <c r="L23" s="729"/>
      <c r="M23" s="729"/>
      <c r="N23" s="729"/>
    </row>
    <row r="24" spans="1:14" s="16" customFormat="1" ht="11.25" outlineLevel="1">
      <c r="A24" s="194"/>
      <c r="B24" s="748"/>
      <c r="C24" s="305"/>
      <c r="D24" s="742"/>
      <c r="E24" s="742"/>
      <c r="F24" s="742" t="s">
        <v>3805</v>
      </c>
      <c r="G24" s="214"/>
      <c r="H24" s="215"/>
      <c r="I24" s="214"/>
      <c r="J24" s="744"/>
      <c r="K24" s="736" t="s">
        <v>3756</v>
      </c>
      <c r="L24" s="729"/>
      <c r="M24" s="729"/>
      <c r="N24" s="729"/>
    </row>
    <row r="25" spans="1:14" s="16" customFormat="1" ht="11.25" outlineLevel="1">
      <c r="A25" s="194"/>
      <c r="B25" s="748"/>
      <c r="C25" s="308"/>
      <c r="D25" s="240"/>
      <c r="E25" s="303"/>
      <c r="F25" s="584" t="s">
        <v>3810</v>
      </c>
      <c r="G25" s="214"/>
      <c r="H25" s="215"/>
      <c r="I25" s="310" t="s">
        <v>1229</v>
      </c>
      <c r="J25" s="747" t="s">
        <v>1229</v>
      </c>
      <c r="K25" s="736" t="s">
        <v>3756</v>
      </c>
      <c r="L25" s="729"/>
      <c r="M25" s="729"/>
      <c r="N25" s="729"/>
    </row>
    <row r="26" spans="1:14" s="16" customFormat="1" ht="11.25" outlineLevel="1">
      <c r="A26" s="194"/>
      <c r="B26" s="748"/>
      <c r="C26" s="234"/>
      <c r="D26" s="235"/>
      <c r="E26" s="304"/>
      <c r="F26" s="583" t="s">
        <v>3804</v>
      </c>
      <c r="G26" s="207"/>
      <c r="H26" s="208"/>
      <c r="I26" s="207"/>
      <c r="J26" s="745"/>
      <c r="K26" s="736" t="s">
        <v>3756</v>
      </c>
      <c r="L26" s="729"/>
      <c r="M26" s="729"/>
      <c r="N26" s="729"/>
    </row>
    <row r="27" spans="1:14" s="16" customFormat="1" ht="11.25" outlineLevel="1">
      <c r="A27" s="194"/>
      <c r="B27" s="75"/>
      <c r="C27" s="234"/>
      <c r="D27" s="235"/>
      <c r="E27" s="304"/>
      <c r="F27" s="583"/>
      <c r="G27" s="207"/>
      <c r="H27" s="208"/>
      <c r="I27" s="207"/>
      <c r="J27" s="745"/>
      <c r="K27" s="736" t="s">
        <v>3756</v>
      </c>
      <c r="L27" s="729"/>
      <c r="M27" s="729"/>
      <c r="N27" s="729"/>
    </row>
    <row r="28" spans="1:14" s="16" customFormat="1" ht="11.25" outlineLevel="1">
      <c r="A28" s="194"/>
      <c r="B28" s="75"/>
      <c r="C28" s="305" t="s">
        <v>1637</v>
      </c>
      <c r="D28" s="972" t="s">
        <v>1638</v>
      </c>
      <c r="E28" s="973"/>
      <c r="F28" s="974"/>
      <c r="G28" s="214"/>
      <c r="H28" s="215"/>
      <c r="I28" s="451"/>
      <c r="J28" s="452"/>
      <c r="K28" s="736" t="s">
        <v>3756</v>
      </c>
      <c r="L28" s="729"/>
      <c r="M28" s="729"/>
      <c r="N28" s="740">
        <v>2.2599999999999998</v>
      </c>
    </row>
    <row r="29" spans="1:14" s="16" customFormat="1" ht="11.25" outlineLevel="1">
      <c r="A29" s="194"/>
      <c r="B29" s="75"/>
      <c r="C29" s="305"/>
      <c r="D29" s="742"/>
      <c r="E29" s="742"/>
      <c r="F29" s="742" t="s">
        <v>3802</v>
      </c>
      <c r="G29" s="214"/>
      <c r="H29" s="215"/>
      <c r="I29" s="451"/>
      <c r="J29" s="452"/>
      <c r="K29" s="736" t="s">
        <v>3756</v>
      </c>
      <c r="L29" s="729"/>
      <c r="M29" s="729"/>
      <c r="N29" s="740"/>
    </row>
    <row r="30" spans="1:14" s="16" customFormat="1" ht="12.75" customHeight="1" outlineLevel="1">
      <c r="A30" s="194"/>
      <c r="B30" s="75"/>
      <c r="C30" s="308"/>
      <c r="D30" s="240"/>
      <c r="E30" s="303"/>
      <c r="F30" s="584" t="s">
        <v>3803</v>
      </c>
      <c r="G30" s="310" t="s">
        <v>85</v>
      </c>
      <c r="H30" s="306" t="s">
        <v>85</v>
      </c>
      <c r="I30" s="451"/>
      <c r="J30" s="452"/>
      <c r="K30" s="736" t="s">
        <v>3756</v>
      </c>
      <c r="L30" s="729"/>
      <c r="M30" s="729"/>
      <c r="N30" s="740">
        <v>2.2599999999999998</v>
      </c>
    </row>
    <row r="31" spans="1:14" s="16" customFormat="1" ht="12" customHeight="1" outlineLevel="1">
      <c r="A31" s="194"/>
      <c r="B31" s="75"/>
      <c r="C31" s="234"/>
      <c r="D31" s="998" t="s">
        <v>3806</v>
      </c>
      <c r="E31" s="304"/>
      <c r="F31" s="583" t="s">
        <v>3775</v>
      </c>
      <c r="G31" s="207"/>
      <c r="H31" s="208"/>
      <c r="I31" s="451"/>
      <c r="J31" s="452"/>
      <c r="K31" s="736" t="s">
        <v>3756</v>
      </c>
      <c r="L31" s="729"/>
      <c r="M31" s="729"/>
      <c r="N31" s="740">
        <v>2.2599999999999998</v>
      </c>
    </row>
    <row r="32" spans="1:14" s="16" customFormat="1" ht="11.25" outlineLevel="1">
      <c r="A32" s="194"/>
      <c r="B32" s="75"/>
      <c r="C32" s="234"/>
      <c r="D32" s="998"/>
      <c r="E32" s="304"/>
      <c r="F32" s="583" t="s">
        <v>3776</v>
      </c>
      <c r="G32" s="207"/>
      <c r="H32" s="208"/>
      <c r="I32" s="451"/>
      <c r="J32" s="452"/>
      <c r="K32" s="736" t="s">
        <v>3756</v>
      </c>
      <c r="L32" s="729"/>
      <c r="M32" s="729"/>
      <c r="N32" s="740">
        <v>2.2599999999999998</v>
      </c>
    </row>
    <row r="33" spans="1:14" s="16" customFormat="1" ht="11.25" outlineLevel="1">
      <c r="A33" s="194"/>
      <c r="B33" s="75"/>
      <c r="C33" s="234"/>
      <c r="D33" s="998"/>
      <c r="E33" s="304"/>
      <c r="F33" s="583" t="s">
        <v>3777</v>
      </c>
      <c r="G33" s="207"/>
      <c r="H33" s="208"/>
      <c r="I33" s="451"/>
      <c r="J33" s="452"/>
      <c r="K33" s="736" t="s">
        <v>3756</v>
      </c>
      <c r="L33" s="729"/>
      <c r="M33" s="729"/>
      <c r="N33" s="740">
        <v>2.2599999999999998</v>
      </c>
    </row>
    <row r="34" spans="1:14" s="16" customFormat="1" ht="11.25" outlineLevel="1">
      <c r="A34" s="194"/>
      <c r="B34" s="75"/>
      <c r="C34" s="234"/>
      <c r="D34" s="998"/>
      <c r="E34" s="304"/>
      <c r="F34" s="583" t="s">
        <v>3778</v>
      </c>
      <c r="G34" s="207"/>
      <c r="H34" s="208"/>
      <c r="I34" s="451"/>
      <c r="J34" s="452"/>
      <c r="K34" s="736" t="s">
        <v>3756</v>
      </c>
      <c r="L34" s="729"/>
      <c r="M34" s="729"/>
      <c r="N34" s="740">
        <v>2.2599999999999998</v>
      </c>
    </row>
    <row r="35" spans="1:14" s="16" customFormat="1" ht="11.25" outlineLevel="1">
      <c r="A35" s="194"/>
      <c r="B35" s="75"/>
      <c r="C35" s="234"/>
      <c r="D35" s="998"/>
      <c r="E35" s="304"/>
      <c r="F35" s="583" t="s">
        <v>3779</v>
      </c>
      <c r="G35" s="207"/>
      <c r="H35" s="208"/>
      <c r="I35" s="451"/>
      <c r="J35" s="452"/>
      <c r="K35" s="736" t="s">
        <v>3756</v>
      </c>
      <c r="L35" s="729"/>
      <c r="M35" s="729"/>
      <c r="N35" s="740">
        <v>2.2599999999999998</v>
      </c>
    </row>
    <row r="36" spans="1:14" s="16" customFormat="1" ht="11.25" outlineLevel="1">
      <c r="A36" s="194"/>
      <c r="B36" s="75"/>
      <c r="C36" s="234"/>
      <c r="D36" s="998"/>
      <c r="E36" s="304"/>
      <c r="F36" s="583" t="s">
        <v>3780</v>
      </c>
      <c r="G36" s="207"/>
      <c r="H36" s="208"/>
      <c r="I36" s="451"/>
      <c r="J36" s="452"/>
      <c r="K36" s="736" t="s">
        <v>3756</v>
      </c>
      <c r="L36" s="729"/>
      <c r="M36" s="729"/>
      <c r="N36" s="740">
        <v>2.2599999999999998</v>
      </c>
    </row>
    <row r="37" spans="1:14" s="16" customFormat="1" ht="11.25" outlineLevel="1">
      <c r="A37" s="194"/>
      <c r="B37" s="75"/>
      <c r="C37" s="234"/>
      <c r="D37" s="998"/>
      <c r="E37" s="304"/>
      <c r="F37" s="583" t="s">
        <v>3787</v>
      </c>
      <c r="G37" s="207"/>
      <c r="H37" s="208"/>
      <c r="I37" s="451"/>
      <c r="J37" s="452"/>
      <c r="K37" s="736" t="s">
        <v>3756</v>
      </c>
      <c r="L37" s="729"/>
      <c r="M37" s="729"/>
      <c r="N37" s="740">
        <v>2.2599999999999998</v>
      </c>
    </row>
    <row r="38" spans="1:14" s="16" customFormat="1" ht="11.25" outlineLevel="1">
      <c r="A38" s="194"/>
      <c r="B38" s="75"/>
      <c r="C38" s="234"/>
      <c r="D38" s="998"/>
      <c r="E38" s="304"/>
      <c r="F38" s="583" t="s">
        <v>3781</v>
      </c>
      <c r="G38" s="207"/>
      <c r="H38" s="208"/>
      <c r="I38" s="451"/>
      <c r="J38" s="452"/>
      <c r="K38" s="736" t="s">
        <v>3756</v>
      </c>
      <c r="L38" s="729"/>
      <c r="M38" s="729"/>
      <c r="N38" s="740">
        <v>2.2599999999999998</v>
      </c>
    </row>
    <row r="39" spans="1:14" s="16" customFormat="1" ht="11.25" outlineLevel="1">
      <c r="A39" s="194"/>
      <c r="B39" s="75"/>
      <c r="C39" s="234"/>
      <c r="D39" s="998"/>
      <c r="E39" s="304"/>
      <c r="F39" s="583" t="s">
        <v>3807</v>
      </c>
      <c r="G39" s="207"/>
      <c r="H39" s="208"/>
      <c r="I39" s="451"/>
      <c r="J39" s="452"/>
      <c r="K39" s="736" t="s">
        <v>3756</v>
      </c>
      <c r="L39" s="729"/>
      <c r="M39" s="729"/>
      <c r="N39" s="740">
        <v>2.2599999999999998</v>
      </c>
    </row>
    <row r="40" spans="1:14" s="16" customFormat="1" ht="11.25" outlineLevel="1">
      <c r="A40" s="194"/>
      <c r="B40" s="75"/>
      <c r="C40" s="234"/>
      <c r="D40" s="998"/>
      <c r="E40" s="304"/>
      <c r="F40" s="583" t="s">
        <v>3783</v>
      </c>
      <c r="G40" s="207"/>
      <c r="H40" s="208"/>
      <c r="I40" s="451"/>
      <c r="J40" s="452"/>
      <c r="K40" s="736" t="s">
        <v>3756</v>
      </c>
      <c r="L40" s="729"/>
      <c r="M40" s="729"/>
      <c r="N40" s="740">
        <v>2.2599999999999998</v>
      </c>
    </row>
    <row r="41" spans="1:14" s="16" customFormat="1" ht="11.25" outlineLevel="1">
      <c r="A41" s="194"/>
      <c r="B41" s="75"/>
      <c r="C41" s="234"/>
      <c r="D41" s="998"/>
      <c r="E41" s="304"/>
      <c r="F41" s="583" t="s">
        <v>3784</v>
      </c>
      <c r="G41" s="207"/>
      <c r="H41" s="208"/>
      <c r="I41" s="451"/>
      <c r="J41" s="452"/>
      <c r="K41" s="736" t="s">
        <v>3756</v>
      </c>
      <c r="L41" s="729"/>
      <c r="M41" s="729"/>
      <c r="N41" s="740">
        <v>2.2599999999999998</v>
      </c>
    </row>
    <row r="42" spans="1:14" s="16" customFormat="1" ht="11.25" outlineLevel="1">
      <c r="A42" s="194"/>
      <c r="B42" s="75"/>
      <c r="C42" s="234"/>
      <c r="D42" s="998"/>
      <c r="E42" s="304"/>
      <c r="F42" s="583" t="s">
        <v>1649</v>
      </c>
      <c r="G42" s="207"/>
      <c r="H42" s="208"/>
      <c r="I42" s="451"/>
      <c r="J42" s="452"/>
      <c r="K42" s="736" t="s">
        <v>3756</v>
      </c>
      <c r="L42" s="729"/>
      <c r="M42" s="729"/>
      <c r="N42" s="740">
        <v>2.2599999999999998</v>
      </c>
    </row>
    <row r="43" spans="1:14" s="16" customFormat="1" ht="11.25" outlineLevel="1">
      <c r="A43" s="194"/>
      <c r="B43" s="75"/>
      <c r="C43" s="234"/>
      <c r="D43" s="998"/>
      <c r="E43" s="304"/>
      <c r="F43" s="583" t="s">
        <v>3785</v>
      </c>
      <c r="G43" s="207"/>
      <c r="H43" s="208"/>
      <c r="I43" s="451"/>
      <c r="J43" s="452"/>
      <c r="K43" s="736" t="s">
        <v>3756</v>
      </c>
      <c r="L43" s="729"/>
      <c r="M43" s="729"/>
      <c r="N43" s="740">
        <v>2.2599999999999998</v>
      </c>
    </row>
    <row r="44" spans="1:14" s="16" customFormat="1" ht="11.25" outlineLevel="1">
      <c r="A44" s="194"/>
      <c r="B44" s="75"/>
      <c r="C44" s="234"/>
      <c r="D44" s="998"/>
      <c r="E44" s="304"/>
      <c r="F44" s="583" t="s">
        <v>3786</v>
      </c>
      <c r="G44" s="207"/>
      <c r="H44" s="208"/>
      <c r="I44" s="451"/>
      <c r="J44" s="452"/>
      <c r="K44" s="736" t="s">
        <v>3756</v>
      </c>
      <c r="L44" s="729"/>
      <c r="M44" s="729"/>
      <c r="N44" s="740">
        <v>2.2599999999999998</v>
      </c>
    </row>
    <row r="45" spans="1:14" s="16" customFormat="1" ht="11.25" outlineLevel="1">
      <c r="A45" s="194"/>
      <c r="B45" s="75"/>
      <c r="C45" s="234"/>
      <c r="D45" s="235"/>
      <c r="E45" s="304"/>
      <c r="F45" s="583"/>
      <c r="G45" s="207"/>
      <c r="H45" s="208"/>
      <c r="I45" s="451"/>
      <c r="J45" s="452"/>
      <c r="K45" s="736"/>
      <c r="L45" s="729"/>
      <c r="M45" s="729"/>
      <c r="N45" s="187"/>
    </row>
    <row r="46" spans="1:14" s="16" customFormat="1" ht="11.25" outlineLevel="1">
      <c r="A46" s="194"/>
      <c r="B46" s="75"/>
      <c r="C46" s="234"/>
      <c r="D46" s="235"/>
      <c r="E46" s="304"/>
      <c r="F46" s="741" t="s">
        <v>3798</v>
      </c>
      <c r="G46" s="207"/>
      <c r="H46" s="208"/>
      <c r="I46" s="451"/>
      <c r="J46" s="452"/>
      <c r="K46" s="736" t="s">
        <v>3756</v>
      </c>
      <c r="L46" s="729"/>
      <c r="M46" s="729"/>
      <c r="N46" s="740">
        <v>2.2599999999999998</v>
      </c>
    </row>
    <row r="47" spans="1:14" s="16" customFormat="1" ht="11.25" outlineLevel="1">
      <c r="A47" s="194"/>
      <c r="B47" s="75"/>
      <c r="C47" s="234"/>
      <c r="D47" s="235"/>
      <c r="E47" s="304"/>
      <c r="F47" s="583" t="s">
        <v>3808</v>
      </c>
      <c r="G47" s="207"/>
      <c r="H47" s="208"/>
      <c r="I47" s="451"/>
      <c r="J47" s="452"/>
      <c r="K47" s="736" t="s">
        <v>3756</v>
      </c>
      <c r="L47" s="729"/>
      <c r="M47" s="729"/>
      <c r="N47" s="740"/>
    </row>
    <row r="48" spans="1:14" s="16" customFormat="1" ht="11.25" outlineLevel="1">
      <c r="A48" s="194"/>
      <c r="B48" s="75"/>
      <c r="C48" s="234"/>
      <c r="D48" s="235"/>
      <c r="E48" s="304"/>
      <c r="F48" s="746" t="s">
        <v>3776</v>
      </c>
      <c r="G48" s="207"/>
      <c r="H48" s="208"/>
      <c r="I48" s="451"/>
      <c r="J48" s="452"/>
      <c r="K48" s="736" t="s">
        <v>3756</v>
      </c>
      <c r="L48" s="729"/>
      <c r="M48" s="729"/>
      <c r="N48" s="740"/>
    </row>
    <row r="49" spans="1:14" s="16" customFormat="1" ht="11.25" outlineLevel="1">
      <c r="A49" s="194"/>
      <c r="B49" s="75"/>
      <c r="C49" s="234"/>
      <c r="D49" s="235"/>
      <c r="E49" s="304"/>
      <c r="F49" s="746" t="s">
        <v>3777</v>
      </c>
      <c r="G49" s="207"/>
      <c r="H49" s="208"/>
      <c r="I49" s="451"/>
      <c r="J49" s="452"/>
      <c r="K49" s="736" t="s">
        <v>3756</v>
      </c>
      <c r="L49" s="729"/>
      <c r="M49" s="729"/>
      <c r="N49" s="740"/>
    </row>
    <row r="50" spans="1:14" s="16" customFormat="1" ht="11.25" outlineLevel="1">
      <c r="A50" s="194"/>
      <c r="B50" s="75"/>
      <c r="C50" s="234"/>
      <c r="D50" s="235"/>
      <c r="E50" s="304"/>
      <c r="F50" s="746" t="s">
        <v>3779</v>
      </c>
      <c r="G50" s="207"/>
      <c r="H50" s="208"/>
      <c r="I50" s="451"/>
      <c r="J50" s="452"/>
      <c r="K50" s="736" t="s">
        <v>3756</v>
      </c>
      <c r="L50" s="729"/>
      <c r="M50" s="729"/>
      <c r="N50" s="740"/>
    </row>
    <row r="51" spans="1:14" s="16" customFormat="1" ht="11.25" outlineLevel="1">
      <c r="A51" s="194"/>
      <c r="B51" s="75"/>
      <c r="C51" s="234"/>
      <c r="D51" s="235"/>
      <c r="E51" s="304"/>
      <c r="F51" s="746" t="s">
        <v>3782</v>
      </c>
      <c r="G51" s="207"/>
      <c r="H51" s="208"/>
      <c r="I51" s="451"/>
      <c r="J51" s="452"/>
      <c r="K51" s="736" t="s">
        <v>3756</v>
      </c>
      <c r="L51" s="729"/>
      <c r="M51" s="729"/>
      <c r="N51" s="740"/>
    </row>
    <row r="52" spans="1:14" s="16" customFormat="1" ht="11.25" outlineLevel="1">
      <c r="A52" s="194"/>
      <c r="B52" s="75"/>
      <c r="C52" s="234"/>
      <c r="D52" s="235"/>
      <c r="E52" s="304"/>
      <c r="F52" s="746" t="s">
        <v>3783</v>
      </c>
      <c r="G52" s="207"/>
      <c r="H52" s="208"/>
      <c r="I52" s="451"/>
      <c r="J52" s="452"/>
      <c r="K52" s="736" t="s">
        <v>3756</v>
      </c>
      <c r="L52" s="729"/>
      <c r="M52" s="729"/>
      <c r="N52" s="740"/>
    </row>
    <row r="53" spans="1:14" s="16" customFormat="1" ht="11.25" outlineLevel="1">
      <c r="A53" s="194"/>
      <c r="B53" s="75"/>
      <c r="C53" s="234"/>
      <c r="D53" s="235"/>
      <c r="E53" s="304"/>
      <c r="F53" s="746" t="s">
        <v>3784</v>
      </c>
      <c r="G53" s="207"/>
      <c r="H53" s="208"/>
      <c r="I53" s="451"/>
      <c r="J53" s="452"/>
      <c r="K53" s="736" t="s">
        <v>3756</v>
      </c>
      <c r="L53" s="729"/>
      <c r="M53" s="729"/>
      <c r="N53" s="740"/>
    </row>
    <row r="54" spans="1:14" s="16" customFormat="1" ht="11.25" outlineLevel="1">
      <c r="A54" s="194"/>
      <c r="B54" s="75"/>
      <c r="C54" s="234"/>
      <c r="D54" s="235"/>
      <c r="E54" s="304"/>
      <c r="F54" s="746" t="s">
        <v>1649</v>
      </c>
      <c r="G54" s="207"/>
      <c r="H54" s="208"/>
      <c r="I54" s="451"/>
      <c r="J54" s="452"/>
      <c r="K54" s="736" t="s">
        <v>3756</v>
      </c>
      <c r="L54" s="729"/>
      <c r="M54" s="729"/>
      <c r="N54" s="740"/>
    </row>
    <row r="55" spans="1:14" s="16" customFormat="1" ht="11.25" outlineLevel="1">
      <c r="A55" s="194"/>
      <c r="B55" s="75"/>
      <c r="C55" s="234"/>
      <c r="D55" s="235"/>
      <c r="E55" s="304"/>
      <c r="F55" s="746" t="s">
        <v>3785</v>
      </c>
      <c r="G55" s="207"/>
      <c r="H55" s="208"/>
      <c r="I55" s="451"/>
      <c r="J55" s="452"/>
      <c r="K55" s="736" t="s">
        <v>3756</v>
      </c>
      <c r="L55" s="729"/>
      <c r="M55" s="729"/>
      <c r="N55" s="740"/>
    </row>
    <row r="56" spans="1:14" s="16" customFormat="1" ht="11.25" outlineLevel="1">
      <c r="A56" s="194"/>
      <c r="B56" s="75"/>
      <c r="C56" s="234"/>
      <c r="D56" s="235"/>
      <c r="E56" s="304"/>
      <c r="F56" s="746" t="s">
        <v>3786</v>
      </c>
      <c r="G56" s="207"/>
      <c r="H56" s="208"/>
      <c r="I56" s="451"/>
      <c r="J56" s="452"/>
      <c r="K56" s="736" t="s">
        <v>3756</v>
      </c>
      <c r="L56" s="729"/>
      <c r="M56" s="729"/>
      <c r="N56" s="740"/>
    </row>
    <row r="57" spans="1:14" s="16" customFormat="1" ht="11.25" outlineLevel="1">
      <c r="A57" s="194"/>
      <c r="B57" s="75"/>
      <c r="C57" s="234"/>
      <c r="D57" s="235"/>
      <c r="E57" s="304"/>
      <c r="F57" s="583" t="s">
        <v>3788</v>
      </c>
      <c r="G57" s="207"/>
      <c r="H57" s="208"/>
      <c r="I57" s="451"/>
      <c r="J57" s="452"/>
      <c r="K57" s="736" t="s">
        <v>3756</v>
      </c>
      <c r="L57" s="729"/>
      <c r="M57" s="729"/>
      <c r="N57" s="740">
        <v>2.2599999999999998</v>
      </c>
    </row>
    <row r="58" spans="1:14" s="16" customFormat="1" ht="11.25" outlineLevel="1">
      <c r="A58" s="194"/>
      <c r="B58" s="75"/>
      <c r="C58" s="234"/>
      <c r="D58" s="235"/>
      <c r="E58" s="304"/>
      <c r="F58" s="583" t="s">
        <v>3809</v>
      </c>
      <c r="G58" s="207"/>
      <c r="H58" s="208"/>
      <c r="I58" s="451"/>
      <c r="J58" s="452"/>
      <c r="K58" s="736" t="s">
        <v>3756</v>
      </c>
      <c r="L58" s="729"/>
      <c r="M58" s="729"/>
      <c r="N58" s="740">
        <v>2.2599999999999998</v>
      </c>
    </row>
    <row r="59" spans="1:14" s="16" customFormat="1" ht="11.25" outlineLevel="1">
      <c r="A59" s="194"/>
      <c r="B59" s="75"/>
      <c r="C59" s="234"/>
      <c r="D59" s="235"/>
      <c r="E59" s="304"/>
      <c r="F59" s="583" t="s">
        <v>3789</v>
      </c>
      <c r="G59" s="207"/>
      <c r="H59" s="208"/>
      <c r="I59" s="451"/>
      <c r="J59" s="452"/>
      <c r="K59" s="736" t="s">
        <v>3756</v>
      </c>
      <c r="L59" s="729"/>
      <c r="M59" s="729"/>
      <c r="N59" s="740">
        <v>2.2599999999999998</v>
      </c>
    </row>
    <row r="60" spans="1:14" s="16" customFormat="1" ht="11.25" outlineLevel="1">
      <c r="A60" s="194"/>
      <c r="B60" s="75"/>
      <c r="C60" s="234"/>
      <c r="D60" s="235"/>
      <c r="E60" s="304"/>
      <c r="F60" s="583" t="s">
        <v>3790</v>
      </c>
      <c r="G60" s="207"/>
      <c r="H60" s="208"/>
      <c r="I60" s="451"/>
      <c r="J60" s="452"/>
      <c r="K60" s="736" t="s">
        <v>3756</v>
      </c>
      <c r="L60" s="729"/>
      <c r="M60" s="729"/>
      <c r="N60" s="740">
        <v>2.2599999999999998</v>
      </c>
    </row>
    <row r="61" spans="1:14" s="16" customFormat="1" ht="11.25" outlineLevel="1">
      <c r="A61" s="194"/>
      <c r="B61" s="75"/>
      <c r="C61" s="234"/>
      <c r="D61" s="235"/>
      <c r="E61" s="304"/>
      <c r="F61" s="583" t="s">
        <v>3791</v>
      </c>
      <c r="G61" s="207"/>
      <c r="H61" s="208"/>
      <c r="I61" s="451"/>
      <c r="J61" s="452"/>
      <c r="K61" s="736" t="s">
        <v>3756</v>
      </c>
      <c r="L61" s="729"/>
      <c r="M61" s="729"/>
      <c r="N61" s="740">
        <v>2.2599999999999998</v>
      </c>
    </row>
    <row r="62" spans="1:14" s="16" customFormat="1" ht="11.25" outlineLevel="1">
      <c r="A62" s="194"/>
      <c r="B62" s="75"/>
      <c r="C62" s="234"/>
      <c r="D62" s="235"/>
      <c r="E62" s="304"/>
      <c r="F62" s="583" t="s">
        <v>3792</v>
      </c>
      <c r="G62" s="207"/>
      <c r="H62" s="208"/>
      <c r="I62" s="451"/>
      <c r="J62" s="452"/>
      <c r="K62" s="736" t="s">
        <v>3756</v>
      </c>
      <c r="L62" s="729"/>
      <c r="M62" s="729"/>
      <c r="N62" s="740">
        <v>2.2599999999999998</v>
      </c>
    </row>
    <row r="63" spans="1:14" s="16" customFormat="1" ht="11.25" outlineLevel="1">
      <c r="A63" s="194"/>
      <c r="B63" s="75"/>
      <c r="C63" s="234"/>
      <c r="D63" s="235"/>
      <c r="E63" s="304"/>
      <c r="F63" s="583" t="s">
        <v>3793</v>
      </c>
      <c r="G63" s="207"/>
      <c r="H63" s="208"/>
      <c r="I63" s="451"/>
      <c r="J63" s="452"/>
      <c r="K63" s="736" t="s">
        <v>3756</v>
      </c>
      <c r="L63" s="729"/>
      <c r="M63" s="729"/>
      <c r="N63" s="740">
        <v>2.2599999999999998</v>
      </c>
    </row>
    <row r="64" spans="1:14" s="16" customFormat="1" ht="11.25" outlineLevel="1">
      <c r="A64" s="194"/>
      <c r="B64" s="75"/>
      <c r="C64" s="234"/>
      <c r="D64" s="235"/>
      <c r="E64" s="304"/>
      <c r="F64" s="583" t="s">
        <v>3794</v>
      </c>
      <c r="G64" s="207"/>
      <c r="H64" s="208"/>
      <c r="I64" s="451"/>
      <c r="J64" s="452"/>
      <c r="K64" s="736" t="s">
        <v>3756</v>
      </c>
      <c r="L64" s="729"/>
      <c r="M64" s="729"/>
      <c r="N64" s="740">
        <v>2.2599999999999998</v>
      </c>
    </row>
    <row r="65" spans="1:18" s="16" customFormat="1" ht="11.25" outlineLevel="1">
      <c r="A65" s="194"/>
      <c r="B65" s="75"/>
      <c r="C65" s="234"/>
      <c r="D65" s="235"/>
      <c r="E65" s="304"/>
      <c r="F65" s="583" t="s">
        <v>3795</v>
      </c>
      <c r="G65" s="207"/>
      <c r="H65" s="208"/>
      <c r="I65" s="451"/>
      <c r="J65" s="452"/>
      <c r="K65" s="736" t="s">
        <v>3756</v>
      </c>
      <c r="L65" s="729"/>
      <c r="M65" s="729"/>
      <c r="N65" s="740">
        <v>2.2599999999999998</v>
      </c>
    </row>
    <row r="66" spans="1:18" s="16" customFormat="1" ht="11.25" outlineLevel="1">
      <c r="A66" s="194"/>
      <c r="B66" s="75"/>
      <c r="C66" s="234"/>
      <c r="D66" s="235"/>
      <c r="E66" s="304"/>
      <c r="F66" s="583" t="s">
        <v>3796</v>
      </c>
      <c r="G66" s="207"/>
      <c r="H66" s="208"/>
      <c r="I66" s="451"/>
      <c r="J66" s="452"/>
      <c r="K66" s="736" t="s">
        <v>3756</v>
      </c>
      <c r="L66" s="729"/>
      <c r="M66" s="729"/>
      <c r="N66" s="740">
        <v>2.2599999999999998</v>
      </c>
    </row>
    <row r="67" spans="1:18" s="16" customFormat="1" ht="11.25" outlineLevel="1">
      <c r="A67" s="194"/>
      <c r="B67" s="75"/>
      <c r="C67" s="234"/>
      <c r="D67" s="235"/>
      <c r="E67" s="304"/>
      <c r="F67" s="583" t="s">
        <v>3797</v>
      </c>
      <c r="G67" s="207"/>
      <c r="H67" s="208"/>
      <c r="I67" s="451"/>
      <c r="J67" s="452"/>
      <c r="K67" s="736" t="s">
        <v>3756</v>
      </c>
      <c r="L67" s="729"/>
      <c r="M67" s="729"/>
      <c r="N67" s="740">
        <v>2.2599999999999998</v>
      </c>
    </row>
    <row r="68" spans="1:18" s="16" customFormat="1" ht="11.25" outlineLevel="1">
      <c r="A68" s="194"/>
      <c r="B68" s="75"/>
      <c r="C68" s="234"/>
      <c r="D68" s="235"/>
      <c r="E68" s="304"/>
      <c r="F68" s="583"/>
      <c r="G68" s="207"/>
      <c r="H68" s="208"/>
      <c r="I68" s="451"/>
      <c r="J68" s="452"/>
      <c r="K68" s="736" t="s">
        <v>3756</v>
      </c>
      <c r="L68" s="729"/>
      <c r="M68" s="729"/>
      <c r="N68" s="187"/>
    </row>
    <row r="69" spans="1:18" s="16" customFormat="1" ht="11.25" outlineLevel="1">
      <c r="A69" s="194"/>
      <c r="B69" s="75"/>
      <c r="C69" s="234"/>
      <c r="D69" s="235"/>
      <c r="E69" s="304"/>
      <c r="F69" s="583" t="s">
        <v>2001</v>
      </c>
      <c r="G69" s="207"/>
      <c r="H69" s="208"/>
      <c r="I69" s="451"/>
      <c r="J69" s="452"/>
      <c r="K69" s="736" t="s">
        <v>3756</v>
      </c>
      <c r="L69" s="729"/>
      <c r="M69" s="729"/>
      <c r="N69" s="740">
        <v>2.2599999999999998</v>
      </c>
    </row>
    <row r="70" spans="1:18" s="16" customFormat="1" outlineLevel="1" thickBot="1">
      <c r="A70" s="194"/>
      <c r="B70" s="75"/>
      <c r="C70" s="209"/>
      <c r="D70" s="210"/>
      <c r="E70" s="210"/>
      <c r="F70" s="585"/>
      <c r="G70" s="212"/>
      <c r="H70" s="213"/>
      <c r="I70" s="845"/>
      <c r="J70" s="846"/>
      <c r="K70" s="736"/>
      <c r="L70" s="729"/>
      <c r="M70" s="729"/>
      <c r="N70" s="729"/>
    </row>
    <row r="71" spans="1:18" ht="12.75">
      <c r="B71" s="523"/>
      <c r="C71" s="283" t="s">
        <v>2163</v>
      </c>
      <c r="D71" s="284" t="s">
        <v>1585</v>
      </c>
      <c r="E71" s="285"/>
      <c r="F71" s="627"/>
      <c r="G71" s="286"/>
      <c r="H71" s="286"/>
      <c r="I71" s="287"/>
      <c r="J71" s="288"/>
      <c r="O71" s="21"/>
    </row>
    <row r="72" spans="1:18" ht="11.25" outlineLevel="1">
      <c r="B72" s="523"/>
      <c r="C72" s="293" t="s">
        <v>2164</v>
      </c>
      <c r="D72" s="959" t="s">
        <v>1586</v>
      </c>
      <c r="E72" s="960"/>
      <c r="F72" s="961"/>
      <c r="G72" s="294" t="s">
        <v>234</v>
      </c>
      <c r="H72" s="295"/>
      <c r="I72" s="290"/>
      <c r="J72" s="291"/>
      <c r="L72" s="732"/>
      <c r="M72" s="732"/>
      <c r="N72" s="732"/>
      <c r="O72" s="292"/>
      <c r="P72" s="292"/>
      <c r="Q72" s="292"/>
      <c r="R72" s="292"/>
    </row>
    <row r="73" spans="1:18" ht="11.25" outlineLevel="1">
      <c r="B73" s="75"/>
      <c r="C73" s="228"/>
      <c r="D73" s="217" t="s">
        <v>1218</v>
      </c>
      <c r="E73" s="216" t="s">
        <v>412</v>
      </c>
      <c r="F73" s="605" t="s">
        <v>1587</v>
      </c>
      <c r="G73" s="289"/>
      <c r="H73" s="289"/>
      <c r="I73" s="290"/>
      <c r="J73" s="291"/>
      <c r="L73" s="732"/>
      <c r="M73" s="732"/>
      <c r="N73" s="732"/>
      <c r="O73" s="292"/>
      <c r="P73" s="292"/>
      <c r="Q73" s="292"/>
      <c r="R73" s="292"/>
    </row>
    <row r="74" spans="1:18" ht="33.75" outlineLevel="1">
      <c r="B74" s="75"/>
      <c r="C74" s="228"/>
      <c r="D74" s="217" t="s">
        <v>1218</v>
      </c>
      <c r="E74" s="216"/>
      <c r="F74" s="605" t="s">
        <v>1590</v>
      </c>
      <c r="G74" s="289"/>
      <c r="H74" s="289"/>
      <c r="I74" s="290"/>
      <c r="J74" s="291"/>
      <c r="L74" s="732"/>
      <c r="M74" s="732"/>
      <c r="N74" s="732"/>
      <c r="O74" s="292"/>
      <c r="P74" s="292"/>
      <c r="Q74" s="292"/>
      <c r="R74" s="292"/>
    </row>
    <row r="75" spans="1:18" ht="11.25" outlineLevel="1">
      <c r="B75" s="75"/>
      <c r="C75" s="228"/>
      <c r="D75" s="217"/>
      <c r="E75" s="216"/>
      <c r="F75" s="628" t="s">
        <v>1588</v>
      </c>
      <c r="G75" s="289"/>
      <c r="H75" s="289"/>
      <c r="I75" s="290"/>
      <c r="J75" s="291"/>
      <c r="L75" s="732"/>
      <c r="M75" s="732"/>
      <c r="N75" s="732"/>
      <c r="O75" s="292"/>
      <c r="P75" s="292"/>
      <c r="Q75" s="292"/>
      <c r="R75" s="292"/>
    </row>
    <row r="76" spans="1:18" ht="11.25" outlineLevel="1">
      <c r="B76" s="75"/>
      <c r="C76" s="228"/>
      <c r="D76" s="217"/>
      <c r="E76" s="216"/>
      <c r="F76" s="628" t="s">
        <v>1589</v>
      </c>
      <c r="G76" s="289"/>
      <c r="H76" s="289"/>
      <c r="I76" s="290"/>
      <c r="J76" s="291"/>
      <c r="L76" s="732"/>
      <c r="M76" s="732"/>
      <c r="N76" s="732"/>
      <c r="O76" s="292"/>
      <c r="P76" s="292"/>
      <c r="Q76" s="292"/>
      <c r="R76" s="292"/>
    </row>
    <row r="77" spans="1:18" ht="11.25" outlineLevel="1">
      <c r="B77" s="75"/>
      <c r="C77" s="228"/>
      <c r="D77" s="217"/>
      <c r="E77" s="216"/>
      <c r="F77" s="628"/>
      <c r="G77" s="289"/>
      <c r="H77" s="289"/>
      <c r="I77" s="290"/>
      <c r="J77" s="291"/>
      <c r="L77" s="732"/>
      <c r="M77" s="732"/>
      <c r="N77" s="732"/>
      <c r="O77" s="292"/>
      <c r="P77" s="292"/>
      <c r="Q77" s="292"/>
      <c r="R77" s="292"/>
    </row>
    <row r="78" spans="1:18" ht="11.25" outlineLevel="1">
      <c r="B78" s="75"/>
      <c r="C78" s="228"/>
      <c r="D78" s="217" t="s">
        <v>1218</v>
      </c>
      <c r="E78" s="216"/>
      <c r="F78" s="605" t="s">
        <v>1591</v>
      </c>
      <c r="G78" s="289"/>
      <c r="H78" s="289"/>
      <c r="I78" s="290"/>
      <c r="J78" s="291"/>
      <c r="L78" s="732"/>
      <c r="M78" s="732"/>
      <c r="N78" s="732"/>
      <c r="O78" s="292"/>
      <c r="P78" s="292"/>
      <c r="Q78" s="292"/>
      <c r="R78" s="292"/>
    </row>
    <row r="79" spans="1:18" ht="11.25" outlineLevel="1">
      <c r="B79" s="75"/>
      <c r="C79" s="228"/>
      <c r="D79" s="217" t="s">
        <v>1218</v>
      </c>
      <c r="E79" s="216" t="s">
        <v>330</v>
      </c>
      <c r="F79" s="605" t="s">
        <v>1593</v>
      </c>
      <c r="G79" s="289"/>
      <c r="H79" s="289"/>
      <c r="I79" s="290"/>
      <c r="J79" s="291"/>
      <c r="L79" s="732"/>
      <c r="M79" s="732"/>
      <c r="N79" s="732"/>
      <c r="O79" s="292"/>
      <c r="P79" s="292"/>
      <c r="Q79" s="292"/>
      <c r="R79" s="292"/>
    </row>
    <row r="80" spans="1:18" ht="11.25" outlineLevel="1">
      <c r="B80" s="75"/>
      <c r="C80" s="228"/>
      <c r="D80" s="216"/>
      <c r="E80" s="216"/>
      <c r="F80" s="628" t="s">
        <v>1592</v>
      </c>
      <c r="G80" s="289"/>
      <c r="H80" s="289"/>
      <c r="I80" s="290"/>
      <c r="J80" s="291"/>
      <c r="L80" s="732"/>
      <c r="M80" s="732"/>
      <c r="N80" s="732"/>
      <c r="O80" s="292"/>
      <c r="P80" s="292"/>
      <c r="Q80" s="292"/>
      <c r="R80" s="292"/>
    </row>
    <row r="81" spans="2:18" outlineLevel="1" thickBot="1">
      <c r="B81" s="75"/>
      <c r="C81" s="228"/>
      <c r="D81" s="216"/>
      <c r="E81" s="216"/>
      <c r="F81" s="605"/>
      <c r="G81" s="289"/>
      <c r="H81" s="289"/>
      <c r="I81" s="290"/>
      <c r="J81" s="291"/>
      <c r="L81" s="732"/>
      <c r="M81" s="732"/>
      <c r="N81" s="732"/>
      <c r="O81" s="292"/>
      <c r="P81" s="292"/>
      <c r="Q81" s="292"/>
      <c r="R81" s="292"/>
    </row>
    <row r="82" spans="2:18" ht="12.75">
      <c r="B82" s="75"/>
      <c r="C82" s="88" t="s">
        <v>1124</v>
      </c>
      <c r="D82" s="89" t="s">
        <v>1125</v>
      </c>
      <c r="E82" s="90"/>
      <c r="F82" s="629"/>
      <c r="G82" s="91"/>
      <c r="H82" s="91"/>
      <c r="I82" s="92"/>
      <c r="J82" s="93"/>
      <c r="O82" s="21"/>
    </row>
    <row r="83" spans="2:18" ht="11.25">
      <c r="B83" s="75"/>
      <c r="C83" s="94" t="s">
        <v>1126</v>
      </c>
      <c r="D83" s="95" t="s">
        <v>312</v>
      </c>
      <c r="E83" s="95"/>
      <c r="F83" s="630"/>
      <c r="G83" s="884" t="s">
        <v>311</v>
      </c>
      <c r="H83" s="885"/>
      <c r="I83" s="885"/>
      <c r="J83" s="886"/>
      <c r="O83" s="21"/>
    </row>
    <row r="84" spans="2:18" ht="11.25" outlineLevel="1">
      <c r="B84" s="75"/>
      <c r="C84" s="27" t="s">
        <v>962</v>
      </c>
      <c r="D84" s="28" t="s">
        <v>963</v>
      </c>
      <c r="E84" s="28"/>
      <c r="F84" s="587"/>
      <c r="G84" s="30" t="s">
        <v>83</v>
      </c>
      <c r="H84" s="31" t="s">
        <v>83</v>
      </c>
      <c r="I84" s="845"/>
      <c r="J84" s="846"/>
      <c r="O84" s="21"/>
    </row>
    <row r="85" spans="2:18" ht="11.25" outlineLevel="1">
      <c r="B85" s="75"/>
      <c r="C85" s="14" t="s">
        <v>964</v>
      </c>
      <c r="D85" s="9" t="s">
        <v>965</v>
      </c>
      <c r="E85" s="9"/>
      <c r="F85" s="588"/>
      <c r="G85" s="350" t="s">
        <v>83</v>
      </c>
      <c r="H85" s="350" t="s">
        <v>83</v>
      </c>
      <c r="I85" s="845"/>
      <c r="J85" s="846"/>
      <c r="O85" s="21"/>
    </row>
    <row r="86" spans="2:18" ht="11.25" outlineLevel="1">
      <c r="B86" s="75"/>
      <c r="C86" s="11"/>
      <c r="D86" s="1"/>
      <c r="E86" s="1" t="s">
        <v>235</v>
      </c>
      <c r="F86" s="141" t="s">
        <v>963</v>
      </c>
      <c r="G86" s="32"/>
      <c r="H86" s="32"/>
      <c r="I86" s="845"/>
      <c r="J86" s="846"/>
      <c r="O86" s="21"/>
    </row>
    <row r="87" spans="2:18" ht="11.25" outlineLevel="1">
      <c r="B87" s="75"/>
      <c r="C87" s="11"/>
      <c r="D87" s="1"/>
      <c r="E87" s="1" t="s">
        <v>236</v>
      </c>
      <c r="F87" s="141" t="s">
        <v>993</v>
      </c>
      <c r="G87" s="32"/>
      <c r="H87" s="32"/>
      <c r="I87" s="845"/>
      <c r="J87" s="846"/>
      <c r="O87" s="21"/>
    </row>
    <row r="88" spans="2:18" ht="11.25" outlineLevel="1">
      <c r="B88" s="75"/>
      <c r="C88" s="11"/>
      <c r="D88" s="1"/>
      <c r="E88" s="1" t="s">
        <v>237</v>
      </c>
      <c r="F88" s="141" t="s">
        <v>288</v>
      </c>
      <c r="G88" s="32"/>
      <c r="H88" s="32"/>
      <c r="I88" s="845"/>
      <c r="J88" s="846"/>
      <c r="O88" s="21"/>
    </row>
    <row r="89" spans="2:18" ht="11.25" outlineLevel="1">
      <c r="B89" s="75"/>
      <c r="C89" s="11"/>
      <c r="D89" s="1"/>
      <c r="E89" s="1" t="s">
        <v>238</v>
      </c>
      <c r="F89" s="141" t="s">
        <v>980</v>
      </c>
      <c r="G89" s="32"/>
      <c r="H89" s="32"/>
      <c r="I89" s="845"/>
      <c r="J89" s="846"/>
      <c r="O89" s="21"/>
    </row>
    <row r="90" spans="2:18" ht="11.25" outlineLevel="1">
      <c r="B90" s="75"/>
      <c r="C90" s="11"/>
      <c r="D90" s="1"/>
      <c r="E90" s="1" t="s">
        <v>1364</v>
      </c>
      <c r="F90" s="141" t="s">
        <v>989</v>
      </c>
      <c r="G90" s="32"/>
      <c r="H90" s="32"/>
      <c r="I90" s="845"/>
      <c r="J90" s="846"/>
      <c r="O90" s="21"/>
    </row>
    <row r="91" spans="2:18" ht="11.25" outlineLevel="1">
      <c r="B91" s="75"/>
      <c r="C91" s="11"/>
      <c r="D91" s="74" t="s">
        <v>1218</v>
      </c>
      <c r="E91" s="1" t="s">
        <v>1365</v>
      </c>
      <c r="F91" s="141" t="s">
        <v>989</v>
      </c>
      <c r="G91" s="32"/>
      <c r="H91" s="32"/>
      <c r="I91" s="845"/>
      <c r="J91" s="846"/>
      <c r="O91" s="21"/>
    </row>
    <row r="92" spans="2:18" ht="11.25" outlineLevel="1">
      <c r="B92" s="75"/>
      <c r="C92" s="11"/>
      <c r="D92" s="1"/>
      <c r="E92" s="1" t="s">
        <v>240</v>
      </c>
      <c r="F92" s="141" t="s">
        <v>1999</v>
      </c>
      <c r="G92" s="32"/>
      <c r="H92" s="32"/>
      <c r="I92" s="845"/>
      <c r="J92" s="846"/>
      <c r="O92" s="21"/>
    </row>
    <row r="93" spans="2:18" ht="11.25" outlineLevel="1">
      <c r="B93" s="75"/>
      <c r="C93" s="11"/>
      <c r="D93" s="1"/>
      <c r="E93" s="142" t="s">
        <v>241</v>
      </c>
      <c r="F93" s="141" t="s">
        <v>1367</v>
      </c>
      <c r="G93" s="32"/>
      <c r="H93" s="32"/>
      <c r="I93" s="845"/>
      <c r="J93" s="846"/>
      <c r="O93" s="21"/>
    </row>
    <row r="94" spans="2:18" ht="11.25" outlineLevel="1">
      <c r="B94" s="75"/>
      <c r="C94" s="11"/>
      <c r="D94" s="1"/>
      <c r="E94" s="1" t="s">
        <v>242</v>
      </c>
      <c r="F94" s="141" t="s">
        <v>1368</v>
      </c>
      <c r="G94" s="32"/>
      <c r="H94" s="32"/>
      <c r="I94" s="845"/>
      <c r="J94" s="846"/>
      <c r="O94" s="21"/>
    </row>
    <row r="95" spans="2:18" ht="11.25" outlineLevel="1">
      <c r="B95" s="75"/>
      <c r="C95" s="14" t="s">
        <v>966</v>
      </c>
      <c r="D95" s="9" t="s">
        <v>967</v>
      </c>
      <c r="E95" s="9"/>
      <c r="F95" s="588"/>
      <c r="G95" s="350" t="s">
        <v>82</v>
      </c>
      <c r="H95" s="350" t="s">
        <v>234</v>
      </c>
      <c r="I95" s="845"/>
      <c r="J95" s="846"/>
      <c r="O95" s="21"/>
    </row>
    <row r="96" spans="2:18" ht="11.25" outlineLevel="1">
      <c r="B96" s="75"/>
      <c r="C96" s="11"/>
      <c r="D96" s="1"/>
      <c r="E96" s="216" t="s">
        <v>1651</v>
      </c>
      <c r="F96" s="141" t="s">
        <v>1366</v>
      </c>
      <c r="G96" s="32"/>
      <c r="H96" s="32"/>
      <c r="I96" s="845"/>
      <c r="J96" s="846"/>
      <c r="O96" s="21"/>
    </row>
    <row r="97" spans="2:15" ht="11.25" outlineLevel="1">
      <c r="B97" s="75"/>
      <c r="C97" s="11"/>
      <c r="D97" s="1"/>
      <c r="E97" s="1" t="s">
        <v>238</v>
      </c>
      <c r="F97" s="141" t="s">
        <v>980</v>
      </c>
      <c r="G97" s="32"/>
      <c r="H97" s="32"/>
      <c r="I97" s="845"/>
      <c r="J97" s="846"/>
      <c r="O97" s="21"/>
    </row>
    <row r="98" spans="2:15" ht="11.25" outlineLevel="1">
      <c r="B98" s="75"/>
      <c r="C98" s="14" t="s">
        <v>968</v>
      </c>
      <c r="D98" s="9" t="s">
        <v>969</v>
      </c>
      <c r="E98" s="9"/>
      <c r="F98" s="588"/>
      <c r="G98" s="350" t="s">
        <v>83</v>
      </c>
      <c r="H98" s="350" t="s">
        <v>83</v>
      </c>
      <c r="I98" s="845"/>
      <c r="J98" s="846"/>
      <c r="O98" s="21"/>
    </row>
    <row r="99" spans="2:15" ht="11.25" outlineLevel="1">
      <c r="B99" s="75"/>
      <c r="C99" s="11"/>
      <c r="D99" s="1"/>
      <c r="E99" s="1" t="s">
        <v>243</v>
      </c>
      <c r="F99" s="141" t="s">
        <v>252</v>
      </c>
      <c r="G99" s="32"/>
      <c r="H99" s="32"/>
      <c r="I99" s="845"/>
      <c r="J99" s="846"/>
      <c r="O99" s="21"/>
    </row>
    <row r="100" spans="2:15" ht="11.25" outlineLevel="1">
      <c r="B100" s="75"/>
      <c r="C100" s="11"/>
      <c r="D100" s="1"/>
      <c r="E100" s="1" t="s">
        <v>245</v>
      </c>
      <c r="F100" s="141" t="s">
        <v>665</v>
      </c>
      <c r="G100" s="32"/>
      <c r="H100" s="32"/>
      <c r="I100" s="845"/>
      <c r="J100" s="846"/>
      <c r="O100" s="21"/>
    </row>
    <row r="101" spans="2:15" ht="11.25" outlineLevel="1">
      <c r="B101" s="75"/>
      <c r="C101" s="11"/>
      <c r="D101" s="1"/>
      <c r="E101" s="142" t="s">
        <v>246</v>
      </c>
      <c r="F101" s="141" t="s">
        <v>675</v>
      </c>
      <c r="G101" s="32"/>
      <c r="H101" s="32"/>
      <c r="I101" s="845"/>
      <c r="J101" s="846"/>
      <c r="O101" s="21"/>
    </row>
    <row r="102" spans="2:15" ht="11.25" outlineLevel="1">
      <c r="B102" s="75"/>
      <c r="C102" s="14" t="s">
        <v>970</v>
      </c>
      <c r="D102" s="9" t="s">
        <v>971</v>
      </c>
      <c r="E102" s="9"/>
      <c r="F102" s="588"/>
      <c r="G102" s="350" t="s">
        <v>83</v>
      </c>
      <c r="H102" s="350" t="s">
        <v>83</v>
      </c>
      <c r="I102" s="451"/>
      <c r="J102" s="452"/>
      <c r="O102" s="21"/>
    </row>
    <row r="103" spans="2:15" ht="11.25" outlineLevel="1">
      <c r="B103" s="75"/>
      <c r="C103" s="11"/>
      <c r="D103" s="1"/>
      <c r="E103" s="1" t="s">
        <v>244</v>
      </c>
      <c r="F103" s="141" t="s">
        <v>253</v>
      </c>
      <c r="G103" s="32"/>
      <c r="H103" s="32"/>
      <c r="I103" s="845"/>
      <c r="J103" s="846"/>
      <c r="O103" s="21"/>
    </row>
    <row r="104" spans="2:15" ht="11.25" outlineLevel="1">
      <c r="B104" s="75"/>
      <c r="C104" s="11"/>
      <c r="D104" s="1"/>
      <c r="E104" s="1" t="s">
        <v>247</v>
      </c>
      <c r="F104" s="141" t="s">
        <v>250</v>
      </c>
      <c r="G104" s="32"/>
      <c r="H104" s="32"/>
      <c r="I104" s="845"/>
      <c r="J104" s="846"/>
      <c r="O104" s="21"/>
    </row>
    <row r="105" spans="2:15" ht="11.25" outlineLevel="1">
      <c r="B105" s="75"/>
      <c r="C105" s="11"/>
      <c r="D105" s="1"/>
      <c r="E105" s="1" t="s">
        <v>248</v>
      </c>
      <c r="F105" s="141" t="s">
        <v>975</v>
      </c>
      <c r="G105" s="32"/>
      <c r="H105" s="32"/>
      <c r="I105" s="845"/>
      <c r="J105" s="846"/>
      <c r="O105" s="21"/>
    </row>
    <row r="106" spans="2:15" ht="11.25" outlineLevel="1">
      <c r="B106" s="75"/>
      <c r="C106" s="11"/>
      <c r="D106" s="1"/>
      <c r="E106" s="142" t="s">
        <v>246</v>
      </c>
      <c r="F106" s="141" t="s">
        <v>675</v>
      </c>
      <c r="G106" s="32"/>
      <c r="H106" s="32"/>
      <c r="I106" s="845"/>
      <c r="J106" s="846"/>
      <c r="O106" s="21"/>
    </row>
    <row r="107" spans="2:15" ht="11.25" outlineLevel="1">
      <c r="B107" s="75"/>
      <c r="C107" s="14" t="s">
        <v>972</v>
      </c>
      <c r="D107" s="9" t="s">
        <v>973</v>
      </c>
      <c r="E107" s="9"/>
      <c r="F107" s="588"/>
      <c r="G107" s="350" t="s">
        <v>83</v>
      </c>
      <c r="H107" s="350" t="s">
        <v>83</v>
      </c>
      <c r="I107" s="451"/>
      <c r="J107" s="452"/>
      <c r="O107" s="21"/>
    </row>
    <row r="108" spans="2:15" ht="11.25" outlineLevel="1">
      <c r="B108" s="75"/>
      <c r="C108" s="11"/>
      <c r="D108" s="1"/>
      <c r="E108" s="1" t="s">
        <v>249</v>
      </c>
      <c r="F108" s="141" t="s">
        <v>973</v>
      </c>
      <c r="G108" s="32"/>
      <c r="H108" s="32"/>
      <c r="I108" s="451"/>
      <c r="J108" s="452"/>
      <c r="O108" s="21"/>
    </row>
    <row r="109" spans="2:15" ht="11.25" outlineLevel="1">
      <c r="B109" s="75"/>
      <c r="C109" s="11"/>
      <c r="D109" s="1"/>
      <c r="E109" s="1"/>
      <c r="F109" s="141"/>
      <c r="G109" s="32"/>
      <c r="H109" s="32"/>
      <c r="I109" s="845"/>
      <c r="J109" s="846"/>
      <c r="O109" s="21"/>
    </row>
    <row r="110" spans="2:15" ht="11.25">
      <c r="B110" s="75"/>
      <c r="C110" s="94" t="s">
        <v>1127</v>
      </c>
      <c r="D110" s="95" t="s">
        <v>975</v>
      </c>
      <c r="E110" s="95"/>
      <c r="F110" s="630"/>
      <c r="G110" s="884" t="s">
        <v>563</v>
      </c>
      <c r="H110" s="885"/>
      <c r="I110" s="885"/>
      <c r="J110" s="886"/>
      <c r="O110" s="21"/>
    </row>
    <row r="111" spans="2:15" ht="11.25" outlineLevel="1">
      <c r="B111" s="75"/>
      <c r="C111" s="27" t="s">
        <v>974</v>
      </c>
      <c r="D111" s="2" t="s">
        <v>975</v>
      </c>
      <c r="E111" s="2" t="s">
        <v>660</v>
      </c>
      <c r="F111" s="587"/>
      <c r="G111" s="31" t="s">
        <v>83</v>
      </c>
      <c r="H111" s="31" t="s">
        <v>82</v>
      </c>
      <c r="I111" s="845"/>
      <c r="J111" s="846"/>
      <c r="O111" s="21"/>
    </row>
    <row r="112" spans="2:15" ht="11.25" outlineLevel="1">
      <c r="B112" s="706"/>
      <c r="C112" s="320"/>
      <c r="D112" s="311"/>
      <c r="E112" s="312" t="s">
        <v>1867</v>
      </c>
      <c r="F112" s="589"/>
      <c r="G112" s="319"/>
      <c r="H112" s="319"/>
      <c r="I112" s="845"/>
      <c r="J112" s="846"/>
      <c r="O112" s="21"/>
    </row>
    <row r="113" spans="2:15" ht="11.25" outlineLevel="2">
      <c r="B113" s="706"/>
      <c r="C113" s="320"/>
      <c r="D113" s="311"/>
      <c r="E113" s="533" t="str">
        <f>TRIM(RIGHT(SUBSTITUTE(E112," ",REPT(" ",100)),100))</f>
        <v>8.10.3.3.2(u)</v>
      </c>
      <c r="F113" s="590">
        <f>+VLOOKUP(E113,clause_count,2,FALSE)</f>
        <v>2</v>
      </c>
      <c r="G113" s="319"/>
      <c r="H113" s="319"/>
      <c r="I113" s="451"/>
      <c r="J113" s="452"/>
      <c r="O113" s="21"/>
    </row>
    <row r="114" spans="2:15" ht="25.5" outlineLevel="2">
      <c r="B114" s="706"/>
      <c r="C114" s="320"/>
      <c r="D114" s="539">
        <v>1</v>
      </c>
      <c r="E114" s="538" t="s">
        <v>3038</v>
      </c>
      <c r="F114" s="577" t="str">
        <f>+VLOOKUP(E114,AlterationTestLU[],2,)</f>
        <v>Pit Access, Lighting, Stop Switch, Condition [Section 3.2, 8.10.2.2.5(a)(1) through 8.10.2.2.5(a)(8) and 8.10.2.2.5(a)(10)] (Item 5.1)</v>
      </c>
      <c r="G114" s="319"/>
      <c r="H114" s="319"/>
      <c r="I114" s="451"/>
      <c r="J114" s="452"/>
      <c r="O114" s="21"/>
    </row>
    <row r="115" spans="2:15" ht="51" outlineLevel="2">
      <c r="B115" s="706"/>
      <c r="C115" s="320"/>
      <c r="D115" s="539">
        <v>2</v>
      </c>
      <c r="E115" s="538" t="s">
        <v>3039</v>
      </c>
      <c r="F115" s="577" t="str">
        <f>+VLOOKUP(E115,AlterationTestLU[],2,)</f>
        <v>(b) Bottom Clearance, Runby, and Minimum Refuge Space (Item 5.2)
(b)(1) bottom car clearance (3.4.1)
(b)(2) minimum bottom car runby (3.4.2)
(b)(3) maximum bottom car runby (3.4.3)</v>
      </c>
      <c r="G115" s="319"/>
      <c r="H115" s="319"/>
      <c r="I115" s="451"/>
      <c r="J115" s="452"/>
      <c r="O115" s="21"/>
    </row>
    <row r="116" spans="2:15" ht="11.25" outlineLevel="1">
      <c r="B116" s="75"/>
      <c r="C116" s="33" t="s">
        <v>1653</v>
      </c>
      <c r="D116" s="9" t="s">
        <v>1654</v>
      </c>
      <c r="E116" s="9"/>
      <c r="F116" s="588"/>
      <c r="G116" s="319"/>
      <c r="H116" s="319"/>
      <c r="I116" s="845"/>
      <c r="J116" s="846"/>
      <c r="O116" s="21"/>
    </row>
    <row r="117" spans="2:15" ht="11.25" outlineLevel="1">
      <c r="B117" s="75"/>
      <c r="C117" s="11"/>
      <c r="D117" s="1"/>
      <c r="E117" s="1" t="s">
        <v>248</v>
      </c>
      <c r="F117" s="141" t="s">
        <v>975</v>
      </c>
      <c r="G117" s="32"/>
      <c r="H117" s="32"/>
      <c r="I117" s="845"/>
      <c r="J117" s="846"/>
      <c r="O117" s="21"/>
    </row>
    <row r="118" spans="2:15" ht="11.25" outlineLevel="1">
      <c r="B118" s="75"/>
      <c r="C118" s="11"/>
      <c r="D118" s="1"/>
      <c r="E118" s="1" t="s">
        <v>247</v>
      </c>
      <c r="F118" s="141" t="s">
        <v>250</v>
      </c>
      <c r="G118" s="32"/>
      <c r="H118" s="32"/>
      <c r="I118" s="845"/>
      <c r="J118" s="846"/>
      <c r="O118" s="21"/>
    </row>
    <row r="119" spans="2:15" ht="11.25" outlineLevel="1">
      <c r="B119" s="75"/>
      <c r="C119" s="11"/>
      <c r="D119" s="1"/>
      <c r="E119" s="142" t="s">
        <v>246</v>
      </c>
      <c r="F119" s="141" t="s">
        <v>675</v>
      </c>
      <c r="G119" s="32"/>
      <c r="H119" s="32"/>
      <c r="I119" s="845"/>
      <c r="J119" s="846"/>
      <c r="O119" s="21"/>
    </row>
    <row r="120" spans="2:15" ht="11.25" outlineLevel="1">
      <c r="B120" s="75"/>
      <c r="C120" s="33" t="s">
        <v>1653</v>
      </c>
      <c r="D120" s="9" t="s">
        <v>552</v>
      </c>
      <c r="E120" s="9"/>
      <c r="F120" s="588"/>
      <c r="G120" s="350" t="s">
        <v>84</v>
      </c>
      <c r="H120" s="350" t="s">
        <v>84</v>
      </c>
      <c r="I120" s="845"/>
      <c r="J120" s="846"/>
      <c r="O120" s="21"/>
    </row>
    <row r="121" spans="2:15" ht="11.25" outlineLevel="1">
      <c r="B121" s="75"/>
      <c r="C121" s="11"/>
      <c r="D121" s="1"/>
      <c r="E121" s="1" t="s">
        <v>283</v>
      </c>
      <c r="F121" s="141" t="s">
        <v>282</v>
      </c>
      <c r="G121" s="32"/>
      <c r="H121" s="32"/>
      <c r="I121" s="845"/>
      <c r="J121" s="846"/>
      <c r="O121" s="21"/>
    </row>
    <row r="122" spans="2:15" ht="11.25" outlineLevel="1">
      <c r="B122" s="75"/>
      <c r="C122" s="33" t="s">
        <v>1653</v>
      </c>
      <c r="D122" s="9" t="s">
        <v>553</v>
      </c>
      <c r="E122" s="9"/>
      <c r="F122" s="588"/>
      <c r="G122" s="350" t="s">
        <v>84</v>
      </c>
      <c r="H122" s="350" t="s">
        <v>85</v>
      </c>
      <c r="I122" s="451"/>
      <c r="J122" s="452"/>
      <c r="O122" s="21"/>
    </row>
    <row r="123" spans="2:15" ht="11.25" outlineLevel="1">
      <c r="B123" s="75"/>
      <c r="C123" s="11"/>
      <c r="D123" s="1"/>
      <c r="E123" s="1" t="s">
        <v>255</v>
      </c>
      <c r="F123" s="141" t="s">
        <v>256</v>
      </c>
      <c r="G123" s="32"/>
      <c r="H123" s="32"/>
      <c r="I123" s="451"/>
      <c r="J123" s="452"/>
      <c r="O123" s="21"/>
    </row>
    <row r="124" spans="2:15" ht="11.25" outlineLevel="1">
      <c r="B124" s="75"/>
      <c r="C124" s="33" t="s">
        <v>1653</v>
      </c>
      <c r="D124" s="9" t="s">
        <v>858</v>
      </c>
      <c r="E124" s="9"/>
      <c r="F124" s="588"/>
      <c r="G124" s="350" t="s">
        <v>84</v>
      </c>
      <c r="H124" s="350" t="s">
        <v>85</v>
      </c>
      <c r="I124" s="845"/>
      <c r="J124" s="846"/>
      <c r="O124" s="21"/>
    </row>
    <row r="125" spans="2:15" ht="11.25" outlineLevel="1">
      <c r="B125" s="75"/>
      <c r="C125" s="11"/>
      <c r="D125" s="1"/>
      <c r="E125" s="1" t="s">
        <v>375</v>
      </c>
      <c r="F125" s="141" t="s">
        <v>858</v>
      </c>
      <c r="G125" s="32"/>
      <c r="H125" s="32"/>
      <c r="I125" s="845"/>
      <c r="J125" s="846"/>
      <c r="O125" s="21"/>
    </row>
    <row r="126" spans="2:15" ht="11.25" outlineLevel="1">
      <c r="B126" s="75"/>
      <c r="C126" s="33" t="s">
        <v>1653</v>
      </c>
      <c r="D126" s="9" t="s">
        <v>554</v>
      </c>
      <c r="E126" s="9"/>
      <c r="F126" s="588"/>
      <c r="G126" s="350" t="s">
        <v>84</v>
      </c>
      <c r="H126" s="350" t="s">
        <v>84</v>
      </c>
      <c r="I126" s="845"/>
      <c r="J126" s="846"/>
      <c r="O126" s="21"/>
    </row>
    <row r="127" spans="2:15" ht="11.25" outlineLevel="1">
      <c r="B127" s="75"/>
      <c r="C127" s="11"/>
      <c r="D127" s="1"/>
      <c r="E127" s="1" t="s">
        <v>254</v>
      </c>
      <c r="F127" s="141" t="s">
        <v>257</v>
      </c>
      <c r="G127" s="32"/>
      <c r="H127" s="32"/>
      <c r="I127" s="845"/>
      <c r="J127" s="846"/>
      <c r="O127" s="21"/>
    </row>
    <row r="128" spans="2:15" ht="11.25" outlineLevel="1">
      <c r="B128" s="75"/>
      <c r="C128" s="33" t="s">
        <v>1653</v>
      </c>
      <c r="D128" s="9" t="s">
        <v>555</v>
      </c>
      <c r="E128" s="9"/>
      <c r="F128" s="588"/>
      <c r="G128" s="350" t="s">
        <v>84</v>
      </c>
      <c r="H128" s="350" t="s">
        <v>85</v>
      </c>
      <c r="I128" s="451"/>
      <c r="J128" s="452"/>
      <c r="O128" s="21"/>
    </row>
    <row r="129" spans="2:15" ht="11.25" outlineLevel="1">
      <c r="B129" s="75"/>
      <c r="C129" s="11"/>
      <c r="D129" s="1"/>
      <c r="E129" s="1" t="s">
        <v>259</v>
      </c>
      <c r="F129" s="141" t="s">
        <v>258</v>
      </c>
      <c r="G129" s="32"/>
      <c r="H129" s="32"/>
      <c r="I129" s="451"/>
      <c r="J129" s="452"/>
      <c r="O129" s="21"/>
    </row>
    <row r="130" spans="2:15" ht="11.25" outlineLevel="1">
      <c r="B130" s="75"/>
      <c r="C130" s="33" t="s">
        <v>1653</v>
      </c>
      <c r="D130" s="9" t="s">
        <v>863</v>
      </c>
      <c r="E130" s="9"/>
      <c r="F130" s="588"/>
      <c r="G130" s="350" t="s">
        <v>84</v>
      </c>
      <c r="H130" s="350" t="s">
        <v>85</v>
      </c>
      <c r="I130" s="451"/>
      <c r="J130" s="452"/>
      <c r="O130" s="21"/>
    </row>
    <row r="131" spans="2:15" ht="11.25" outlineLevel="1">
      <c r="B131" s="75"/>
      <c r="C131" s="11"/>
      <c r="D131" s="1"/>
      <c r="E131" s="1" t="s">
        <v>859</v>
      </c>
      <c r="F131" s="141" t="s">
        <v>861</v>
      </c>
      <c r="G131" s="32"/>
      <c r="H131" s="32"/>
      <c r="I131" s="451"/>
      <c r="J131" s="452"/>
      <c r="O131" s="21"/>
    </row>
    <row r="132" spans="2:15" ht="11.25" outlineLevel="1">
      <c r="B132" s="75"/>
      <c r="C132" s="33" t="s">
        <v>1653</v>
      </c>
      <c r="D132" s="9" t="s">
        <v>862</v>
      </c>
      <c r="E132" s="9"/>
      <c r="F132" s="588"/>
      <c r="G132" s="350" t="s">
        <v>84</v>
      </c>
      <c r="H132" s="350" t="s">
        <v>85</v>
      </c>
      <c r="I132" s="451"/>
      <c r="J132" s="452"/>
      <c r="O132" s="21"/>
    </row>
    <row r="133" spans="2:15" ht="11.25" outlineLevel="1">
      <c r="B133" s="75"/>
      <c r="C133" s="11"/>
      <c r="D133" s="1"/>
      <c r="E133" s="1" t="s">
        <v>860</v>
      </c>
      <c r="F133" s="141" t="s">
        <v>862</v>
      </c>
      <c r="G133" s="32"/>
      <c r="H133" s="32"/>
      <c r="I133" s="451"/>
      <c r="J133" s="452"/>
      <c r="O133" s="21"/>
    </row>
    <row r="134" spans="2:15" ht="11.25" outlineLevel="1">
      <c r="B134" s="75"/>
      <c r="C134" s="313" t="s">
        <v>1655</v>
      </c>
      <c r="D134" s="314" t="s">
        <v>1656</v>
      </c>
      <c r="E134" s="314"/>
      <c r="F134" s="591"/>
      <c r="G134" s="295" t="s">
        <v>82</v>
      </c>
      <c r="H134" s="294" t="s">
        <v>84</v>
      </c>
      <c r="I134" s="451"/>
      <c r="J134" s="452"/>
      <c r="O134" s="21"/>
    </row>
    <row r="135" spans="2:15" ht="11.25" outlineLevel="1">
      <c r="B135" s="75"/>
      <c r="C135" s="228"/>
      <c r="D135" s="216"/>
      <c r="E135" s="216" t="s">
        <v>462</v>
      </c>
      <c r="F135" s="444" t="s">
        <v>1658</v>
      </c>
      <c r="G135" s="227"/>
      <c r="H135" s="227"/>
      <c r="I135" s="451"/>
      <c r="J135" s="452"/>
      <c r="O135" s="21"/>
    </row>
    <row r="136" spans="2:15" ht="11.25" outlineLevel="1">
      <c r="B136" s="75"/>
      <c r="C136" s="228"/>
      <c r="D136" s="216"/>
      <c r="E136" s="216"/>
      <c r="F136" s="444" t="s">
        <v>1659</v>
      </c>
      <c r="G136" s="227"/>
      <c r="H136" s="227"/>
      <c r="I136" s="451"/>
      <c r="J136" s="452"/>
      <c r="O136" s="21"/>
    </row>
    <row r="137" spans="2:15" ht="11.25" outlineLevel="1">
      <c r="B137" s="75"/>
      <c r="C137" s="228"/>
      <c r="D137" s="216"/>
      <c r="E137" s="216" t="s">
        <v>1660</v>
      </c>
      <c r="F137" s="444" t="s">
        <v>2120</v>
      </c>
      <c r="G137" s="227"/>
      <c r="H137" s="227"/>
      <c r="I137" s="451"/>
      <c r="J137" s="452"/>
      <c r="O137" s="21"/>
    </row>
    <row r="138" spans="2:15" ht="11.25" outlineLevel="1">
      <c r="B138" s="75"/>
      <c r="C138" s="228"/>
      <c r="D138" s="216"/>
      <c r="E138" s="216" t="s">
        <v>1661</v>
      </c>
      <c r="F138" s="444" t="s">
        <v>2063</v>
      </c>
      <c r="G138" s="227"/>
      <c r="H138" s="227"/>
      <c r="I138" s="451"/>
      <c r="J138" s="452"/>
      <c r="O138" s="21"/>
    </row>
    <row r="139" spans="2:15" ht="11.25" outlineLevel="1">
      <c r="B139" s="75"/>
      <c r="C139" s="11"/>
      <c r="D139" s="1"/>
      <c r="E139" s="1"/>
      <c r="F139" s="141"/>
      <c r="G139" s="32"/>
      <c r="H139" s="32"/>
      <c r="I139" s="451"/>
      <c r="J139" s="452"/>
      <c r="O139" s="21"/>
    </row>
    <row r="140" spans="2:15" ht="11.25">
      <c r="B140" s="75"/>
      <c r="C140" s="94" t="s">
        <v>1128</v>
      </c>
      <c r="D140" s="95" t="s">
        <v>977</v>
      </c>
      <c r="E140" s="95"/>
      <c r="F140" s="630"/>
      <c r="G140" s="96" t="s">
        <v>83</v>
      </c>
      <c r="H140" s="96" t="s">
        <v>83</v>
      </c>
      <c r="I140" s="845"/>
      <c r="J140" s="846"/>
      <c r="O140" s="21"/>
    </row>
    <row r="141" spans="2:15" ht="11.25" outlineLevel="1">
      <c r="B141" s="706"/>
      <c r="C141" s="320"/>
      <c r="D141" s="311"/>
      <c r="E141" s="312" t="s">
        <v>1868</v>
      </c>
      <c r="F141" s="589"/>
      <c r="G141" s="319"/>
      <c r="H141" s="319"/>
      <c r="I141" s="451"/>
      <c r="J141" s="452"/>
      <c r="O141" s="21"/>
    </row>
    <row r="142" spans="2:15" ht="11.25" outlineLevel="2">
      <c r="B142" s="706"/>
      <c r="C142" s="320"/>
      <c r="D142" s="311"/>
      <c r="E142" s="533" t="str">
        <f>TRIM(RIGHT(SUBSTITUTE(E141," ",REPT(" ",100)),100))</f>
        <v>8.10.3.3.2(b)</v>
      </c>
      <c r="F142" s="590">
        <f>+VLOOKUP(E142,clause_count,2,FALSE)</f>
        <v>5</v>
      </c>
      <c r="G142" s="319"/>
      <c r="H142" s="319"/>
      <c r="I142" s="451"/>
      <c r="J142" s="452"/>
      <c r="O142" s="21"/>
    </row>
    <row r="143" spans="2:15" ht="12.75" outlineLevel="2">
      <c r="B143" s="706"/>
      <c r="C143" s="320"/>
      <c r="D143" s="539">
        <v>1</v>
      </c>
      <c r="E143" s="538" t="s">
        <v>2888</v>
      </c>
      <c r="F143" s="577" t="str">
        <f>+VLOOKUP(E143,AlterationTestLU[],2,)</f>
        <v>Car Ride (Sections 3.15 and 3.23 and 8.10.2.2.1(s)] (Item 1.19)</v>
      </c>
      <c r="G143" s="319"/>
      <c r="H143" s="319"/>
      <c r="I143" s="451"/>
      <c r="J143" s="452"/>
      <c r="O143" s="21"/>
    </row>
    <row r="144" spans="2:15" ht="382.5" outlineLevel="2">
      <c r="B144" s="706"/>
      <c r="C144" s="320"/>
      <c r="D144" s="539">
        <v>2</v>
      </c>
      <c r="E144" s="538" t="s">
        <v>2438</v>
      </c>
      <c r="F144" s="577" t="str">
        <f>+VLOOKUP(E144,AlterationTestLU[],2,)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44" s="319"/>
      <c r="H144" s="319"/>
      <c r="I144" s="451"/>
      <c r="J144" s="452"/>
      <c r="O144" s="16" t="s">
        <v>2438</v>
      </c>
    </row>
    <row r="145" spans="2:15" ht="12.75" outlineLevel="2">
      <c r="B145" s="706"/>
      <c r="C145" s="320"/>
      <c r="D145" s="539">
        <v>3</v>
      </c>
      <c r="E145" s="538" t="s">
        <v>2987</v>
      </c>
      <c r="F145" s="577" t="str">
        <f>+VLOOKUP(E145,AlterationTestLU[],2,)</f>
        <v>Hoistway Clearances [Section 3.5 and 8.10.2.2.3(t)] (Item 3.14)</v>
      </c>
      <c r="G145" s="319"/>
      <c r="H145" s="319"/>
      <c r="I145" s="451"/>
      <c r="J145" s="452"/>
      <c r="O145" s="21"/>
    </row>
    <row r="146" spans="2:15" ht="12.75" outlineLevel="2">
      <c r="B146" s="706"/>
      <c r="C146" s="320"/>
      <c r="D146" s="539">
        <v>4</v>
      </c>
      <c r="E146" s="538" t="s">
        <v>2991</v>
      </c>
      <c r="F146" s="577" t="str">
        <f>+VLOOKUP(E146,AlterationTestLU[],2,)</f>
        <v>Car Frame and Stiles (Section 3.15) (Item 3.18)</v>
      </c>
      <c r="G146" s="319"/>
      <c r="H146" s="319"/>
      <c r="I146" s="451"/>
      <c r="J146" s="452"/>
      <c r="O146" s="21"/>
    </row>
    <row r="147" spans="2:15" ht="102" outlineLevel="2">
      <c r="B147" s="706"/>
      <c r="C147" s="320"/>
      <c r="D147" s="539">
        <v>5</v>
      </c>
      <c r="E147" s="538" t="s">
        <v>2992</v>
      </c>
      <c r="F147" s="577" t="str">
        <f>+VLOOKUP(E147,AlterationTestLU[],2,)</f>
        <v>(t) Guide Rails, Fastenings, and Equipment (Section 3.23) (Item 3.19)
(t)(1) rail (Section 3.23)
(t)(2) bracket spacing
(t)(3) surfaces and lubrication
(t)(4) joints and fishplates
(t)(5) bracket supports
(t)(6) fastenings
(t)(7) guides</v>
      </c>
      <c r="G147" s="319"/>
      <c r="H147" s="319"/>
      <c r="I147" s="451"/>
      <c r="J147" s="452"/>
      <c r="O147" s="21"/>
    </row>
    <row r="148" spans="2:15" ht="11.25" outlineLevel="1">
      <c r="B148" s="75"/>
      <c r="C148" s="11"/>
      <c r="D148" s="1"/>
      <c r="E148" s="1" t="s">
        <v>262</v>
      </c>
      <c r="F148" s="141" t="s">
        <v>977</v>
      </c>
      <c r="G148" s="32"/>
      <c r="H148" s="32"/>
      <c r="I148" s="845"/>
      <c r="J148" s="846"/>
      <c r="O148" s="21"/>
    </row>
    <row r="149" spans="2:15" ht="11.25" outlineLevel="1">
      <c r="B149" s="75"/>
      <c r="C149" s="11"/>
      <c r="D149" s="1"/>
      <c r="E149" s="1" t="s">
        <v>263</v>
      </c>
      <c r="F149" s="141" t="s">
        <v>676</v>
      </c>
      <c r="G149" s="32"/>
      <c r="H149" s="32"/>
      <c r="I149" s="845"/>
      <c r="J149" s="846"/>
      <c r="O149" s="21"/>
    </row>
    <row r="150" spans="2:15" ht="11.25" outlineLevel="1">
      <c r="B150" s="75"/>
      <c r="C150" s="11"/>
      <c r="D150" s="1"/>
      <c r="E150" s="1" t="s">
        <v>441</v>
      </c>
      <c r="F150" s="141" t="s">
        <v>854</v>
      </c>
      <c r="G150" s="32"/>
      <c r="H150" s="32"/>
      <c r="I150" s="845"/>
      <c r="J150" s="846"/>
      <c r="O150" s="21"/>
    </row>
    <row r="151" spans="2:15" ht="11.25">
      <c r="B151" s="75"/>
      <c r="C151" s="94" t="s">
        <v>1129</v>
      </c>
      <c r="D151" s="95" t="s">
        <v>1404</v>
      </c>
      <c r="E151" s="95"/>
      <c r="F151" s="630"/>
      <c r="G151" s="96" t="s">
        <v>83</v>
      </c>
      <c r="H151" s="96" t="s">
        <v>82</v>
      </c>
      <c r="I151" s="845"/>
      <c r="J151" s="846"/>
      <c r="O151" s="21"/>
    </row>
    <row r="152" spans="2:15" ht="11.25" outlineLevel="1">
      <c r="B152" s="706"/>
      <c r="C152" s="320"/>
      <c r="D152" s="311"/>
      <c r="E152" s="312" t="s">
        <v>1870</v>
      </c>
      <c r="F152" s="589"/>
      <c r="G152" s="319"/>
      <c r="H152" s="319"/>
      <c r="I152" s="845"/>
      <c r="J152" s="846"/>
      <c r="O152" s="21"/>
    </row>
    <row r="153" spans="2:15" ht="11.25" outlineLevel="2">
      <c r="B153" s="706"/>
      <c r="C153" s="320"/>
      <c r="D153" s="311"/>
      <c r="E153" s="533" t="str">
        <f>TRIM(RIGHT(SUBSTITUTE(E152," ",REPT(" ",100)),100))</f>
        <v>8.10.3.3.2(v)</v>
      </c>
      <c r="F153" s="590">
        <f>+VLOOKUP(E153,clause_count,2,FALSE)</f>
        <v>5</v>
      </c>
      <c r="G153" s="319"/>
      <c r="H153" s="319"/>
      <c r="I153" s="451"/>
      <c r="J153" s="452"/>
      <c r="O153" s="21"/>
    </row>
    <row r="154" spans="2:15" ht="63.75" outlineLevel="2">
      <c r="B154" s="706"/>
      <c r="C154" s="320"/>
      <c r="D154" s="539">
        <v>1</v>
      </c>
      <c r="E154" s="538" t="s">
        <v>2970</v>
      </c>
      <c r="F154" s="577" t="str">
        <f>+VLOOKUP(E154,AlterationTestLU[],2,)</f>
        <v>(d) Top-of-Car Clearance [8.10.2.2.3(d)] (Item 3.4)
(d)(1) top car clearance (3.4.5)
(d)(2) car top minimum runby (3.4.2.2)
(d)(3) top-of-car equipment (3.4.7)
(d)(4) clearance above hydraulic jack projecting above the car (3.4.8)</v>
      </c>
      <c r="G154" s="319"/>
      <c r="H154" s="319"/>
      <c r="I154" s="451"/>
      <c r="J154" s="452"/>
      <c r="O154" s="21"/>
    </row>
    <row r="155" spans="2:15" ht="12.75" outlineLevel="2">
      <c r="B155" s="706"/>
      <c r="C155" s="320"/>
      <c r="D155" s="539">
        <v>2</v>
      </c>
      <c r="E155" s="538" t="s">
        <v>2975</v>
      </c>
      <c r="F155" s="577" t="str">
        <f>+VLOOKUP(E155,AlterationTestLU[],2,)</f>
        <v>Normal Terminal Stopping Devices [3.25.1 and 8.10.2.2.3(g)] (Item 3.5)</v>
      </c>
      <c r="G155" s="319"/>
      <c r="H155" s="319"/>
      <c r="I155" s="451"/>
      <c r="J155" s="452"/>
      <c r="O155" s="21"/>
    </row>
    <row r="156" spans="2:15" ht="12.75" outlineLevel="2">
      <c r="B156" s="706"/>
      <c r="C156" s="320"/>
      <c r="D156" s="539">
        <v>3</v>
      </c>
      <c r="E156" s="538" t="s">
        <v>2976</v>
      </c>
      <c r="F156" s="577" t="str">
        <f>+VLOOKUP(E156,AlterationTestLU[],2,)</f>
        <v>Terminal Speed-Reducing Devices (3.25.2) (Item 3.6)</v>
      </c>
      <c r="G156" s="319"/>
      <c r="H156" s="319"/>
      <c r="I156" s="451"/>
      <c r="J156" s="452"/>
      <c r="O156" s="21"/>
    </row>
    <row r="157" spans="2:15" ht="102" outlineLevel="2">
      <c r="B157" s="706"/>
      <c r="C157" s="320"/>
      <c r="D157" s="539">
        <v>4</v>
      </c>
      <c r="E157" s="538" t="s">
        <v>2992</v>
      </c>
      <c r="F157" s="577" t="str">
        <f>+VLOOKUP(E157,AlterationTestLU[],2,)</f>
        <v>(t) Guide Rails, Fastenings, and Equipment (Section 3.23) (Item 3.19)
(t)(1) rail (Section 3.23)
(t)(2) bracket spacing
(t)(3) surfaces and lubrication
(t)(4) joints and fishplates
(t)(5) bracket supports
(t)(6) fastenings
(t)(7) guides</v>
      </c>
      <c r="G157" s="319"/>
      <c r="H157" s="319"/>
      <c r="I157" s="451"/>
      <c r="J157" s="452"/>
      <c r="O157" s="21"/>
    </row>
    <row r="158" spans="2:15" ht="51" outlineLevel="2">
      <c r="B158" s="706"/>
      <c r="C158" s="320"/>
      <c r="D158" s="539">
        <v>5</v>
      </c>
      <c r="E158" s="538" t="s">
        <v>3039</v>
      </c>
      <c r="F158" s="577" t="str">
        <f>+VLOOKUP(E158,AlterationTestLU[],2,)</f>
        <v>(b) Bottom Clearance, Runby, and Minimum Refuge Space (Item 5.2)
(b)(1) bottom car clearance (3.4.1)
(b)(2) minimum bottom car runby (3.4.2)
(b)(3) maximum bottom car runby (3.4.3)</v>
      </c>
      <c r="G158" s="319"/>
      <c r="H158" s="319"/>
      <c r="I158" s="451"/>
      <c r="J158" s="452"/>
      <c r="O158" s="21"/>
    </row>
    <row r="159" spans="2:15" ht="12.75" outlineLevel="1">
      <c r="B159" s="75"/>
      <c r="C159" s="11"/>
      <c r="D159" s="1"/>
      <c r="E159" s="1" t="s">
        <v>442</v>
      </c>
      <c r="F159" s="347" t="s">
        <v>850</v>
      </c>
      <c r="G159" s="32"/>
      <c r="H159" s="32"/>
      <c r="I159" s="451"/>
      <c r="J159" s="452"/>
      <c r="O159" s="21"/>
    </row>
    <row r="160" spans="2:15" ht="11.25" outlineLevel="1">
      <c r="B160" s="75"/>
      <c r="C160" s="11"/>
      <c r="D160" s="1"/>
      <c r="E160" s="142" t="s">
        <v>793</v>
      </c>
      <c r="F160" s="141" t="s">
        <v>864</v>
      </c>
      <c r="G160" s="32"/>
      <c r="H160" s="32"/>
      <c r="I160" s="845"/>
      <c r="J160" s="846"/>
      <c r="O160" s="21"/>
    </row>
    <row r="161" spans="2:15" ht="11.25" outlineLevel="1">
      <c r="B161" s="75"/>
      <c r="C161" s="11"/>
      <c r="D161" s="1"/>
      <c r="E161" s="142" t="s">
        <v>794</v>
      </c>
      <c r="F161" s="141" t="s">
        <v>1038</v>
      </c>
      <c r="G161" s="32"/>
      <c r="H161" s="32"/>
      <c r="I161" s="845"/>
      <c r="J161" s="846"/>
      <c r="O161" s="21"/>
    </row>
    <row r="162" spans="2:15" ht="11.25" outlineLevel="1">
      <c r="B162" s="75"/>
      <c r="C162" s="11"/>
      <c r="D162" s="1"/>
      <c r="E162" s="142" t="s">
        <v>1170</v>
      </c>
      <c r="F162" s="141" t="s">
        <v>69</v>
      </c>
      <c r="G162" s="32"/>
      <c r="H162" s="32"/>
      <c r="I162" s="845"/>
      <c r="J162" s="846"/>
      <c r="O162" s="21"/>
    </row>
    <row r="163" spans="2:15" ht="11.25">
      <c r="B163" s="75"/>
      <c r="C163" s="94" t="s">
        <v>1130</v>
      </c>
      <c r="D163" s="95" t="s">
        <v>1405</v>
      </c>
      <c r="E163" s="95"/>
      <c r="F163" s="630"/>
      <c r="G163" s="96" t="s">
        <v>83</v>
      </c>
      <c r="H163" s="96" t="s">
        <v>82</v>
      </c>
      <c r="I163" s="845"/>
      <c r="J163" s="846"/>
      <c r="O163" s="21"/>
    </row>
    <row r="164" spans="2:15" ht="11.25" outlineLevel="1">
      <c r="B164" s="706"/>
      <c r="C164" s="320"/>
      <c r="D164" s="311"/>
      <c r="E164" s="312" t="s">
        <v>1871</v>
      </c>
      <c r="F164" s="589"/>
      <c r="G164" s="319"/>
      <c r="H164" s="319"/>
      <c r="I164" s="845"/>
      <c r="J164" s="846"/>
      <c r="O164" s="21"/>
    </row>
    <row r="165" spans="2:15" ht="11.25" outlineLevel="2">
      <c r="B165" s="706"/>
      <c r="C165" s="320"/>
      <c r="D165" s="311"/>
      <c r="E165" s="533" t="str">
        <f>TRIM(RIGHT(SUBSTITUTE(E164," ",REPT(" ",100)),100))</f>
        <v>8.10.3.3.2(w)</v>
      </c>
      <c r="F165" s="590">
        <f>+VLOOKUP(E165,clause_count,2,FALSE)</f>
        <v>5</v>
      </c>
      <c r="G165" s="319"/>
      <c r="H165" s="319"/>
      <c r="I165" s="451"/>
      <c r="J165" s="452"/>
      <c r="O165" s="21"/>
    </row>
    <row r="166" spans="2:15" ht="63.75" outlineLevel="2">
      <c r="B166" s="706"/>
      <c r="C166" s="320"/>
      <c r="D166" s="539">
        <v>1</v>
      </c>
      <c r="E166" s="538" t="s">
        <v>2970</v>
      </c>
      <c r="F166" s="577" t="str">
        <f>+VLOOKUP(E166,AlterationTestLU[],2,)</f>
        <v>(d) Top-of-Car Clearance [8.10.2.2.3(d)] (Item 3.4)
(d)(1) top car clearance (3.4.5)
(d)(2) car top minimum runby (3.4.2.2)
(d)(3) top-of-car equipment (3.4.7)
(d)(4) clearance above hydraulic jack projecting above the car (3.4.8)</v>
      </c>
      <c r="G166" s="319"/>
      <c r="H166" s="319"/>
      <c r="I166" s="451"/>
      <c r="J166" s="452"/>
      <c r="O166" s="21"/>
    </row>
    <row r="167" spans="2:15" ht="12.75" outlineLevel="2">
      <c r="B167" s="706"/>
      <c r="C167" s="320"/>
      <c r="D167" s="539">
        <v>2</v>
      </c>
      <c r="E167" s="538" t="s">
        <v>2975</v>
      </c>
      <c r="F167" s="577" t="str">
        <f>+VLOOKUP(E167,AlterationTestLU[],2,)</f>
        <v>Normal Terminal Stopping Devices [3.25.1 and 8.10.2.2.3(g)] (Item 3.5)</v>
      </c>
      <c r="G167" s="319"/>
      <c r="H167" s="319"/>
      <c r="I167" s="451"/>
      <c r="J167" s="452"/>
      <c r="O167" s="21"/>
    </row>
    <row r="168" spans="2:15" ht="12.75" outlineLevel="2">
      <c r="B168" s="706"/>
      <c r="C168" s="320"/>
      <c r="D168" s="539">
        <v>3</v>
      </c>
      <c r="E168" s="538" t="s">
        <v>2976</v>
      </c>
      <c r="F168" s="577" t="str">
        <f>+VLOOKUP(E168,AlterationTestLU[],2,)</f>
        <v>Terminal Speed-Reducing Devices (3.25.2) (Item 3.6)</v>
      </c>
      <c r="G168" s="319"/>
      <c r="H168" s="319"/>
      <c r="I168" s="451"/>
      <c r="J168" s="452"/>
      <c r="O168" s="21"/>
    </row>
    <row r="169" spans="2:15" ht="102" outlineLevel="2">
      <c r="B169" s="706"/>
      <c r="C169" s="320"/>
      <c r="D169" s="539">
        <v>4</v>
      </c>
      <c r="E169" s="538" t="s">
        <v>2992</v>
      </c>
      <c r="F169" s="577" t="str">
        <f>+VLOOKUP(E169,AlterationTestLU[],2,)</f>
        <v>(t) Guide Rails, Fastenings, and Equipment (Section 3.23) (Item 3.19)
(t)(1) rail (Section 3.23)
(t)(2) bracket spacing
(t)(3) surfaces and lubrication
(t)(4) joints and fishplates
(t)(5) bracket supports
(t)(6) fastenings
(t)(7) guides</v>
      </c>
      <c r="G169" s="319"/>
      <c r="H169" s="319"/>
      <c r="I169" s="451"/>
      <c r="J169" s="452"/>
      <c r="O169" s="21"/>
    </row>
    <row r="170" spans="2:15" ht="51" outlineLevel="2">
      <c r="B170" s="706"/>
      <c r="C170" s="320"/>
      <c r="D170" s="539">
        <v>5</v>
      </c>
      <c r="E170" s="538" t="s">
        <v>3039</v>
      </c>
      <c r="F170" s="577" t="str">
        <f>+VLOOKUP(E170,AlterationTestLU[],2,)</f>
        <v>(b) Bottom Clearance, Runby, and Minimum Refuge Space (Item 5.2)
(b)(1) bottom car clearance (3.4.1)
(b)(2) minimum bottom car runby (3.4.2)
(b)(3) maximum bottom car runby (3.4.3)</v>
      </c>
      <c r="G170" s="319"/>
      <c r="H170" s="319"/>
      <c r="I170" s="451"/>
      <c r="J170" s="452"/>
      <c r="O170" s="21"/>
    </row>
    <row r="171" spans="2:15" ht="11.25" outlineLevel="1">
      <c r="B171" s="75"/>
      <c r="C171" s="11"/>
      <c r="D171" s="1"/>
      <c r="E171" s="1" t="s">
        <v>238</v>
      </c>
      <c r="F171" s="141" t="s">
        <v>980</v>
      </c>
      <c r="G171" s="32"/>
      <c r="H171" s="32"/>
      <c r="I171" s="451"/>
      <c r="J171" s="452"/>
      <c r="O171" s="21"/>
    </row>
    <row r="172" spans="2:15" ht="11.25" outlineLevel="1">
      <c r="B172" s="75"/>
      <c r="C172" s="11"/>
      <c r="D172" s="1"/>
      <c r="E172" s="142" t="s">
        <v>793</v>
      </c>
      <c r="F172" s="141" t="s">
        <v>864</v>
      </c>
      <c r="G172" s="32"/>
      <c r="H172" s="32"/>
      <c r="I172" s="845"/>
      <c r="J172" s="846"/>
      <c r="O172" s="21"/>
    </row>
    <row r="173" spans="2:15" ht="11.25" outlineLevel="1">
      <c r="B173" s="75"/>
      <c r="C173" s="11"/>
      <c r="D173" s="1"/>
      <c r="E173" s="142" t="s">
        <v>794</v>
      </c>
      <c r="F173" s="141" t="s">
        <v>1038</v>
      </c>
      <c r="G173" s="32"/>
      <c r="H173" s="32"/>
      <c r="I173" s="845"/>
      <c r="J173" s="846"/>
      <c r="O173" s="21"/>
    </row>
    <row r="174" spans="2:15" ht="11.25" outlineLevel="1">
      <c r="B174" s="75"/>
      <c r="C174" s="11"/>
      <c r="D174" s="1"/>
      <c r="E174" s="142" t="s">
        <v>1170</v>
      </c>
      <c r="F174" s="141" t="s">
        <v>69</v>
      </c>
      <c r="G174" s="32"/>
      <c r="H174" s="32"/>
      <c r="I174" s="845"/>
      <c r="J174" s="846"/>
      <c r="O174" s="21"/>
    </row>
    <row r="175" spans="2:15" ht="11.25">
      <c r="B175" s="75"/>
      <c r="C175" s="94" t="s">
        <v>1131</v>
      </c>
      <c r="D175" s="95" t="s">
        <v>982</v>
      </c>
      <c r="E175" s="95"/>
      <c r="F175" s="630"/>
      <c r="G175" s="96" t="s">
        <v>84</v>
      </c>
      <c r="H175" s="96" t="s">
        <v>83</v>
      </c>
      <c r="I175" s="845"/>
      <c r="J175" s="846"/>
      <c r="O175" s="21"/>
    </row>
    <row r="176" spans="2:15" ht="11.25" outlineLevel="1">
      <c r="B176" s="706"/>
      <c r="C176" s="320"/>
      <c r="D176" s="311"/>
      <c r="E176" s="312" t="s">
        <v>1872</v>
      </c>
      <c r="F176" s="589"/>
      <c r="G176" s="319"/>
      <c r="H176" s="319"/>
      <c r="I176" s="845"/>
      <c r="J176" s="846"/>
      <c r="O176" s="21"/>
    </row>
    <row r="177" spans="2:15" ht="11.25" outlineLevel="2">
      <c r="B177" s="706"/>
      <c r="C177" s="320"/>
      <c r="D177" s="311"/>
      <c r="E177" s="533" t="str">
        <f>TRIM(RIGHT(SUBSTITUTE(E176," ",REPT(" ",100)),100))</f>
        <v>8.10.3.3.2(x)</v>
      </c>
      <c r="F177" s="590">
        <f>+VLOOKUP(E177,clause_count,2,FALSE)</f>
        <v>2</v>
      </c>
      <c r="G177" s="319"/>
      <c r="H177" s="319"/>
      <c r="I177" s="451"/>
      <c r="J177" s="452"/>
      <c r="O177" s="21"/>
    </row>
    <row r="178" spans="2:15" ht="12.75" outlineLevel="2">
      <c r="B178" s="706"/>
      <c r="C178" s="320"/>
      <c r="D178" s="539">
        <v>1</v>
      </c>
      <c r="E178" s="538" t="s">
        <v>2903</v>
      </c>
      <c r="F178" s="577" t="str">
        <f>+VLOOKUP(E178,AlterationTestLU[],2,)</f>
        <v>Headroom [3.7.1 and 8.10.2.2.2(e)] (Item 2.2)</v>
      </c>
      <c r="G178" s="319"/>
      <c r="H178" s="319"/>
      <c r="I178" s="451"/>
      <c r="J178" s="452"/>
      <c r="O178" s="21"/>
    </row>
    <row r="179" spans="2:15" ht="12.75" outlineLevel="2">
      <c r="B179" s="706"/>
      <c r="C179" s="320"/>
      <c r="D179" s="539">
        <v>2</v>
      </c>
      <c r="E179" s="538" t="s">
        <v>2906</v>
      </c>
      <c r="F179" s="577" t="str">
        <f>+VLOOKUP(E179,AlterationTestLU[],2,)</f>
        <v>Lighting and Receptacles [3.7.1, Section 3.8, and 8.10.2.2.2(h)] (Item 2.3)</v>
      </c>
      <c r="G179" s="319"/>
      <c r="H179" s="319"/>
      <c r="I179" s="451"/>
      <c r="J179" s="452"/>
      <c r="O179" s="21"/>
    </row>
    <row r="180" spans="2:15" ht="11.25" outlineLevel="1">
      <c r="B180" s="75"/>
      <c r="C180" s="11"/>
      <c r="D180" s="1"/>
      <c r="E180" s="1" t="s">
        <v>443</v>
      </c>
      <c r="F180" s="141" t="s">
        <v>855</v>
      </c>
      <c r="G180" s="32"/>
      <c r="H180" s="32"/>
      <c r="I180" s="902"/>
      <c r="J180" s="903"/>
      <c r="O180" s="21"/>
    </row>
    <row r="181" spans="2:15" ht="11.25">
      <c r="B181" s="75"/>
      <c r="C181" s="94" t="s">
        <v>1132</v>
      </c>
      <c r="D181" s="95" t="s">
        <v>984</v>
      </c>
      <c r="E181" s="95"/>
      <c r="F181" s="630"/>
      <c r="G181" s="884" t="s">
        <v>313</v>
      </c>
      <c r="H181" s="885"/>
      <c r="I181" s="885"/>
      <c r="J181" s="886"/>
      <c r="O181" s="21"/>
    </row>
    <row r="182" spans="2:15" ht="11.25" outlineLevel="1">
      <c r="B182" s="75"/>
      <c r="C182" s="27" t="s">
        <v>983</v>
      </c>
      <c r="D182" s="2" t="s">
        <v>984</v>
      </c>
      <c r="E182" s="2"/>
      <c r="F182" s="587"/>
      <c r="G182" s="924" t="s">
        <v>150</v>
      </c>
      <c r="H182" s="925"/>
      <c r="I182" s="925"/>
      <c r="J182" s="926"/>
      <c r="O182" s="21"/>
    </row>
    <row r="183" spans="2:15" ht="11.25" outlineLevel="1">
      <c r="B183" s="706"/>
      <c r="C183" s="321"/>
      <c r="D183" s="315"/>
      <c r="E183" s="316" t="s">
        <v>1874</v>
      </c>
      <c r="F183" s="592"/>
      <c r="G183" s="322"/>
      <c r="H183" s="323"/>
      <c r="I183" s="845"/>
      <c r="J183" s="846"/>
      <c r="O183" s="21"/>
    </row>
    <row r="184" spans="2:15" ht="11.25" outlineLevel="2">
      <c r="B184" s="706"/>
      <c r="C184" s="320"/>
      <c r="D184" s="311"/>
      <c r="E184" s="533" t="str">
        <f>TRIM(RIGHT(SUBSTITUTE(E183," ",REPT(" ",100)),100))</f>
        <v>8.10.2.3.2(bb)</v>
      </c>
      <c r="F184" s="590">
        <f>+VLOOKUP(E184,clause_count,2,FALSE)</f>
        <v>16</v>
      </c>
      <c r="G184" s="319"/>
      <c r="H184" s="319"/>
      <c r="I184" s="451"/>
      <c r="J184" s="452"/>
      <c r="O184" s="21"/>
    </row>
    <row r="185" spans="2:15" ht="12.75" outlineLevel="2">
      <c r="B185" s="706"/>
      <c r="C185" s="320"/>
      <c r="D185" s="539">
        <v>1</v>
      </c>
      <c r="E185" s="538" t="s">
        <v>2358</v>
      </c>
      <c r="F185" s="577" t="str">
        <f>+VLOOKUP(E185,AlterationTestLU[],2,)</f>
        <v>Location of Rooms/Spaces (2.7.6.1 and 2.7.6.2)</v>
      </c>
      <c r="G185" s="319"/>
      <c r="H185" s="319"/>
      <c r="I185" s="451"/>
      <c r="J185" s="452"/>
      <c r="O185" s="21"/>
    </row>
    <row r="186" spans="2:15" ht="12.75" outlineLevel="2">
      <c r="B186" s="706"/>
      <c r="C186" s="320"/>
      <c r="D186" s="539">
        <v>2</v>
      </c>
      <c r="E186" s="538" t="s">
        <v>2359</v>
      </c>
      <c r="F186" s="577" t="str">
        <f>+VLOOKUP(E186,AlterationTestLU[],2,)</f>
        <v>Location of Equipment (2.7.6.3)</v>
      </c>
      <c r="G186" s="319"/>
      <c r="H186" s="319"/>
      <c r="I186" s="451"/>
      <c r="J186" s="452"/>
      <c r="O186" s="21"/>
    </row>
    <row r="187" spans="2:15" ht="12.75" outlineLevel="2">
      <c r="B187" s="706"/>
      <c r="C187" s="320"/>
      <c r="D187" s="539">
        <v>3</v>
      </c>
      <c r="E187" s="538" t="s">
        <v>2360</v>
      </c>
      <c r="F187" s="577" t="str">
        <f>+VLOOKUP(E187,AlterationTestLU[],2,)</f>
        <v>Equipment Exposure to Weather (2.7.6.6)</v>
      </c>
      <c r="G187" s="319"/>
      <c r="H187" s="319"/>
      <c r="I187" s="451"/>
      <c r="J187" s="452"/>
      <c r="O187" s="21"/>
    </row>
    <row r="188" spans="2:15" ht="38.25" outlineLevel="2">
      <c r="B188" s="706"/>
      <c r="C188" s="320"/>
      <c r="D188" s="539">
        <v>4</v>
      </c>
      <c r="E188" s="538" t="s">
        <v>2361</v>
      </c>
      <c r="F188" s="577" t="str">
        <f>+VLOOKUP(E188,AlterationTestLU[],2,)</f>
        <v>(d) Means of Access (Item 2.1)
(d)(1) access (2.7.3.1 through 2.7.3.4)
(d)(2) door fire-protection rating (2.7.1.1)</v>
      </c>
      <c r="G188" s="319"/>
      <c r="H188" s="319"/>
      <c r="I188" s="451"/>
      <c r="J188" s="452"/>
      <c r="O188" s="21"/>
    </row>
    <row r="189" spans="2:15" ht="12.75" outlineLevel="2">
      <c r="B189" s="706"/>
      <c r="C189" s="320"/>
      <c r="D189" s="539">
        <v>5</v>
      </c>
      <c r="E189" s="538" t="s">
        <v>2364</v>
      </c>
      <c r="F189" s="577" t="str">
        <f>+VLOOKUP(E189,AlterationTestLU[],2,)</f>
        <v>Headroom (2.7.4) (Item 2.2)</v>
      </c>
      <c r="G189" s="319"/>
      <c r="H189" s="319"/>
      <c r="I189" s="451"/>
      <c r="J189" s="452"/>
      <c r="O189" s="21"/>
    </row>
    <row r="190" spans="2:15" ht="12.75" outlineLevel="2">
      <c r="B190" s="706"/>
      <c r="C190" s="320"/>
      <c r="D190" s="539">
        <v>6</v>
      </c>
      <c r="E190" s="538" t="s">
        <v>2365</v>
      </c>
      <c r="F190" s="577" t="str">
        <f>+VLOOKUP(E190,AlterationTestLU[],2,)</f>
        <v>Means Necessary for Tests (2.7.6.4)</v>
      </c>
      <c r="G190" s="319"/>
      <c r="H190" s="319"/>
      <c r="I190" s="451"/>
      <c r="J190" s="452"/>
      <c r="O190" s="21"/>
    </row>
    <row r="191" spans="2:15" ht="12.75" outlineLevel="2">
      <c r="B191" s="706"/>
      <c r="C191" s="320"/>
      <c r="D191" s="539">
        <v>7</v>
      </c>
      <c r="E191" s="538" t="s">
        <v>2366</v>
      </c>
      <c r="F191" s="577" t="str">
        <f>+VLOOKUP(E191,AlterationTestLU[],2,)</f>
        <v>Inspection and Test Panel (2.7.6.5)</v>
      </c>
      <c r="G191" s="319"/>
      <c r="H191" s="319"/>
      <c r="I191" s="451"/>
      <c r="J191" s="452"/>
      <c r="O191" s="21"/>
    </row>
    <row r="192" spans="2:15" ht="38.25" outlineLevel="2">
      <c r="B192" s="706"/>
      <c r="C192" s="320"/>
      <c r="D192" s="539">
        <v>8</v>
      </c>
      <c r="E192" s="538" t="s">
        <v>2367</v>
      </c>
      <c r="F192" s="577" t="str">
        <f>+VLOOKUP(E192,AlterationTestLU[],2,)</f>
        <v>(h) Lighting and Receptacles (Item 2.3)
(h)(1) lighting (2.7.9.1)
(h)(2) receptacles (NFPA 70 or CSA C22.1, as applicable)</v>
      </c>
      <c r="G192" s="319"/>
      <c r="H192" s="319"/>
      <c r="I192" s="451"/>
      <c r="J192" s="452"/>
      <c r="O192" s="21"/>
    </row>
    <row r="193" spans="2:15" ht="51" outlineLevel="2">
      <c r="B193" s="706"/>
      <c r="C193" s="320"/>
      <c r="D193" s="539">
        <v>9</v>
      </c>
      <c r="E193" s="538" t="s">
        <v>2370</v>
      </c>
      <c r="F193" s="577" t="str">
        <f>+VLOOKUP(E193,AlterationTestLU[],2,)</f>
        <v>(i) Enclosure of Machine Room, Machinery Spaces, and Control Rooms/Spaces (Item 2.4)
(i)(1) floors (2.1.3 and 2.7.1.3)
(i)(2) enclosure (2.7.1 and 2.8.1)</v>
      </c>
      <c r="G193" s="319"/>
      <c r="H193" s="319"/>
      <c r="I193" s="451"/>
      <c r="J193" s="452"/>
      <c r="O193" s="21"/>
    </row>
    <row r="194" spans="2:15" ht="12.75" outlineLevel="2">
      <c r="B194" s="706"/>
      <c r="C194" s="320"/>
      <c r="D194" s="539">
        <v>10</v>
      </c>
      <c r="E194" s="538" t="s">
        <v>2373</v>
      </c>
      <c r="F194" s="577" t="str">
        <f>+VLOOKUP(E194,AlterationTestLU[],2,)</f>
        <v>Housekeeping (2.8.1) (Item 2.5)</v>
      </c>
      <c r="G194" s="319"/>
      <c r="H194" s="319"/>
      <c r="I194" s="451"/>
      <c r="J194" s="452"/>
      <c r="O194" s="21"/>
    </row>
    <row r="195" spans="2:15" ht="12.75" outlineLevel="2">
      <c r="B195" s="706"/>
      <c r="C195" s="320"/>
      <c r="D195" s="539">
        <v>11</v>
      </c>
      <c r="E195" s="538" t="s">
        <v>2374</v>
      </c>
      <c r="F195" s="577" t="str">
        <f>+VLOOKUP(E195,AlterationTestLU[],2,)</f>
        <v>Ventilation and Heating (2.7.9.2) (Item 2.6)</v>
      </c>
      <c r="G195" s="319"/>
      <c r="H195" s="319"/>
      <c r="I195" s="451"/>
      <c r="J195" s="452"/>
      <c r="O195" s="21"/>
    </row>
    <row r="196" spans="2:15" ht="12.75" outlineLevel="2">
      <c r="B196" s="706"/>
      <c r="C196" s="320"/>
      <c r="D196" s="539">
        <v>12</v>
      </c>
      <c r="E196" s="538" t="s">
        <v>2375</v>
      </c>
      <c r="F196" s="577" t="str">
        <f>+VLOOKUP(E196,AlterationTestLU[],2,)</f>
        <v>Fire Extinguisher (8.6.1.6.5) (Item 2.7)</v>
      </c>
      <c r="G196" s="319"/>
      <c r="H196" s="319"/>
      <c r="I196" s="451"/>
      <c r="J196" s="452"/>
      <c r="O196" s="21"/>
    </row>
    <row r="197" spans="2:15" ht="12.75" outlineLevel="2">
      <c r="B197" s="706"/>
      <c r="C197" s="320"/>
      <c r="D197" s="539">
        <v>13</v>
      </c>
      <c r="E197" s="538" t="s">
        <v>2376</v>
      </c>
      <c r="F197" s="577" t="str">
        <f>+VLOOKUP(E197,AlterationTestLU[],2,)</f>
        <v>Pipes, Wiring, and Ducts (Section 2.8) (Item 2.8)</v>
      </c>
      <c r="G197" s="319"/>
      <c r="H197" s="319"/>
      <c r="I197" s="451"/>
      <c r="J197" s="452"/>
      <c r="O197" s="21"/>
    </row>
    <row r="198" spans="2:15" ht="12.75" outlineLevel="2">
      <c r="B198" s="706"/>
      <c r="C198" s="320"/>
      <c r="D198" s="539">
        <v>14</v>
      </c>
      <c r="E198" s="538" t="s">
        <v>2377</v>
      </c>
      <c r="F198" s="577" t="str">
        <f>+VLOOKUP(E198,AlterationTestLU[],2,)</f>
        <v>Guarding of Exposed Auxiliary Equipment (2.10.1) (Item 2.9)</v>
      </c>
      <c r="G198" s="319"/>
      <c r="H198" s="319"/>
      <c r="I198" s="451"/>
      <c r="J198" s="452"/>
      <c r="O198" s="21"/>
    </row>
    <row r="199" spans="2:15" ht="25.5" outlineLevel="2">
      <c r="B199" s="706"/>
      <c r="C199" s="320"/>
      <c r="D199" s="539">
        <v>15</v>
      </c>
      <c r="E199" s="538" t="s">
        <v>2378</v>
      </c>
      <c r="F199" s="577" t="str">
        <f>+VLOOKUP(E199,AlterationTestLU[],2,)</f>
        <v>Numbering of Elevators, Machines, and Disconnect Switches [2.29.1.1 through 2.29.1.3] (Item 2.10)</v>
      </c>
      <c r="G199" s="319"/>
      <c r="H199" s="319"/>
      <c r="I199" s="451"/>
      <c r="J199" s="452"/>
      <c r="O199" s="21"/>
    </row>
    <row r="200" spans="2:15" ht="12.75" outlineLevel="2">
      <c r="B200" s="706"/>
      <c r="C200" s="320"/>
      <c r="D200" s="539">
        <v>16</v>
      </c>
      <c r="E200" s="538" t="s">
        <v>2379</v>
      </c>
      <c r="F200" s="577" t="str">
        <f>+VLOOKUP(E200,AlterationTestLU[],2,)</f>
        <v>Maintenance Path and Maintenance Clearance (2.7.2)</v>
      </c>
      <c r="G200" s="319"/>
      <c r="H200" s="319"/>
      <c r="I200" s="451"/>
      <c r="J200" s="452"/>
      <c r="O200" s="21"/>
    </row>
    <row r="201" spans="2:15" ht="11.25" outlineLevel="1">
      <c r="B201" s="75"/>
      <c r="C201" s="14" t="s">
        <v>985</v>
      </c>
      <c r="D201" s="341" t="s">
        <v>308</v>
      </c>
      <c r="E201" s="9"/>
      <c r="F201" s="588"/>
      <c r="G201" s="350"/>
      <c r="H201" s="350"/>
      <c r="I201" s="845"/>
      <c r="J201" s="846"/>
      <c r="O201" s="21"/>
    </row>
    <row r="202" spans="2:15" ht="11.25" outlineLevel="1">
      <c r="B202" s="75"/>
      <c r="C202" s="773"/>
      <c r="D202" s="311"/>
      <c r="E202" s="312" t="s">
        <v>1876</v>
      </c>
      <c r="F202" s="589"/>
      <c r="G202" s="350"/>
      <c r="H202" s="350"/>
      <c r="I202" s="451"/>
      <c r="J202" s="452"/>
      <c r="O202" s="21"/>
    </row>
    <row r="203" spans="2:15" ht="11.25" outlineLevel="2">
      <c r="B203" s="75"/>
      <c r="C203" s="773"/>
      <c r="D203" s="311"/>
      <c r="E203" s="533" t="str">
        <f>TRIM(RIGHT(SUBSTITUTE(E202," ",REPT(" ",100)),100))</f>
        <v>8.10.3.3.2(y)</v>
      </c>
      <c r="F203" s="590">
        <f>+VLOOKUP(E203,clause_count,2,FALSE)</f>
        <v>17</v>
      </c>
      <c r="G203" s="350"/>
      <c r="H203" s="350"/>
      <c r="I203" s="451"/>
      <c r="J203" s="452"/>
      <c r="O203" s="21"/>
    </row>
    <row r="204" spans="2:15" ht="12.75" outlineLevel="2">
      <c r="B204" s="75"/>
      <c r="C204" s="773"/>
      <c r="D204" s="539">
        <v>1</v>
      </c>
      <c r="E204" s="538" t="s">
        <v>2899</v>
      </c>
      <c r="F204" s="577" t="str">
        <f>+VLOOKUP(E204,AlterationTestLU[#All],2,FALSE)</f>
        <v>Location of Rooms/Spaces [3.7.1 and 8.10.2.2.2(a)]</v>
      </c>
      <c r="G204" s="350"/>
      <c r="H204" s="350"/>
      <c r="I204" s="451"/>
      <c r="J204" s="452"/>
      <c r="O204" s="21"/>
    </row>
    <row r="205" spans="2:15" ht="12.75" outlineLevel="2">
      <c r="B205" s="75"/>
      <c r="C205" s="773"/>
      <c r="D205" s="539">
        <f t="shared" ref="D205:D220" si="0">+D204+1</f>
        <v>2</v>
      </c>
      <c r="E205" s="538" t="s">
        <v>2900</v>
      </c>
      <c r="F205" s="577" t="str">
        <f>+VLOOKUP(E205,AlterationTestLU[#All],2,FALSE)</f>
        <v>Location of Equipment [3.7.1 and 8.10.2.2.2(b)]</v>
      </c>
      <c r="G205" s="350"/>
      <c r="H205" s="350"/>
      <c r="I205" s="451"/>
      <c r="J205" s="452"/>
      <c r="O205" s="21"/>
    </row>
    <row r="206" spans="2:15" ht="12.75" outlineLevel="2">
      <c r="B206" s="75"/>
      <c r="C206" s="773"/>
      <c r="D206" s="539">
        <f t="shared" si="0"/>
        <v>3</v>
      </c>
      <c r="E206" s="538" t="s">
        <v>2901</v>
      </c>
      <c r="F206" s="577" t="str">
        <f>+VLOOKUP(E206,AlterationTestLU[#All],2,FALSE)</f>
        <v>Equipment Exposure to Weather [3.7.1 and 8.10.2.2.2(c)]</v>
      </c>
      <c r="G206" s="350"/>
      <c r="H206" s="350"/>
      <c r="I206" s="451"/>
      <c r="J206" s="452"/>
      <c r="O206" s="21"/>
    </row>
    <row r="207" spans="2:15" ht="12.75" outlineLevel="2">
      <c r="B207" s="75"/>
      <c r="C207" s="773"/>
      <c r="D207" s="539">
        <f t="shared" si="0"/>
        <v>4</v>
      </c>
      <c r="E207" s="538" t="s">
        <v>2902</v>
      </c>
      <c r="F207" s="577" t="str">
        <f>+VLOOKUP(E207,AlterationTestLU[#All],2,FALSE)</f>
        <v>Means of Access [3.7.1 and 8.10.2.2.2(d)] (Item 2.1)</v>
      </c>
      <c r="G207" s="350"/>
      <c r="H207" s="350"/>
      <c r="I207" s="451"/>
      <c r="J207" s="452"/>
      <c r="O207" s="21"/>
    </row>
    <row r="208" spans="2:15" ht="12.75" outlineLevel="2">
      <c r="B208" s="75"/>
      <c r="C208" s="773"/>
      <c r="D208" s="539">
        <f t="shared" si="0"/>
        <v>5</v>
      </c>
      <c r="E208" s="538" t="s">
        <v>2903</v>
      </c>
      <c r="F208" s="577" t="str">
        <f>+VLOOKUP(E208,AlterationTestLU[#All],2,FALSE)</f>
        <v>Headroom [3.7.1 and 8.10.2.2.2(e)] (Item 2.2)</v>
      </c>
      <c r="G208" s="350"/>
      <c r="H208" s="350"/>
      <c r="I208" s="451"/>
      <c r="J208" s="452"/>
      <c r="O208" s="21"/>
    </row>
    <row r="209" spans="2:15" ht="12.75" outlineLevel="2">
      <c r="B209" s="75"/>
      <c r="C209" s="773"/>
      <c r="D209" s="539">
        <f t="shared" si="0"/>
        <v>6</v>
      </c>
      <c r="E209" s="538" t="s">
        <v>2904</v>
      </c>
      <c r="F209" s="577" t="str">
        <f>+VLOOKUP(E209,AlterationTestLU[#All],2,FALSE)</f>
        <v>Means Necessary for Tests [3.7.1 and 8.10.2.2.2(f)]</v>
      </c>
      <c r="G209" s="350"/>
      <c r="H209" s="350"/>
      <c r="I209" s="451"/>
      <c r="J209" s="452"/>
      <c r="O209" s="21"/>
    </row>
    <row r="210" spans="2:15" ht="12.75" outlineLevel="2">
      <c r="B210" s="75"/>
      <c r="C210" s="773"/>
      <c r="D210" s="539">
        <f t="shared" si="0"/>
        <v>7</v>
      </c>
      <c r="E210" s="538" t="s">
        <v>2905</v>
      </c>
      <c r="F210" s="577" t="str">
        <f>+VLOOKUP(E210,AlterationTestLU[#All],2,FALSE)</f>
        <v>Inspection and Test Panel [3.7.1 and 8.10.2.2.2(g)]</v>
      </c>
      <c r="G210" s="350"/>
      <c r="H210" s="350"/>
      <c r="I210" s="451"/>
      <c r="J210" s="452"/>
      <c r="O210" s="21"/>
    </row>
    <row r="211" spans="2:15" ht="12.75" outlineLevel="2">
      <c r="B211" s="75"/>
      <c r="C211" s="773"/>
      <c r="D211" s="539">
        <f t="shared" si="0"/>
        <v>8</v>
      </c>
      <c r="E211" s="538" t="s">
        <v>2906</v>
      </c>
      <c r="F211" s="577" t="str">
        <f>+VLOOKUP(E211,AlterationTestLU[#All],2,FALSE)</f>
        <v>Lighting and Receptacles [3.7.1, Section 3.8, and 8.10.2.2.2(h)] (Item 2.3)</v>
      </c>
      <c r="G211" s="350"/>
      <c r="H211" s="350"/>
      <c r="I211" s="451"/>
      <c r="J211" s="452"/>
      <c r="O211" s="21"/>
    </row>
    <row r="212" spans="2:15" ht="25.5" outlineLevel="2">
      <c r="B212" s="75"/>
      <c r="C212" s="773"/>
      <c r="D212" s="539">
        <f t="shared" si="0"/>
        <v>9</v>
      </c>
      <c r="E212" s="538" t="s">
        <v>2907</v>
      </c>
      <c r="F212" s="577" t="str">
        <f>+VLOOKUP(E212,AlterationTestLU[#All],2,FALSE)</f>
        <v>Enclosure of Machine Rooms, Machinery Spaces, and Control Rooms/Spaces [Section 3.1, 3.7.1, and 8.10.2.2.2(i)] (Item 2.4)</v>
      </c>
      <c r="G212" s="350"/>
      <c r="H212" s="350"/>
      <c r="I212" s="451"/>
      <c r="J212" s="452"/>
      <c r="O212" s="21"/>
    </row>
    <row r="213" spans="2:15" ht="12.75" outlineLevel="2">
      <c r="B213" s="75"/>
      <c r="C213" s="773"/>
      <c r="D213" s="539">
        <f t="shared" si="0"/>
        <v>10</v>
      </c>
      <c r="E213" s="538" t="s">
        <v>2908</v>
      </c>
      <c r="F213" s="577" t="str">
        <f>+VLOOKUP(E213,AlterationTestLU[#All],2,FALSE)</f>
        <v>Housekeeping [Section 3.8 and 8.10.2.2.2(j)] (Item 2.5)</v>
      </c>
      <c r="G213" s="350"/>
      <c r="H213" s="350"/>
      <c r="I213" s="451"/>
      <c r="J213" s="452"/>
      <c r="O213" s="21"/>
    </row>
    <row r="214" spans="2:15" ht="12.75" outlineLevel="2">
      <c r="B214" s="75"/>
      <c r="C214" s="773"/>
      <c r="D214" s="539">
        <f t="shared" si="0"/>
        <v>11</v>
      </c>
      <c r="E214" s="538" t="s">
        <v>2909</v>
      </c>
      <c r="F214" s="577" t="str">
        <f>+VLOOKUP(E214,AlterationTestLU[#All],2,FALSE)</f>
        <v>Ventilation and Heating [3.7.1 and 8.10.2.2.2(k)] (Item 2.6)</v>
      </c>
      <c r="G214" s="350"/>
      <c r="H214" s="350"/>
      <c r="I214" s="451"/>
      <c r="J214" s="452"/>
      <c r="O214" s="21"/>
    </row>
    <row r="215" spans="2:15" ht="12.75" outlineLevel="2">
      <c r="B215" s="75"/>
      <c r="C215" s="773"/>
      <c r="D215" s="539">
        <f t="shared" si="0"/>
        <v>12</v>
      </c>
      <c r="E215" s="538" t="s">
        <v>2910</v>
      </c>
      <c r="F215" s="577" t="str">
        <f>+VLOOKUP(E215,AlterationTestLU[#All],2,FALSE)</f>
        <v>Fire Extinguisher [8.6.1.6.5 and 8.10.2.2.2(l)] (Item 2.7)</v>
      </c>
      <c r="G215" s="350"/>
      <c r="H215" s="350"/>
      <c r="I215" s="451"/>
      <c r="J215" s="452"/>
      <c r="O215" s="21"/>
    </row>
    <row r="216" spans="2:15" ht="12.75" outlineLevel="2">
      <c r="B216" s="75"/>
      <c r="C216" s="773"/>
      <c r="D216" s="539">
        <f t="shared" si="0"/>
        <v>13</v>
      </c>
      <c r="E216" s="538" t="s">
        <v>2911</v>
      </c>
      <c r="F216" s="577" t="str">
        <f>+VLOOKUP(E216,AlterationTestLU[#All],2,FALSE)</f>
        <v>Pipes, Wiring, and Ducts [Section 3.8 and 8.10.2.2.2(m)] (Item 2.8)</v>
      </c>
      <c r="G216" s="350"/>
      <c r="H216" s="350"/>
      <c r="I216" s="451"/>
      <c r="J216" s="452"/>
      <c r="O216" s="21"/>
    </row>
    <row r="217" spans="2:15" ht="25.5" outlineLevel="2">
      <c r="B217" s="75"/>
      <c r="C217" s="773"/>
      <c r="D217" s="539">
        <f t="shared" si="0"/>
        <v>14</v>
      </c>
      <c r="E217" s="538" t="s">
        <v>2912</v>
      </c>
      <c r="F217" s="577" t="str">
        <f>+VLOOKUP(E217,AlterationTestLU[#All],2,FALSE)</f>
        <v>Guarding of Exposed Auxiliary Equipment [Section 3.10 and 8.10.2.2.2(n)] (Item 2.9)</v>
      </c>
      <c r="G217" s="350"/>
      <c r="H217" s="350"/>
      <c r="I217" s="451"/>
      <c r="J217" s="452"/>
      <c r="O217" s="21"/>
    </row>
    <row r="218" spans="2:15" ht="25.5" outlineLevel="2">
      <c r="B218" s="75"/>
      <c r="C218" s="773"/>
      <c r="D218" s="539">
        <f t="shared" si="0"/>
        <v>15</v>
      </c>
      <c r="E218" s="538" t="s">
        <v>2913</v>
      </c>
      <c r="F218" s="577" t="str">
        <f>+VLOOKUP(E218,AlterationTestLU[#All],2,FALSE)</f>
        <v>Numbering of Elevators, Machines, and Disconnect Switches [Section 3.29 and 8.10.2.2.2(o)] (Item 2.10)</v>
      </c>
      <c r="G218" s="350"/>
      <c r="H218" s="350"/>
      <c r="I218" s="451"/>
      <c r="J218" s="452"/>
      <c r="O218" s="21"/>
    </row>
    <row r="219" spans="2:15" ht="12.75" outlineLevel="2">
      <c r="B219" s="75"/>
      <c r="C219" s="773"/>
      <c r="D219" s="539">
        <f t="shared" si="0"/>
        <v>16</v>
      </c>
      <c r="E219" s="538" t="s">
        <v>2914</v>
      </c>
      <c r="F219" s="577" t="str">
        <f>+VLOOKUP(E219,AlterationTestLU[#All],2,FALSE)</f>
        <v>Maintenance Path and Maintenance Clearance [3.7.1 and 8.10.2.2.2(p)]</v>
      </c>
      <c r="G219" s="350"/>
      <c r="H219" s="350"/>
      <c r="I219" s="451"/>
      <c r="J219" s="452"/>
      <c r="O219" s="21"/>
    </row>
    <row r="220" spans="2:15" ht="25.5" outlineLevel="2">
      <c r="B220" s="75"/>
      <c r="C220" s="773"/>
      <c r="D220" s="539">
        <f t="shared" si="0"/>
        <v>17</v>
      </c>
      <c r="E220" s="538" t="s">
        <v>2952</v>
      </c>
      <c r="F220" s="577" t="str">
        <f>+VLOOKUP(E220,AlterationTestLU[#All],2,FALSE)</f>
        <v>Pressure Switch (Item 2.37). Where top of cylinder above top of the tank, test conformance with 3.26.8.</v>
      </c>
      <c r="G220" s="350"/>
      <c r="H220" s="350"/>
      <c r="I220" s="451"/>
      <c r="J220" s="452"/>
      <c r="O220" s="21"/>
    </row>
    <row r="221" spans="2:15" ht="25.5" outlineLevel="1">
      <c r="B221" s="75"/>
      <c r="C221" s="11"/>
      <c r="D221" s="1"/>
      <c r="E221" s="1" t="s">
        <v>661</v>
      </c>
      <c r="F221" s="141" t="s">
        <v>1370</v>
      </c>
      <c r="G221" s="44" t="s">
        <v>82</v>
      </c>
      <c r="H221" s="32" t="s">
        <v>83</v>
      </c>
      <c r="I221" s="845"/>
      <c r="J221" s="846"/>
      <c r="O221" s="21"/>
    </row>
    <row r="222" spans="2:15" ht="25.5" outlineLevel="1">
      <c r="B222" s="75"/>
      <c r="C222" s="11"/>
      <c r="D222" s="1"/>
      <c r="E222" s="1" t="s">
        <v>661</v>
      </c>
      <c r="F222" s="141" t="s">
        <v>1371</v>
      </c>
      <c r="G222" s="32" t="s">
        <v>85</v>
      </c>
      <c r="H222" s="44" t="s">
        <v>82</v>
      </c>
      <c r="I222" s="875"/>
      <c r="J222" s="876"/>
      <c r="O222" s="21"/>
    </row>
    <row r="223" spans="2:15" ht="11.25" outlineLevel="1">
      <c r="B223" s="75"/>
      <c r="C223" s="11"/>
      <c r="D223" s="1"/>
      <c r="E223" s="1" t="s">
        <v>1553</v>
      </c>
      <c r="F223" s="141" t="s">
        <v>307</v>
      </c>
      <c r="G223" s="32" t="s">
        <v>84</v>
      </c>
      <c r="H223" s="44" t="s">
        <v>82</v>
      </c>
      <c r="I223" s="875"/>
      <c r="J223" s="876"/>
      <c r="O223" s="21"/>
    </row>
    <row r="224" spans="2:15" ht="11.25" outlineLevel="1">
      <c r="B224" s="75"/>
      <c r="C224" s="14" t="s">
        <v>986</v>
      </c>
      <c r="D224" s="9" t="s">
        <v>987</v>
      </c>
      <c r="E224" s="9"/>
      <c r="F224" s="588"/>
      <c r="G224" s="350" t="s">
        <v>84</v>
      </c>
      <c r="H224" s="350" t="s">
        <v>82</v>
      </c>
      <c r="I224" s="845"/>
      <c r="J224" s="846"/>
      <c r="O224" s="21"/>
    </row>
    <row r="225" spans="2:15" ht="11.25" outlineLevel="1">
      <c r="B225" s="75"/>
      <c r="C225" s="11"/>
      <c r="D225" s="1"/>
      <c r="E225" s="1" t="s">
        <v>266</v>
      </c>
      <c r="F225" s="141" t="s">
        <v>1002</v>
      </c>
      <c r="G225" s="32"/>
      <c r="H225" s="32"/>
      <c r="I225" s="845"/>
      <c r="J225" s="846"/>
      <c r="O225" s="21"/>
    </row>
    <row r="226" spans="2:15" ht="11.25" outlineLevel="1">
      <c r="B226" s="75"/>
      <c r="C226" s="11"/>
      <c r="D226" s="1"/>
      <c r="E226" s="1" t="s">
        <v>267</v>
      </c>
      <c r="F226" s="141" t="s">
        <v>269</v>
      </c>
      <c r="G226" s="32"/>
      <c r="H226" s="32"/>
      <c r="I226" s="845"/>
      <c r="J226" s="846"/>
      <c r="O226" s="21"/>
    </row>
    <row r="227" spans="2:15" ht="11.25" outlineLevel="1">
      <c r="B227" s="75"/>
      <c r="C227" s="11"/>
      <c r="D227" s="1"/>
      <c r="E227" s="1" t="s">
        <v>268</v>
      </c>
      <c r="F227" s="141" t="s">
        <v>987</v>
      </c>
      <c r="G227" s="32"/>
      <c r="H227" s="32"/>
      <c r="I227" s="845"/>
      <c r="J227" s="846"/>
      <c r="O227" s="21"/>
    </row>
    <row r="228" spans="2:15" ht="11.25" outlineLevel="1">
      <c r="B228" s="75"/>
      <c r="C228" s="14" t="s">
        <v>988</v>
      </c>
      <c r="D228" s="9" t="s">
        <v>989</v>
      </c>
      <c r="E228" s="9"/>
      <c r="F228" s="588"/>
      <c r="G228" s="350" t="s">
        <v>84</v>
      </c>
      <c r="H228" s="547" t="s">
        <v>84</v>
      </c>
      <c r="I228" s="895" t="s">
        <v>1229</v>
      </c>
      <c r="J228" s="896"/>
      <c r="O228" s="21"/>
    </row>
    <row r="229" spans="2:15" ht="11.25" outlineLevel="1">
      <c r="B229" s="75"/>
      <c r="C229" s="11"/>
      <c r="D229" s="1"/>
      <c r="E229" s="1" t="s">
        <v>270</v>
      </c>
      <c r="F229" s="141" t="s">
        <v>989</v>
      </c>
      <c r="G229" s="32"/>
      <c r="H229" s="32"/>
      <c r="I229" s="845"/>
      <c r="J229" s="846"/>
      <c r="O229" s="21"/>
    </row>
    <row r="230" spans="2:15" ht="11.25" outlineLevel="1">
      <c r="B230" s="75"/>
      <c r="C230" s="11"/>
      <c r="D230" s="1"/>
      <c r="E230" s="1" t="s">
        <v>271</v>
      </c>
      <c r="F230" s="141" t="s">
        <v>866</v>
      </c>
      <c r="G230" s="32"/>
      <c r="H230" s="32"/>
      <c r="I230" s="845"/>
      <c r="J230" s="846"/>
      <c r="O230" s="21"/>
    </row>
    <row r="231" spans="2:15" ht="11.25" outlineLevel="1">
      <c r="B231" s="75"/>
      <c r="C231" s="14" t="s">
        <v>990</v>
      </c>
      <c r="D231" s="9" t="s">
        <v>1372</v>
      </c>
      <c r="E231" s="9"/>
      <c r="F231" s="588"/>
      <c r="G231" s="350" t="s">
        <v>84</v>
      </c>
      <c r="H231" s="350" t="s">
        <v>84</v>
      </c>
      <c r="I231" s="845"/>
      <c r="J231" s="846"/>
      <c r="O231" s="21"/>
    </row>
    <row r="232" spans="2:15" ht="11.25" outlineLevel="1">
      <c r="B232" s="75"/>
      <c r="C232" s="11"/>
      <c r="D232" s="1"/>
      <c r="E232" s="1" t="s">
        <v>260</v>
      </c>
      <c r="F232" s="141" t="s">
        <v>1373</v>
      </c>
      <c r="G232" s="32"/>
      <c r="H232" s="32"/>
      <c r="I232" s="845"/>
      <c r="J232" s="846"/>
      <c r="O232" s="21"/>
    </row>
    <row r="233" spans="2:15" ht="11.25" outlineLevel="1">
      <c r="B233" s="75"/>
      <c r="C233" s="14" t="s">
        <v>992</v>
      </c>
      <c r="D233" s="9" t="s">
        <v>993</v>
      </c>
      <c r="E233" s="9"/>
      <c r="F233" s="588"/>
      <c r="G233" s="350" t="s">
        <v>84</v>
      </c>
      <c r="H233" s="350" t="s">
        <v>84</v>
      </c>
      <c r="I233" s="845"/>
      <c r="J233" s="846"/>
      <c r="O233" s="21"/>
    </row>
    <row r="234" spans="2:15" ht="11.25" outlineLevel="1">
      <c r="B234" s="75"/>
      <c r="C234" s="11"/>
      <c r="D234" s="1"/>
      <c r="E234" s="1" t="s">
        <v>236</v>
      </c>
      <c r="F234" s="141" t="s">
        <v>993</v>
      </c>
      <c r="G234" s="32"/>
      <c r="H234" s="32"/>
      <c r="I234" s="451"/>
      <c r="J234" s="452"/>
      <c r="O234" s="21"/>
    </row>
    <row r="235" spans="2:15" ht="11.25" outlineLevel="1">
      <c r="B235" s="75"/>
      <c r="C235" s="14" t="s">
        <v>946</v>
      </c>
      <c r="D235" s="9" t="s">
        <v>1374</v>
      </c>
      <c r="E235" s="9"/>
      <c r="F235" s="588"/>
      <c r="G235" s="350" t="s">
        <v>84</v>
      </c>
      <c r="H235" s="350" t="s">
        <v>85</v>
      </c>
      <c r="I235" s="845"/>
      <c r="J235" s="846"/>
      <c r="O235" s="21"/>
    </row>
    <row r="236" spans="2:15" ht="11.25" outlineLevel="1">
      <c r="B236" s="75"/>
      <c r="C236" s="11"/>
      <c r="D236" s="1"/>
      <c r="E236" s="1" t="s">
        <v>1375</v>
      </c>
      <c r="F236" s="141" t="s">
        <v>994</v>
      </c>
      <c r="G236" s="32"/>
      <c r="H236" s="32"/>
      <c r="I236" s="845"/>
      <c r="J236" s="846"/>
      <c r="O236" s="21"/>
    </row>
    <row r="237" spans="2:15" ht="11.25" outlineLevel="1">
      <c r="B237" s="75"/>
      <c r="C237" s="14" t="s">
        <v>995</v>
      </c>
      <c r="D237" s="9" t="s">
        <v>996</v>
      </c>
      <c r="E237" s="9"/>
      <c r="F237" s="588"/>
      <c r="G237" s="350" t="s">
        <v>84</v>
      </c>
      <c r="H237" s="350" t="s">
        <v>84</v>
      </c>
      <c r="I237" s="845"/>
      <c r="J237" s="846"/>
      <c r="O237" s="21"/>
    </row>
    <row r="238" spans="2:15" ht="11.25" outlineLevel="1">
      <c r="B238" s="75"/>
      <c r="C238" s="11"/>
      <c r="D238" s="1"/>
      <c r="E238" s="1" t="s">
        <v>339</v>
      </c>
      <c r="F238" s="141" t="s">
        <v>261</v>
      </c>
      <c r="G238" s="32"/>
      <c r="H238" s="32"/>
      <c r="I238" s="845"/>
      <c r="J238" s="846"/>
      <c r="O238" s="21"/>
    </row>
    <row r="239" spans="2:15" ht="11.25" outlineLevel="1">
      <c r="B239" s="75"/>
      <c r="C239" s="11"/>
      <c r="D239" s="1"/>
      <c r="E239" s="1"/>
      <c r="F239" s="141"/>
      <c r="G239" s="32"/>
      <c r="H239" s="32"/>
      <c r="I239" s="451"/>
      <c r="J239" s="452"/>
      <c r="O239" s="21"/>
    </row>
    <row r="240" spans="2:15" ht="11.25" outlineLevel="1">
      <c r="B240" s="523"/>
      <c r="C240" s="273" t="s">
        <v>2165</v>
      </c>
      <c r="D240" s="165" t="s">
        <v>1434</v>
      </c>
      <c r="E240" s="165"/>
      <c r="F240" s="593"/>
      <c r="G240" s="350" t="s">
        <v>85</v>
      </c>
      <c r="H240" s="226" t="s">
        <v>85</v>
      </c>
      <c r="I240" s="546" t="s">
        <v>1229</v>
      </c>
      <c r="J240" s="547" t="s">
        <v>1229</v>
      </c>
      <c r="O240" s="21"/>
    </row>
    <row r="241" spans="2:15" ht="11.25" outlineLevel="1">
      <c r="B241" s="75"/>
      <c r="C241" s="76"/>
      <c r="D241" s="1" t="s">
        <v>1231</v>
      </c>
      <c r="E241" s="1" t="s">
        <v>1089</v>
      </c>
      <c r="F241" s="141" t="s">
        <v>1090</v>
      </c>
      <c r="G241" s="32"/>
      <c r="H241" s="32"/>
      <c r="I241" s="353"/>
      <c r="J241" s="450"/>
      <c r="O241" s="21"/>
    </row>
    <row r="242" spans="2:15" ht="11.25" outlineLevel="1">
      <c r="B242" s="75"/>
      <c r="C242" s="76"/>
      <c r="D242" s="1" t="s">
        <v>1232</v>
      </c>
      <c r="E242" s="1" t="s">
        <v>239</v>
      </c>
      <c r="F242" s="141" t="s">
        <v>1435</v>
      </c>
      <c r="G242" s="32"/>
      <c r="H242" s="32"/>
      <c r="I242" s="353"/>
      <c r="J242" s="450"/>
      <c r="O242" s="21"/>
    </row>
    <row r="243" spans="2:15" ht="11.25" outlineLevel="1">
      <c r="B243" s="75"/>
      <c r="C243" s="76"/>
      <c r="D243" s="1" t="s">
        <v>1234</v>
      </c>
      <c r="E243" s="1" t="s">
        <v>409</v>
      </c>
      <c r="F243" s="141" t="s">
        <v>727</v>
      </c>
      <c r="G243" s="32"/>
      <c r="H243" s="32"/>
      <c r="I243" s="353"/>
      <c r="J243" s="450"/>
      <c r="O243" s="21"/>
    </row>
    <row r="244" spans="2:15" ht="11.25" outlineLevel="1">
      <c r="B244" s="75"/>
      <c r="C244" s="76"/>
      <c r="D244" s="1" t="s">
        <v>1235</v>
      </c>
      <c r="E244" s="1"/>
      <c r="F244" s="141" t="s">
        <v>1436</v>
      </c>
      <c r="G244" s="32"/>
      <c r="H244" s="32"/>
      <c r="I244" s="353"/>
      <c r="J244" s="450"/>
      <c r="O244" s="21"/>
    </row>
    <row r="245" spans="2:15" ht="11.25" outlineLevel="1">
      <c r="B245" s="75"/>
      <c r="C245" s="76"/>
      <c r="D245" s="1" t="s">
        <v>1236</v>
      </c>
      <c r="E245" s="1"/>
      <c r="F245" s="141" t="s">
        <v>1437</v>
      </c>
      <c r="G245" s="32"/>
      <c r="H245" s="32"/>
      <c r="I245" s="353"/>
      <c r="J245" s="450"/>
      <c r="O245" s="21"/>
    </row>
    <row r="246" spans="2:15" ht="11.25" outlineLevel="1">
      <c r="B246" s="75"/>
      <c r="C246" s="76"/>
      <c r="D246" s="1" t="s">
        <v>1572</v>
      </c>
      <c r="E246" s="1"/>
      <c r="F246" s="141" t="s">
        <v>1438</v>
      </c>
      <c r="G246" s="32"/>
      <c r="H246" s="32"/>
      <c r="I246" s="353"/>
      <c r="J246" s="450"/>
      <c r="O246" s="21"/>
    </row>
    <row r="247" spans="2:15" ht="11.25" outlineLevel="1">
      <c r="B247" s="75"/>
      <c r="C247" s="76"/>
      <c r="D247" s="1"/>
      <c r="E247" s="1"/>
      <c r="F247" s="141" t="s">
        <v>1570</v>
      </c>
      <c r="G247" s="32"/>
      <c r="H247" s="32"/>
      <c r="I247" s="353"/>
      <c r="J247" s="450"/>
      <c r="O247" s="21"/>
    </row>
    <row r="248" spans="2:15" ht="11.25" outlineLevel="1">
      <c r="B248" s="75"/>
      <c r="C248" s="76"/>
      <c r="D248" s="1" t="s">
        <v>1573</v>
      </c>
      <c r="E248" s="1"/>
      <c r="F248" s="141" t="s">
        <v>1571</v>
      </c>
      <c r="G248" s="32"/>
      <c r="H248" s="32"/>
      <c r="I248" s="353"/>
      <c r="J248" s="450"/>
      <c r="O248" s="21"/>
    </row>
    <row r="249" spans="2:15" ht="11.25" outlineLevel="1">
      <c r="B249" s="75"/>
      <c r="C249" s="76"/>
      <c r="D249" s="1"/>
      <c r="E249" s="1"/>
      <c r="F249" s="141" t="s">
        <v>1574</v>
      </c>
      <c r="G249" s="32"/>
      <c r="H249" s="32"/>
      <c r="I249" s="353"/>
      <c r="J249" s="450"/>
      <c r="O249" s="21"/>
    </row>
    <row r="250" spans="2:15" ht="11.25" outlineLevel="1">
      <c r="B250" s="75"/>
      <c r="C250" s="11"/>
      <c r="D250" s="1" t="s">
        <v>1575</v>
      </c>
      <c r="E250" s="1"/>
      <c r="F250" s="141" t="s">
        <v>1439</v>
      </c>
      <c r="G250" s="32"/>
      <c r="H250" s="32"/>
      <c r="I250" s="353"/>
      <c r="J250" s="450"/>
      <c r="O250" s="21"/>
    </row>
    <row r="251" spans="2:15" ht="11.25" outlineLevel="1">
      <c r="B251" s="75"/>
      <c r="C251" s="11"/>
      <c r="D251" s="1" t="s">
        <v>1576</v>
      </c>
      <c r="E251" s="1"/>
      <c r="F251" s="141" t="s">
        <v>1577</v>
      </c>
      <c r="G251" s="32"/>
      <c r="H251" s="32"/>
      <c r="I251" s="354"/>
      <c r="J251" s="355"/>
      <c r="O251" s="21"/>
    </row>
    <row r="252" spans="2:15" ht="11.25">
      <c r="B252" s="75"/>
      <c r="C252" s="94" t="s">
        <v>1133</v>
      </c>
      <c r="D252" s="95" t="s">
        <v>1134</v>
      </c>
      <c r="E252" s="95"/>
      <c r="F252" s="630"/>
      <c r="G252" s="96" t="s">
        <v>84</v>
      </c>
      <c r="H252" s="96" t="s">
        <v>84</v>
      </c>
      <c r="I252" s="96" t="s">
        <v>1229</v>
      </c>
      <c r="J252" s="549" t="s">
        <v>84</v>
      </c>
      <c r="O252" s="21"/>
    </row>
    <row r="253" spans="2:15" ht="11.25" outlineLevel="2">
      <c r="B253" s="706"/>
      <c r="C253" s="321"/>
      <c r="D253" s="315"/>
      <c r="E253" s="316" t="s">
        <v>1877</v>
      </c>
      <c r="F253" s="592"/>
      <c r="G253" s="322"/>
      <c r="H253" s="323"/>
      <c r="I253" s="32"/>
      <c r="J253" s="450"/>
      <c r="O253" s="21"/>
    </row>
    <row r="254" spans="2:15" ht="11.25" hidden="1" outlineLevel="3">
      <c r="B254" s="706"/>
      <c r="C254" s="320"/>
      <c r="D254" s="311"/>
      <c r="E254" s="533" t="str">
        <f>TRIM(RIGHT(SUBSTITUTE(E253," ",REPT(" ",100)),100))</f>
        <v>8.10.3.3.2(z)</v>
      </c>
      <c r="F254" s="590">
        <f>+VLOOKUP(E254,clause_count,2,FALSE)</f>
        <v>2</v>
      </c>
      <c r="G254" s="319"/>
      <c r="H254" s="555"/>
      <c r="I254" s="32"/>
      <c r="J254" s="450"/>
      <c r="O254" s="21"/>
    </row>
    <row r="255" spans="2:15" ht="13.5" hidden="1" outlineLevel="3" thickBot="1">
      <c r="B255" s="706"/>
      <c r="C255" s="320"/>
      <c r="D255" s="539">
        <v>1</v>
      </c>
      <c r="E255" s="538" t="s">
        <v>2915</v>
      </c>
      <c r="F255" s="577" t="str">
        <f>+VLOOKUP(E255,AlterationTestLU[],2,)</f>
        <v>Stop Switch [3.7.1, 3.26.1, and 8.10.2.2.2(q)]</v>
      </c>
      <c r="G255" s="319"/>
      <c r="H255" s="555"/>
      <c r="I255" s="32"/>
      <c r="J255" s="450"/>
      <c r="O255" s="21"/>
    </row>
    <row r="256" spans="2:15" ht="63.75" hidden="1" outlineLevel="3">
      <c r="B256" s="706"/>
      <c r="C256" s="320"/>
      <c r="D256" s="539">
        <v>2</v>
      </c>
      <c r="E256" s="538" t="s">
        <v>2916</v>
      </c>
      <c r="F256" s="577" t="str">
        <f>+VLOOKUP(E256,AlterationTestLU[],2,)</f>
        <v>(r) Disconnecting Means and Control [8.10.2.2.2(r)] (Item 2.11)
(r)(1) general (2.26.4.1, 2.26.4.5, and 3.26.1, and NFPA 70 or CSA C22.1, as applicable)
(r)(2) closed position (3.26.3.1.4)
(r)(3) auxiliary contacts (NFPA 70 or CSA C22.1, as applicable)</v>
      </c>
      <c r="G256" s="319"/>
      <c r="H256" s="555"/>
      <c r="I256" s="32"/>
      <c r="J256" s="450"/>
      <c r="O256" s="21"/>
    </row>
    <row r="257" spans="2:15" ht="11.25" outlineLevel="2" collapsed="1">
      <c r="B257" s="75"/>
      <c r="C257" s="146"/>
      <c r="D257" s="9" t="s">
        <v>1376</v>
      </c>
      <c r="E257" s="9"/>
      <c r="F257" s="588"/>
      <c r="G257" s="73" t="s">
        <v>82</v>
      </c>
      <c r="H257" s="547" t="s">
        <v>84</v>
      </c>
      <c r="I257" s="32"/>
      <c r="J257" s="450"/>
      <c r="O257" s="21"/>
    </row>
    <row r="258" spans="2:15" ht="11.25" outlineLevel="2">
      <c r="B258" s="75"/>
      <c r="C258" s="146"/>
      <c r="D258" s="9"/>
      <c r="E258" s="9" t="s">
        <v>797</v>
      </c>
      <c r="F258" s="588"/>
      <c r="G258" s="73"/>
      <c r="H258" s="547"/>
      <c r="I258" s="32"/>
      <c r="J258" s="450"/>
      <c r="O258" s="21"/>
    </row>
    <row r="259" spans="2:15" ht="11.25" outlineLevel="2">
      <c r="B259" s="75"/>
      <c r="C259" s="11"/>
      <c r="D259" s="47"/>
      <c r="E259" s="1" t="s">
        <v>240</v>
      </c>
      <c r="F259" s="141" t="s">
        <v>1999</v>
      </c>
      <c r="G259" s="32"/>
      <c r="H259" s="450"/>
      <c r="I259" s="32"/>
      <c r="J259" s="450"/>
      <c r="O259" s="21"/>
    </row>
    <row r="260" spans="2:15" ht="11.25" outlineLevel="2">
      <c r="B260" s="75"/>
      <c r="C260" s="11"/>
      <c r="D260" s="47"/>
      <c r="E260" s="1"/>
      <c r="F260" s="141" t="s">
        <v>780</v>
      </c>
      <c r="G260" s="32"/>
      <c r="H260" s="450"/>
      <c r="I260" s="32"/>
      <c r="J260" s="450"/>
      <c r="O260" s="21"/>
    </row>
    <row r="261" spans="2:15" ht="11.25" outlineLevel="2">
      <c r="B261" s="75"/>
      <c r="C261" s="11"/>
      <c r="D261" s="47"/>
      <c r="E261" s="1"/>
      <c r="F261" s="141" t="s">
        <v>1555</v>
      </c>
      <c r="G261" s="32"/>
      <c r="H261" s="450"/>
      <c r="I261" s="32"/>
      <c r="J261" s="450"/>
      <c r="O261" s="21"/>
    </row>
    <row r="262" spans="2:15" ht="11.25" outlineLevel="2">
      <c r="B262" s="75"/>
      <c r="C262" s="146"/>
      <c r="D262" s="9" t="s">
        <v>1377</v>
      </c>
      <c r="E262" s="9"/>
      <c r="F262" s="588"/>
      <c r="G262" s="350" t="s">
        <v>84</v>
      </c>
      <c r="H262" s="550" t="s">
        <v>82</v>
      </c>
      <c r="I262" s="32"/>
      <c r="J262" s="450"/>
      <c r="O262" s="21"/>
    </row>
    <row r="263" spans="2:15" ht="11.25" outlineLevel="2">
      <c r="B263" s="75"/>
      <c r="C263" s="11"/>
      <c r="D263" s="47"/>
      <c r="E263" s="1" t="s">
        <v>240</v>
      </c>
      <c r="F263" s="141" t="s">
        <v>1999</v>
      </c>
      <c r="G263" s="32"/>
      <c r="H263" s="450"/>
      <c r="I263" s="32"/>
      <c r="J263" s="450"/>
      <c r="O263" s="21"/>
    </row>
    <row r="264" spans="2:15" ht="11.25" outlineLevel="2">
      <c r="B264" s="75"/>
      <c r="C264" s="11"/>
      <c r="D264" s="1"/>
      <c r="E264" s="1"/>
      <c r="F264" s="141"/>
      <c r="G264" s="32"/>
      <c r="H264" s="450"/>
      <c r="I264" s="354"/>
      <c r="J264" s="355"/>
      <c r="O264" s="21"/>
    </row>
    <row r="265" spans="2:15" ht="11.25">
      <c r="B265" s="75"/>
      <c r="C265" s="94" t="s">
        <v>1135</v>
      </c>
      <c r="D265" s="95" t="s">
        <v>1136</v>
      </c>
      <c r="E265" s="95"/>
      <c r="F265" s="630"/>
      <c r="G265" s="96" t="s">
        <v>83</v>
      </c>
      <c r="H265" s="96" t="s">
        <v>83</v>
      </c>
      <c r="I265" s="845"/>
      <c r="J265" s="846"/>
      <c r="O265" s="21"/>
    </row>
    <row r="266" spans="2:15" ht="11.25" outlineLevel="1">
      <c r="B266" s="75"/>
      <c r="C266" s="45"/>
      <c r="D266" s="6" t="s">
        <v>948</v>
      </c>
      <c r="E266" s="7"/>
      <c r="F266" s="596"/>
      <c r="G266" s="46"/>
      <c r="H266" s="352"/>
      <c r="I266" s="845"/>
      <c r="J266" s="846"/>
      <c r="O266" s="21"/>
    </row>
    <row r="267" spans="2:15" ht="11.25" outlineLevel="1">
      <c r="B267" s="75"/>
      <c r="C267" s="11"/>
      <c r="D267" s="1"/>
      <c r="E267" s="1" t="s">
        <v>272</v>
      </c>
      <c r="F267" s="141" t="s">
        <v>72</v>
      </c>
      <c r="G267" s="32"/>
      <c r="H267" s="450"/>
      <c r="I267" s="451"/>
      <c r="J267" s="452"/>
      <c r="O267" s="21"/>
    </row>
    <row r="268" spans="2:15" ht="11.25" outlineLevel="1">
      <c r="B268" s="75"/>
      <c r="C268" s="33"/>
      <c r="D268" s="9" t="s">
        <v>947</v>
      </c>
      <c r="E268" s="9"/>
      <c r="F268" s="588"/>
      <c r="G268" s="350"/>
      <c r="H268" s="547"/>
      <c r="I268" s="451"/>
      <c r="J268" s="452"/>
      <c r="O268" s="21"/>
    </row>
    <row r="269" spans="2:15" ht="11.25" outlineLevel="1">
      <c r="B269" s="75"/>
      <c r="C269" s="11"/>
      <c r="D269" s="1"/>
      <c r="E269" s="1" t="s">
        <v>272</v>
      </c>
      <c r="F269" s="141" t="s">
        <v>72</v>
      </c>
      <c r="G269" s="32"/>
      <c r="H269" s="450"/>
      <c r="I269" s="451"/>
      <c r="J269" s="452"/>
      <c r="O269" s="21"/>
    </row>
    <row r="270" spans="2:15" ht="11.25" outlineLevel="1">
      <c r="B270" s="75"/>
      <c r="C270" s="11"/>
      <c r="D270" s="1"/>
      <c r="E270" s="1"/>
      <c r="F270" s="141" t="s">
        <v>224</v>
      </c>
      <c r="G270" s="32"/>
      <c r="H270" s="450"/>
      <c r="I270" s="451"/>
      <c r="J270" s="452"/>
      <c r="O270" s="21"/>
    </row>
    <row r="271" spans="2:15" ht="11.25">
      <c r="B271" s="75"/>
      <c r="C271" s="94" t="s">
        <v>1137</v>
      </c>
      <c r="D271" s="95" t="s">
        <v>1340</v>
      </c>
      <c r="E271" s="95"/>
      <c r="F271" s="630"/>
      <c r="G271" s="884" t="s">
        <v>1341</v>
      </c>
      <c r="H271" s="885"/>
      <c r="I271" s="885"/>
      <c r="J271" s="886"/>
      <c r="O271" s="21"/>
    </row>
    <row r="272" spans="2:15" ht="11.25" outlineLevel="1">
      <c r="B272" s="75"/>
      <c r="C272" s="27" t="s">
        <v>1000</v>
      </c>
      <c r="D272" s="2" t="s">
        <v>1001</v>
      </c>
      <c r="E272" s="2"/>
      <c r="F272" s="587"/>
      <c r="G272" s="30" t="s">
        <v>83</v>
      </c>
      <c r="H272" s="356" t="s">
        <v>83</v>
      </c>
      <c r="I272" s="958" t="s">
        <v>86</v>
      </c>
      <c r="J272" s="958"/>
      <c r="O272" s="21"/>
    </row>
    <row r="273" spans="2:15" ht="11.25" outlineLevel="1">
      <c r="B273" s="75"/>
      <c r="C273" s="14" t="s">
        <v>290</v>
      </c>
      <c r="D273" s="9" t="s">
        <v>647</v>
      </c>
      <c r="E273" s="9"/>
      <c r="F273" s="588"/>
      <c r="G273" s="350" t="s">
        <v>83</v>
      </c>
      <c r="H273" s="350" t="s">
        <v>82</v>
      </c>
      <c r="I273" s="913"/>
      <c r="J273" s="913"/>
      <c r="O273" s="21"/>
    </row>
    <row r="274" spans="2:15" ht="11.25" outlineLevel="1">
      <c r="B274" s="706"/>
      <c r="C274" s="320"/>
      <c r="D274" s="318"/>
      <c r="E274" s="312" t="s">
        <v>1665</v>
      </c>
      <c r="F274" s="589"/>
      <c r="G274" s="319"/>
      <c r="H274" s="319"/>
      <c r="I274" s="451"/>
      <c r="J274" s="452"/>
      <c r="O274" s="21"/>
    </row>
    <row r="275" spans="2:15" ht="11.25" outlineLevel="2">
      <c r="B275" s="706"/>
      <c r="C275" s="320"/>
      <c r="D275" s="311"/>
      <c r="E275" s="533" t="str">
        <f>TRIM(RIGHT(SUBSTITUTE(E274," ",REPT(" ",100)),100))</f>
        <v>8.10.2.3.2(o)</v>
      </c>
      <c r="F275" s="590">
        <f>+VLOOKUP(E275,clause_count,2,FALSE)</f>
        <v>18</v>
      </c>
      <c r="G275" s="319"/>
      <c r="H275" s="319"/>
      <c r="I275" s="451"/>
      <c r="J275" s="452"/>
      <c r="O275" s="21"/>
    </row>
    <row r="276" spans="2:15" ht="12.75" outlineLevel="2">
      <c r="B276" s="706"/>
      <c r="C276" s="320"/>
      <c r="D276" s="539">
        <v>1</v>
      </c>
      <c r="E276" s="538" t="s">
        <v>2211</v>
      </c>
      <c r="F276" s="577" t="str">
        <f>+VLOOKUP(E276,AlterationTestLU[],2,)</f>
        <v>Door Reopening Device (2.13.5) (Item 1.1)</v>
      </c>
      <c r="G276" s="319"/>
      <c r="H276" s="319"/>
      <c r="I276" s="451"/>
      <c r="J276" s="452"/>
      <c r="O276" s="21"/>
    </row>
    <row r="277" spans="2:15" ht="12.75" outlineLevel="2">
      <c r="B277" s="706"/>
      <c r="C277" s="320"/>
      <c r="D277" s="539">
        <v>2</v>
      </c>
      <c r="E277" s="538" t="s">
        <v>2240</v>
      </c>
      <c r="F277" s="577" t="str">
        <f>+VLOOKUP(E277,AlterationTestLU[],2,)</f>
        <v>inspection operation with open door circuits (2.26.1.5)</v>
      </c>
      <c r="G277" s="319"/>
      <c r="H277" s="319"/>
      <c r="I277" s="451"/>
      <c r="J277" s="452"/>
      <c r="O277" s="21"/>
    </row>
    <row r="278" spans="2:15" ht="12.75" outlineLevel="2">
      <c r="B278" s="706"/>
      <c r="C278" s="320"/>
      <c r="D278" s="539">
        <v>3</v>
      </c>
      <c r="E278" s="538" t="s">
        <v>2255</v>
      </c>
      <c r="F278" s="577" t="str">
        <f>+VLOOKUP(E278,AlterationTestLU[],2,)</f>
        <v>Door Closing Force Test (2.13.4) (Item 1.8)</v>
      </c>
      <c r="G278" s="319"/>
      <c r="H278" s="319"/>
      <c r="I278" s="451"/>
      <c r="J278" s="452"/>
      <c r="O278" s="21"/>
    </row>
    <row r="279" spans="2:15" ht="25.5" outlineLevel="2">
      <c r="B279" s="706"/>
      <c r="C279" s="320"/>
      <c r="D279" s="539">
        <v>4</v>
      </c>
      <c r="E279" s="538" t="s">
        <v>2256</v>
      </c>
      <c r="F279" s="577" t="str">
        <f>+VLOOKUP(E279,AlterationTestLU[],2,)</f>
        <v>Power Closing Doors Gates (2.13.3) (Item 1.9): Test Closing Time Per Door Marking Plate (2.13.4.2.4)</v>
      </c>
      <c r="G279" s="319"/>
      <c r="H279" s="319"/>
      <c r="I279" s="451"/>
      <c r="J279" s="452"/>
      <c r="O279" s="21"/>
    </row>
    <row r="280" spans="2:15" ht="51" outlineLevel="2">
      <c r="B280" s="706"/>
      <c r="C280" s="320"/>
      <c r="D280" s="539">
        <v>5</v>
      </c>
      <c r="E280" s="538" t="s">
        <v>2257</v>
      </c>
      <c r="F280" s="577" t="str">
        <f>+VLOOKUP(E280,AlterationTestLU[],2,)</f>
        <v>(j) Power Opening of Doors or Gates (Item 1.10)
(j)(1) Power Opening of Doors (2.13.2). 
(j)(2) Leveling Zone (2.26.1.6.3) and Leveling Speed (2.26.1.6.6). 
(j)(3) 	Inner Landing Zone (2.26.1.6.7). For static control elevators</v>
      </c>
      <c r="G280" s="319"/>
      <c r="H280" s="319"/>
      <c r="I280" s="451"/>
      <c r="J280" s="452"/>
      <c r="O280" s="21"/>
    </row>
    <row r="281" spans="2:15" ht="12.75" outlineLevel="2">
      <c r="B281" s="706"/>
      <c r="C281" s="320"/>
      <c r="D281" s="539">
        <v>6</v>
      </c>
      <c r="E281" s="538" t="s">
        <v>2795</v>
      </c>
      <c r="F281" s="577" t="str">
        <f>+VLOOKUP(E281,AlterationTestLU[],2,)</f>
        <v>Means to Restrict Car Door Opening (2.14.5.7) (Item 1.18)</v>
      </c>
      <c r="G281" s="319"/>
      <c r="H281" s="319"/>
      <c r="I281" s="451"/>
      <c r="J281" s="452"/>
      <c r="O281" s="21"/>
    </row>
    <row r="282" spans="2:15" ht="12.75" outlineLevel="2">
      <c r="B282" s="706"/>
      <c r="C282" s="320"/>
      <c r="D282" s="539">
        <v>7</v>
      </c>
      <c r="E282" s="538" t="s">
        <v>2796</v>
      </c>
      <c r="F282" s="577" t="str">
        <f>+VLOOKUP(E282,AlterationTestLU[],2,)</f>
        <v>Door Monitoring Systems (2.26.5)</v>
      </c>
      <c r="G282" s="319"/>
      <c r="H282" s="319"/>
      <c r="I282" s="451"/>
      <c r="J282" s="452"/>
      <c r="O282" s="21"/>
    </row>
    <row r="283" spans="2:15" ht="12.75" outlineLevel="2">
      <c r="B283" s="706"/>
      <c r="C283" s="320"/>
      <c r="D283" s="539">
        <v>8</v>
      </c>
      <c r="E283" s="538" t="s">
        <v>2430</v>
      </c>
      <c r="F283" s="577" t="str">
        <f>+VLOOKUP(E283,AlterationTestLU[],2,)</f>
        <v>inspection operation with open door circuits (2.26.1.5)</v>
      </c>
      <c r="G283" s="319"/>
      <c r="H283" s="319"/>
      <c r="I283" s="451"/>
      <c r="J283" s="452"/>
      <c r="O283" s="21"/>
    </row>
    <row r="284" spans="2:15" ht="12.75" outlineLevel="2">
      <c r="B284" s="706"/>
      <c r="C284" s="320"/>
      <c r="D284" s="539">
        <v>9</v>
      </c>
      <c r="E284" s="538" t="s">
        <v>2535</v>
      </c>
      <c r="F284" s="577" t="str">
        <f>+VLOOKUP(E284,AlterationTestLU[],2,)</f>
        <v>inspection operation with open door circuits (2.26.1.5)</v>
      </c>
      <c r="G284" s="319"/>
      <c r="H284" s="319"/>
      <c r="I284" s="451"/>
      <c r="J284" s="452"/>
      <c r="O284" s="21"/>
    </row>
    <row r="285" spans="2:15" ht="12.75" outlineLevel="2">
      <c r="B285" s="706"/>
      <c r="C285" s="320"/>
      <c r="D285" s="539">
        <v>10</v>
      </c>
      <c r="E285" s="538" t="s">
        <v>2550</v>
      </c>
      <c r="F285" s="577" t="str">
        <f>+VLOOKUP(E285,AlterationTestLU[],2,)</f>
        <v>Identification [2.29.1.2(g) and 2.29.2] (Item 3.9)</v>
      </c>
      <c r="G285" s="319"/>
      <c r="H285" s="319"/>
      <c r="I285" s="451"/>
      <c r="J285" s="452"/>
      <c r="O285" s="21"/>
    </row>
    <row r="286" spans="2:15" ht="127.5" outlineLevel="2">
      <c r="B286" s="706"/>
      <c r="C286" s="320"/>
      <c r="D286" s="539">
        <v>11</v>
      </c>
      <c r="E286" s="538" t="s">
        <v>2558</v>
      </c>
      <c r="F286" s="577" t="str">
        <f>+VLOOKUP(E286,AlterationTestLU[],2,)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286" s="319"/>
      <c r="H286" s="319"/>
      <c r="I286" s="451"/>
      <c r="J286" s="452"/>
      <c r="O286" s="21"/>
    </row>
    <row r="287" spans="2:15" ht="38.25" outlineLevel="2">
      <c r="B287" s="706"/>
      <c r="C287" s="320"/>
      <c r="D287" s="539">
        <v>12</v>
      </c>
      <c r="E287" s="538" t="s">
        <v>2615</v>
      </c>
      <c r="F287" s="577" t="str">
        <f>+VLOOKUP(E287,AlterationTestLU[],2,)</f>
        <v>(b) Hoistway Doors (Section 2.11) (Item 4.2)
(b)(1) test of closed biparting doors (2.11.12.4.3 and 2.11.12.4.7)
(b)(2) hoistway door (Section 2.11) [see also 8.10.2.2.3(w)]</v>
      </c>
      <c r="G287" s="319"/>
      <c r="H287" s="319"/>
      <c r="I287" s="451"/>
      <c r="J287" s="452"/>
      <c r="O287" s="21"/>
    </row>
    <row r="288" spans="2:15" ht="12.75" outlineLevel="2">
      <c r="B288" s="706"/>
      <c r="C288" s="320"/>
      <c r="D288" s="539">
        <v>13</v>
      </c>
      <c r="E288" s="538" t="s">
        <v>2618</v>
      </c>
      <c r="F288" s="577" t="str">
        <f>+VLOOKUP(E288,AlterationTestLU[],2,)</f>
        <v>Vision Panels (2.11.7) (Item 4.3)</v>
      </c>
      <c r="G288" s="319"/>
      <c r="H288" s="319"/>
      <c r="I288" s="451"/>
      <c r="J288" s="452"/>
      <c r="O288" s="21"/>
    </row>
    <row r="289" spans="2:15" ht="25.5" outlineLevel="2">
      <c r="B289" s="706"/>
      <c r="C289" s="320"/>
      <c r="D289" s="539">
        <v>14</v>
      </c>
      <c r="E289" s="538" t="s">
        <v>2619</v>
      </c>
      <c r="F289" s="577" t="str">
        <f>+VLOOKUP(E289,AlterationTestLU[],2,)</f>
        <v>Hoistway Door Locking Devices (2.12.2.3, 2.12.2.5, 2.12.3.3, 2.12.3.5, 2.12.4.3, 2.26.2.14, and 2.26.4.3) [see also 8.10.2.2.3(w)] (Item 4.4)</v>
      </c>
      <c r="G289" s="319"/>
      <c r="H289" s="319"/>
      <c r="I289" s="451"/>
      <c r="J289" s="452"/>
      <c r="O289" s="21"/>
    </row>
    <row r="290" spans="2:15" ht="38.25" outlineLevel="2">
      <c r="B290" s="706"/>
      <c r="C290" s="320"/>
      <c r="D290" s="539">
        <v>15</v>
      </c>
      <c r="E290" s="538" t="s">
        <v>2620</v>
      </c>
      <c r="F290" s="577" t="str">
        <f>+VLOOKUP(E290,AlterationTestLU[],2,)</f>
        <v>(e) Access to Hoistway (Item 4.5)
(e)(1) access for maintenance (2.12.6 and 2.12.7)
(e)(2) access for emergency (2.12.6)</v>
      </c>
      <c r="G290" s="319"/>
      <c r="H290" s="319"/>
      <c r="I290" s="451"/>
      <c r="J290" s="452"/>
      <c r="O290" s="21"/>
    </row>
    <row r="291" spans="2:15" ht="25.5" outlineLevel="2">
      <c r="B291" s="706"/>
      <c r="C291" s="320"/>
      <c r="D291" s="539">
        <v>16</v>
      </c>
      <c r="E291" s="538" t="s">
        <v>2623</v>
      </c>
      <c r="F291" s="577" t="str">
        <f>+VLOOKUP(E291,AlterationTestLU[],2,)</f>
        <v>Power Closing of Hoistway Doors (2.13.1, 2.13.3, and 2.13.4) [See also 8.10.2.2.1(i)] (Item 4.6)</v>
      </c>
      <c r="G291" s="319"/>
      <c r="H291" s="319"/>
      <c r="I291" s="451"/>
      <c r="J291" s="452"/>
      <c r="O291" s="21"/>
    </row>
    <row r="292" spans="2:15" ht="12.75" outlineLevel="2">
      <c r="B292" s="706"/>
      <c r="C292" s="320"/>
      <c r="D292" s="539">
        <v>17</v>
      </c>
      <c r="E292" s="538" t="s">
        <v>2624</v>
      </c>
      <c r="F292" s="577" t="str">
        <f>+VLOOKUP(E292,AlterationTestLU[],2,)</f>
        <v>Sequence Operation (2.13.6 and 2.13.3.4) (Item 4.7)</v>
      </c>
      <c r="G292" s="319"/>
      <c r="H292" s="319"/>
      <c r="I292" s="451"/>
      <c r="J292" s="452"/>
      <c r="O292" s="21"/>
    </row>
    <row r="293" spans="2:15" ht="12.75" outlineLevel="2">
      <c r="B293" s="706"/>
      <c r="C293" s="320"/>
      <c r="D293" s="539">
        <v>18</v>
      </c>
      <c r="E293" s="538" t="s">
        <v>2629</v>
      </c>
      <c r="F293" s="577" t="str">
        <f>+VLOOKUP(E293,AlterationTestLU[],2,)</f>
        <v>Separate Counterweight Hoistway (2.3.3) (Item 4.11)</v>
      </c>
      <c r="G293" s="319"/>
      <c r="H293" s="319"/>
      <c r="I293" s="451"/>
      <c r="J293" s="452"/>
      <c r="O293" s="21"/>
    </row>
    <row r="294" spans="2:15" ht="11.25" outlineLevel="1">
      <c r="B294" s="75"/>
      <c r="C294" s="33" t="s">
        <v>683</v>
      </c>
      <c r="D294" s="9" t="s">
        <v>680</v>
      </c>
      <c r="E294" s="9"/>
      <c r="F294" s="588"/>
      <c r="G294" s="350" t="s">
        <v>83</v>
      </c>
      <c r="H294" s="350" t="s">
        <v>82</v>
      </c>
      <c r="I294" s="546" t="s">
        <v>83</v>
      </c>
      <c r="J294" s="547" t="s">
        <v>83</v>
      </c>
      <c r="O294" s="21"/>
    </row>
    <row r="295" spans="2:15" ht="11.25" outlineLevel="1">
      <c r="B295" s="75"/>
      <c r="C295" s="11"/>
      <c r="D295" s="1"/>
      <c r="E295" s="1" t="s">
        <v>679</v>
      </c>
      <c r="F295" s="141" t="s">
        <v>718</v>
      </c>
      <c r="G295" s="32"/>
      <c r="H295" s="32"/>
      <c r="I295" s="845"/>
      <c r="J295" s="846"/>
      <c r="O295" s="21"/>
    </row>
    <row r="296" spans="2:15" ht="11.25" outlineLevel="1">
      <c r="B296" s="75"/>
      <c r="C296" s="11"/>
      <c r="D296" s="1"/>
      <c r="E296" s="1" t="s">
        <v>350</v>
      </c>
      <c r="F296" s="141" t="s">
        <v>719</v>
      </c>
      <c r="G296" s="32"/>
      <c r="H296" s="32"/>
      <c r="I296" s="845"/>
      <c r="J296" s="846"/>
      <c r="O296" s="21"/>
    </row>
    <row r="297" spans="2:15" ht="11.25" outlineLevel="1">
      <c r="B297" s="75"/>
      <c r="C297" s="11"/>
      <c r="D297" s="1"/>
      <c r="E297" s="1" t="s">
        <v>351</v>
      </c>
      <c r="F297" s="141" t="s">
        <v>1217</v>
      </c>
      <c r="G297" s="32"/>
      <c r="H297" s="32"/>
      <c r="I297" s="845"/>
      <c r="J297" s="846"/>
      <c r="O297" s="21"/>
    </row>
    <row r="298" spans="2:15" ht="11.25" outlineLevel="1">
      <c r="B298" s="75"/>
      <c r="C298" s="11"/>
      <c r="D298" s="1"/>
      <c r="E298" s="1"/>
      <c r="F298" s="444" t="s">
        <v>2064</v>
      </c>
      <c r="G298" s="32"/>
      <c r="H298" s="32"/>
      <c r="I298" s="451"/>
      <c r="J298" s="452"/>
      <c r="K298" s="753">
        <v>45259</v>
      </c>
      <c r="L298" s="727" t="s">
        <v>295</v>
      </c>
      <c r="O298" s="21"/>
    </row>
    <row r="299" spans="2:15" ht="11.25" outlineLevel="1">
      <c r="B299" s="75"/>
      <c r="C299" s="11"/>
      <c r="D299" s="1"/>
      <c r="E299" s="1" t="s">
        <v>1663</v>
      </c>
      <c r="F299" s="141" t="s">
        <v>1664</v>
      </c>
      <c r="G299" s="32"/>
      <c r="H299" s="32"/>
      <c r="I299" s="451"/>
      <c r="J299" s="452"/>
      <c r="O299" s="21"/>
    </row>
    <row r="300" spans="2:15" ht="11.25" outlineLevel="1">
      <c r="B300" s="75"/>
      <c r="C300" s="11"/>
      <c r="D300" s="1"/>
      <c r="E300" s="1" t="s">
        <v>1378</v>
      </c>
      <c r="F300" s="141" t="s">
        <v>1379</v>
      </c>
      <c r="G300" s="32"/>
      <c r="H300" s="32"/>
      <c r="I300" s="451"/>
      <c r="J300" s="452"/>
      <c r="O300" s="21"/>
    </row>
    <row r="301" spans="2:15" ht="11.25" outlineLevel="1">
      <c r="B301" s="75"/>
      <c r="C301" s="33" t="s">
        <v>684</v>
      </c>
      <c r="D301" s="9" t="s">
        <v>681</v>
      </c>
      <c r="E301" s="9"/>
      <c r="F301" s="588"/>
      <c r="G301" s="350" t="s">
        <v>82</v>
      </c>
      <c r="H301" s="350" t="s">
        <v>83</v>
      </c>
      <c r="I301" s="845"/>
      <c r="J301" s="846"/>
      <c r="O301" s="21"/>
    </row>
    <row r="302" spans="2:15" ht="11.25" outlineLevel="1">
      <c r="B302" s="75"/>
      <c r="C302" s="11"/>
      <c r="D302" s="1"/>
      <c r="E302" s="1" t="s">
        <v>344</v>
      </c>
      <c r="F302" s="141" t="s">
        <v>720</v>
      </c>
      <c r="G302" s="32"/>
      <c r="H302" s="32"/>
      <c r="I302" s="845"/>
      <c r="J302" s="846"/>
      <c r="O302" s="21"/>
    </row>
    <row r="303" spans="2:15" ht="11.25" outlineLevel="1">
      <c r="B303" s="75"/>
      <c r="C303" s="11"/>
      <c r="D303" s="1"/>
      <c r="E303" s="1" t="s">
        <v>345</v>
      </c>
      <c r="F303" s="141" t="s">
        <v>753</v>
      </c>
      <c r="G303" s="32"/>
      <c r="H303" s="32"/>
      <c r="I303" s="845"/>
      <c r="J303" s="846"/>
      <c r="O303" s="21"/>
    </row>
    <row r="304" spans="2:15" ht="11.25" outlineLevel="1">
      <c r="B304" s="75"/>
      <c r="C304" s="11"/>
      <c r="D304" s="1"/>
      <c r="E304" s="1" t="s">
        <v>431</v>
      </c>
      <c r="F304" s="141" t="s">
        <v>721</v>
      </c>
      <c r="G304" s="32"/>
      <c r="H304" s="32"/>
      <c r="I304" s="845"/>
      <c r="J304" s="846"/>
      <c r="O304" s="21"/>
    </row>
    <row r="305" spans="2:15" ht="11.25" outlineLevel="1">
      <c r="B305" s="75"/>
      <c r="C305" s="11"/>
      <c r="D305" s="1"/>
      <c r="E305" s="1" t="s">
        <v>346</v>
      </c>
      <c r="F305" s="141" t="s">
        <v>722</v>
      </c>
      <c r="G305" s="32"/>
      <c r="H305" s="32"/>
      <c r="I305" s="845"/>
      <c r="J305" s="846"/>
      <c r="O305" s="21"/>
    </row>
    <row r="306" spans="2:15" ht="11.25" outlineLevel="1">
      <c r="B306" s="75"/>
      <c r="C306" s="11"/>
      <c r="D306" s="1"/>
      <c r="E306" s="1" t="s">
        <v>347</v>
      </c>
      <c r="F306" s="141" t="s">
        <v>723</v>
      </c>
      <c r="G306" s="32"/>
      <c r="H306" s="32"/>
      <c r="I306" s="845"/>
      <c r="J306" s="846"/>
      <c r="O306" s="21"/>
    </row>
    <row r="307" spans="2:15" ht="11.25" outlineLevel="1">
      <c r="B307" s="75"/>
      <c r="C307" s="11"/>
      <c r="D307" s="1"/>
      <c r="E307" s="1" t="s">
        <v>358</v>
      </c>
      <c r="F307" s="141" t="s">
        <v>724</v>
      </c>
      <c r="G307" s="32"/>
      <c r="H307" s="32"/>
      <c r="I307" s="845"/>
      <c r="J307" s="846"/>
      <c r="O307" s="21"/>
    </row>
    <row r="308" spans="2:15" ht="11.25" outlineLevel="1">
      <c r="B308" s="75"/>
      <c r="C308" s="11"/>
      <c r="D308" s="1"/>
      <c r="E308" s="1" t="s">
        <v>349</v>
      </c>
      <c r="F308" s="141" t="s">
        <v>725</v>
      </c>
      <c r="G308" s="32"/>
      <c r="H308" s="32"/>
      <c r="I308" s="845"/>
      <c r="J308" s="846"/>
      <c r="O308" s="21"/>
    </row>
    <row r="309" spans="2:15" ht="11.25" outlineLevel="1">
      <c r="B309" s="75"/>
      <c r="C309" s="11"/>
      <c r="D309" s="1"/>
      <c r="E309" s="142" t="s">
        <v>293</v>
      </c>
      <c r="F309" s="141" t="s">
        <v>1008</v>
      </c>
      <c r="G309" s="32"/>
      <c r="H309" s="32"/>
      <c r="I309" s="845"/>
      <c r="J309" s="846"/>
      <c r="O309" s="21"/>
    </row>
    <row r="310" spans="2:15" ht="11.25" outlineLevel="1">
      <c r="B310" s="75"/>
      <c r="C310" s="11"/>
      <c r="D310" s="1"/>
      <c r="E310" s="1" t="s">
        <v>1380</v>
      </c>
      <c r="F310" s="141"/>
      <c r="G310" s="32"/>
      <c r="H310" s="32"/>
      <c r="I310" s="451"/>
      <c r="J310" s="452"/>
      <c r="O310" s="21"/>
    </row>
    <row r="311" spans="2:15" ht="11.25" outlineLevel="1">
      <c r="B311" s="75"/>
      <c r="C311" s="11"/>
      <c r="D311" s="1"/>
      <c r="E311" s="1" t="s">
        <v>347</v>
      </c>
      <c r="F311" s="141" t="s">
        <v>723</v>
      </c>
      <c r="G311" s="32"/>
      <c r="H311" s="32"/>
      <c r="I311" s="451"/>
      <c r="J311" s="452"/>
      <c r="O311" s="21"/>
    </row>
    <row r="312" spans="2:15" ht="11.25" outlineLevel="1">
      <c r="B312" s="75"/>
      <c r="C312" s="11"/>
      <c r="D312" s="1"/>
      <c r="E312" s="1" t="s">
        <v>350</v>
      </c>
      <c r="F312" s="141" t="s">
        <v>719</v>
      </c>
      <c r="G312" s="32"/>
      <c r="H312" s="32"/>
      <c r="I312" s="845"/>
      <c r="J312" s="846"/>
      <c r="O312" s="21"/>
    </row>
    <row r="313" spans="2:15" ht="11.25" outlineLevel="1">
      <c r="B313" s="75"/>
      <c r="C313" s="11"/>
      <c r="D313" s="1"/>
      <c r="E313" s="1" t="s">
        <v>351</v>
      </c>
      <c r="F313" s="141" t="s">
        <v>1217</v>
      </c>
      <c r="G313" s="32"/>
      <c r="H313" s="32"/>
      <c r="I313" s="845"/>
      <c r="J313" s="846"/>
      <c r="O313" s="21"/>
    </row>
    <row r="314" spans="2:15" ht="11.25" outlineLevel="1">
      <c r="B314" s="75"/>
      <c r="C314" s="11"/>
      <c r="D314" s="1"/>
      <c r="E314" s="1"/>
      <c r="F314" s="444" t="s">
        <v>2064</v>
      </c>
      <c r="G314" s="32"/>
      <c r="H314" s="32"/>
      <c r="I314" s="451"/>
      <c r="J314" s="452"/>
      <c r="K314" s="753">
        <v>45259</v>
      </c>
      <c r="L314" s="727" t="s">
        <v>295</v>
      </c>
      <c r="O314" s="21"/>
    </row>
    <row r="315" spans="2:15" ht="11.25" outlineLevel="1">
      <c r="B315" s="75"/>
      <c r="C315" s="11"/>
      <c r="D315" s="1"/>
      <c r="E315" s="1" t="s">
        <v>1663</v>
      </c>
      <c r="F315" s="141" t="s">
        <v>1664</v>
      </c>
      <c r="G315" s="32"/>
      <c r="H315" s="32"/>
      <c r="I315" s="451"/>
      <c r="J315" s="452"/>
      <c r="O315" s="21"/>
    </row>
    <row r="316" spans="2:15" ht="11.25" outlineLevel="1">
      <c r="B316" s="75"/>
      <c r="C316" s="11"/>
      <c r="D316" s="1"/>
      <c r="E316" s="1" t="s">
        <v>1378</v>
      </c>
      <c r="F316" s="141" t="s">
        <v>1379</v>
      </c>
      <c r="G316" s="32"/>
      <c r="H316" s="32"/>
      <c r="I316" s="451"/>
      <c r="J316" s="452"/>
      <c r="O316" s="21"/>
    </row>
    <row r="317" spans="2:15" ht="11.25" outlineLevel="1">
      <c r="B317" s="75"/>
      <c r="C317" s="33" t="s">
        <v>685</v>
      </c>
      <c r="D317" s="9" t="s">
        <v>682</v>
      </c>
      <c r="E317" s="9"/>
      <c r="F317" s="588"/>
      <c r="G317" s="350" t="s">
        <v>83</v>
      </c>
      <c r="H317" s="350" t="s">
        <v>82</v>
      </c>
      <c r="I317" s="845"/>
      <c r="J317" s="846"/>
      <c r="O317" s="21"/>
    </row>
    <row r="318" spans="2:15" ht="11.25" outlineLevel="1">
      <c r="B318" s="75"/>
      <c r="C318" s="11"/>
      <c r="D318" s="1"/>
      <c r="E318" s="1" t="s">
        <v>345</v>
      </c>
      <c r="F318" s="141" t="s">
        <v>753</v>
      </c>
      <c r="G318" s="32"/>
      <c r="H318" s="32"/>
      <c r="I318" s="845"/>
      <c r="J318" s="846"/>
      <c r="O318" s="21"/>
    </row>
    <row r="319" spans="2:15" ht="11.25" outlineLevel="1">
      <c r="B319" s="75"/>
      <c r="C319" s="11"/>
      <c r="D319" s="1"/>
      <c r="E319" s="1" t="s">
        <v>346</v>
      </c>
      <c r="F319" s="141" t="s">
        <v>722</v>
      </c>
      <c r="G319" s="32"/>
      <c r="H319" s="32"/>
      <c r="I319" s="845"/>
      <c r="J319" s="846"/>
      <c r="O319" s="21"/>
    </row>
    <row r="320" spans="2:15" ht="11.25" outlineLevel="1">
      <c r="B320" s="75"/>
      <c r="C320" s="11"/>
      <c r="D320" s="1"/>
      <c r="E320" s="1" t="s">
        <v>358</v>
      </c>
      <c r="F320" s="141" t="s">
        <v>724</v>
      </c>
      <c r="G320" s="32"/>
      <c r="H320" s="32"/>
      <c r="I320" s="845"/>
      <c r="J320" s="846"/>
      <c r="O320" s="21"/>
    </row>
    <row r="321" spans="2:15" ht="11.25" outlineLevel="1">
      <c r="B321" s="75"/>
      <c r="C321" s="11"/>
      <c r="D321" s="1"/>
      <c r="E321" s="1" t="s">
        <v>349</v>
      </c>
      <c r="F321" s="141" t="s">
        <v>725</v>
      </c>
      <c r="G321" s="32"/>
      <c r="H321" s="32"/>
      <c r="I321" s="845"/>
      <c r="J321" s="846"/>
      <c r="O321" s="21"/>
    </row>
    <row r="322" spans="2:15" ht="11.25" outlineLevel="1">
      <c r="B322" s="75"/>
      <c r="C322" s="11"/>
      <c r="D322" s="1"/>
      <c r="E322" s="142" t="s">
        <v>293</v>
      </c>
      <c r="F322" s="141" t="s">
        <v>1008</v>
      </c>
      <c r="G322" s="32"/>
      <c r="H322" s="32"/>
      <c r="I322" s="845"/>
      <c r="J322" s="846"/>
      <c r="O322" s="21"/>
    </row>
    <row r="323" spans="2:15" ht="11.25" outlineLevel="1">
      <c r="B323" s="75"/>
      <c r="C323" s="11"/>
      <c r="D323" s="1"/>
      <c r="E323" s="1" t="s">
        <v>1380</v>
      </c>
      <c r="F323" s="141"/>
      <c r="G323" s="32"/>
      <c r="H323" s="32"/>
      <c r="I323" s="451"/>
      <c r="J323" s="452"/>
      <c r="O323" s="21"/>
    </row>
    <row r="324" spans="2:15" ht="11.25" outlineLevel="1">
      <c r="B324" s="75"/>
      <c r="C324" s="11"/>
      <c r="D324" s="1"/>
      <c r="E324" s="1" t="s">
        <v>350</v>
      </c>
      <c r="F324" s="141" t="s">
        <v>719</v>
      </c>
      <c r="G324" s="32"/>
      <c r="H324" s="32"/>
      <c r="I324" s="845"/>
      <c r="J324" s="846"/>
      <c r="O324" s="21"/>
    </row>
    <row r="325" spans="2:15" ht="11.25" outlineLevel="1">
      <c r="B325" s="75"/>
      <c r="C325" s="11"/>
      <c r="D325" s="1"/>
      <c r="E325" s="1" t="s">
        <v>351</v>
      </c>
      <c r="F325" s="141" t="s">
        <v>1217</v>
      </c>
      <c r="G325" s="32"/>
      <c r="H325" s="32"/>
      <c r="I325" s="845"/>
      <c r="J325" s="846"/>
      <c r="O325" s="21"/>
    </row>
    <row r="326" spans="2:15" ht="11.25" outlineLevel="1">
      <c r="B326" s="75"/>
      <c r="C326" s="11"/>
      <c r="D326" s="1"/>
      <c r="E326" s="1"/>
      <c r="F326" s="444" t="s">
        <v>2064</v>
      </c>
      <c r="G326" s="32"/>
      <c r="H326" s="32"/>
      <c r="I326" s="451"/>
      <c r="J326" s="452"/>
      <c r="K326" s="753">
        <v>45259</v>
      </c>
      <c r="L326" s="727" t="s">
        <v>295</v>
      </c>
      <c r="O326" s="21"/>
    </row>
    <row r="327" spans="2:15" ht="11.25" outlineLevel="1">
      <c r="B327" s="75"/>
      <c r="C327" s="11"/>
      <c r="D327" s="1"/>
      <c r="E327" s="1" t="s">
        <v>1663</v>
      </c>
      <c r="F327" s="141" t="s">
        <v>1664</v>
      </c>
      <c r="G327" s="32"/>
      <c r="H327" s="32"/>
      <c r="I327" s="451"/>
      <c r="J327" s="452"/>
      <c r="O327" s="21"/>
    </row>
    <row r="328" spans="2:15" ht="11.25" outlineLevel="1">
      <c r="B328" s="75"/>
      <c r="C328" s="11"/>
      <c r="D328" s="1"/>
      <c r="E328" s="1" t="s">
        <v>1378</v>
      </c>
      <c r="F328" s="141" t="s">
        <v>1379</v>
      </c>
      <c r="G328" s="32"/>
      <c r="H328" s="32"/>
      <c r="I328" s="451"/>
      <c r="J328" s="452"/>
      <c r="O328" s="21"/>
    </row>
    <row r="329" spans="2:15" ht="11.25" outlineLevel="1">
      <c r="B329" s="75"/>
      <c r="C329" s="33" t="s">
        <v>687</v>
      </c>
      <c r="D329" s="9" t="s">
        <v>1381</v>
      </c>
      <c r="E329" s="9"/>
      <c r="F329" s="588"/>
      <c r="G329" s="350" t="s">
        <v>83</v>
      </c>
      <c r="H329" s="350" t="s">
        <v>83</v>
      </c>
      <c r="I329" s="845"/>
      <c r="J329" s="846"/>
      <c r="O329" s="21"/>
    </row>
    <row r="330" spans="2:15" ht="11.25" outlineLevel="1">
      <c r="B330" s="75"/>
      <c r="C330" s="11"/>
      <c r="D330" s="1"/>
      <c r="E330" s="1" t="s">
        <v>242</v>
      </c>
      <c r="F330" s="141" t="s">
        <v>251</v>
      </c>
      <c r="G330" s="32"/>
      <c r="H330" s="32"/>
      <c r="I330" s="845"/>
      <c r="J330" s="846"/>
      <c r="O330" s="21"/>
    </row>
    <row r="331" spans="2:15" ht="11.25" outlineLevel="1">
      <c r="B331" s="75"/>
      <c r="C331" s="11"/>
      <c r="D331" s="1"/>
      <c r="E331" s="142" t="s">
        <v>293</v>
      </c>
      <c r="F331" s="141" t="s">
        <v>1008</v>
      </c>
      <c r="G331" s="32"/>
      <c r="H331" s="32"/>
      <c r="I331" s="845"/>
      <c r="J331" s="846"/>
      <c r="O331" s="21"/>
    </row>
    <row r="332" spans="2:15" ht="11.25" outlineLevel="1">
      <c r="B332" s="75"/>
      <c r="C332" s="33" t="s">
        <v>688</v>
      </c>
      <c r="D332" s="9" t="s">
        <v>1382</v>
      </c>
      <c r="E332" s="9"/>
      <c r="F332" s="588"/>
      <c r="G332" s="350" t="s">
        <v>83</v>
      </c>
      <c r="H332" s="350" t="s">
        <v>83</v>
      </c>
      <c r="I332" s="845"/>
      <c r="J332" s="846"/>
      <c r="O332" s="21"/>
    </row>
    <row r="333" spans="2:15" ht="11.25" outlineLevel="1">
      <c r="B333" s="75"/>
      <c r="C333" s="11"/>
      <c r="D333" s="1"/>
      <c r="E333" s="1" t="s">
        <v>686</v>
      </c>
      <c r="F333" s="141" t="s">
        <v>728</v>
      </c>
      <c r="G333" s="32"/>
      <c r="H333" s="32"/>
      <c r="I333" s="845"/>
      <c r="J333" s="846"/>
      <c r="O333" s="21"/>
    </row>
    <row r="334" spans="2:15" ht="11.25" outlineLevel="1">
      <c r="B334" s="75"/>
      <c r="C334" s="11"/>
      <c r="D334" s="1"/>
      <c r="E334" s="142" t="s">
        <v>293</v>
      </c>
      <c r="F334" s="141" t="s">
        <v>1008</v>
      </c>
      <c r="G334" s="32"/>
      <c r="H334" s="32"/>
      <c r="I334" s="845"/>
      <c r="J334" s="846"/>
      <c r="O334" s="21"/>
    </row>
    <row r="335" spans="2:15" ht="11.25" outlineLevel="1">
      <c r="B335" s="75"/>
      <c r="C335" s="11"/>
      <c r="D335" s="1"/>
      <c r="E335" s="142"/>
      <c r="F335" s="141"/>
      <c r="G335" s="32"/>
      <c r="H335" s="32"/>
      <c r="I335" s="451"/>
      <c r="J335" s="452"/>
      <c r="O335" s="21"/>
    </row>
    <row r="336" spans="2:15" ht="11.25" outlineLevel="1">
      <c r="B336" s="75"/>
      <c r="C336" s="14" t="s">
        <v>1003</v>
      </c>
      <c r="D336" s="9" t="s">
        <v>165</v>
      </c>
      <c r="E336" s="9"/>
      <c r="F336" s="588"/>
      <c r="G336" s="350" t="s">
        <v>83</v>
      </c>
      <c r="H336" s="547" t="s">
        <v>83</v>
      </c>
      <c r="I336" s="895" t="s">
        <v>86</v>
      </c>
      <c r="J336" s="896"/>
      <c r="O336" s="21"/>
    </row>
    <row r="337" spans="2:15" ht="11.25" outlineLevel="1">
      <c r="B337" s="706"/>
      <c r="C337" s="14"/>
      <c r="D337" s="318"/>
      <c r="E337" s="312" t="s">
        <v>1665</v>
      </c>
      <c r="F337" s="589"/>
      <c r="G337" s="350"/>
      <c r="H337" s="350"/>
      <c r="I337" s="546"/>
      <c r="J337" s="547"/>
      <c r="O337" s="21"/>
    </row>
    <row r="338" spans="2:15" ht="11.25" outlineLevel="2">
      <c r="B338" s="706"/>
      <c r="C338" s="14"/>
      <c r="D338" s="311"/>
      <c r="E338" s="533" t="str">
        <f>TRIM(RIGHT(SUBSTITUTE(E337," ",REPT(" ",100)),100))</f>
        <v>8.10.2.3.2(o)</v>
      </c>
      <c r="F338" s="590">
        <f>+VLOOKUP(E338,clause_count,2,FALSE)</f>
        <v>18</v>
      </c>
      <c r="G338" s="350"/>
      <c r="H338" s="350"/>
      <c r="I338" s="546"/>
      <c r="J338" s="547"/>
      <c r="O338" s="21"/>
    </row>
    <row r="339" spans="2:15" ht="12.75" outlineLevel="2">
      <c r="B339" s="706"/>
      <c r="C339" s="14"/>
      <c r="D339" s="539">
        <v>1</v>
      </c>
      <c r="E339" s="538" t="s">
        <v>2211</v>
      </c>
      <c r="F339" s="577" t="str">
        <f>+VLOOKUP(E339,AlterationTestLU[],2,)</f>
        <v>Door Reopening Device (2.13.5) (Item 1.1)</v>
      </c>
      <c r="G339" s="350"/>
      <c r="H339" s="350"/>
      <c r="I339" s="546"/>
      <c r="J339" s="547"/>
      <c r="O339" s="21"/>
    </row>
    <row r="340" spans="2:15" ht="12.75" outlineLevel="2">
      <c r="B340" s="706"/>
      <c r="C340" s="14"/>
      <c r="D340" s="539">
        <v>2</v>
      </c>
      <c r="E340" s="538" t="s">
        <v>2240</v>
      </c>
      <c r="F340" s="577" t="str">
        <f>+VLOOKUP(E340,AlterationTestLU[],2,)</f>
        <v>inspection operation with open door circuits (2.26.1.5)</v>
      </c>
      <c r="G340" s="350"/>
      <c r="H340" s="350"/>
      <c r="I340" s="546"/>
      <c r="J340" s="547"/>
      <c r="O340" s="21"/>
    </row>
    <row r="341" spans="2:15" ht="12.75" outlineLevel="2">
      <c r="B341" s="706"/>
      <c r="C341" s="14"/>
      <c r="D341" s="539">
        <v>3</v>
      </c>
      <c r="E341" s="538" t="s">
        <v>2255</v>
      </c>
      <c r="F341" s="577" t="str">
        <f>+VLOOKUP(E341,AlterationTestLU[],2,)</f>
        <v>Door Closing Force Test (2.13.4) (Item 1.8)</v>
      </c>
      <c r="G341" s="350"/>
      <c r="H341" s="350"/>
      <c r="I341" s="546"/>
      <c r="J341" s="547"/>
      <c r="O341" s="21"/>
    </row>
    <row r="342" spans="2:15" ht="25.5" outlineLevel="2">
      <c r="B342" s="706"/>
      <c r="C342" s="14"/>
      <c r="D342" s="539">
        <v>4</v>
      </c>
      <c r="E342" s="538" t="s">
        <v>2256</v>
      </c>
      <c r="F342" s="577" t="str">
        <f>+VLOOKUP(E342,AlterationTestLU[],2,)</f>
        <v>Power Closing Doors Gates (2.13.3) (Item 1.9): Test Closing Time Per Door Marking Plate (2.13.4.2.4)</v>
      </c>
      <c r="G342" s="350"/>
      <c r="H342" s="350"/>
      <c r="I342" s="546"/>
      <c r="J342" s="547"/>
      <c r="O342" s="21"/>
    </row>
    <row r="343" spans="2:15" ht="51" outlineLevel="2">
      <c r="B343" s="706"/>
      <c r="C343" s="14"/>
      <c r="D343" s="539">
        <v>5</v>
      </c>
      <c r="E343" s="538" t="s">
        <v>2257</v>
      </c>
      <c r="F343" s="577" t="str">
        <f>+VLOOKUP(E343,AlterationTestLU[],2,)</f>
        <v>(j) Power Opening of Doors or Gates (Item 1.10)
(j)(1) Power Opening of Doors (2.13.2). 
(j)(2) Leveling Zone (2.26.1.6.3) and Leveling Speed (2.26.1.6.6). 
(j)(3) 	Inner Landing Zone (2.26.1.6.7). For static control elevators</v>
      </c>
      <c r="G343" s="350"/>
      <c r="H343" s="350"/>
      <c r="I343" s="546"/>
      <c r="J343" s="547"/>
      <c r="O343" s="21"/>
    </row>
    <row r="344" spans="2:15" ht="12.75" outlineLevel="2">
      <c r="B344" s="706"/>
      <c r="C344" s="14"/>
      <c r="D344" s="539">
        <v>6</v>
      </c>
      <c r="E344" s="538" t="s">
        <v>2795</v>
      </c>
      <c r="F344" s="577" t="str">
        <f>+VLOOKUP(E344,AlterationTestLU[],2,)</f>
        <v>Means to Restrict Car Door Opening (2.14.5.7) (Item 1.18)</v>
      </c>
      <c r="G344" s="350"/>
      <c r="H344" s="350"/>
      <c r="I344" s="546"/>
      <c r="J344" s="547"/>
      <c r="O344" s="21"/>
    </row>
    <row r="345" spans="2:15" ht="12.75" outlineLevel="2">
      <c r="B345" s="706"/>
      <c r="C345" s="14"/>
      <c r="D345" s="539">
        <v>7</v>
      </c>
      <c r="E345" s="538" t="s">
        <v>2796</v>
      </c>
      <c r="F345" s="577" t="str">
        <f>+VLOOKUP(E345,AlterationTestLU[],2,)</f>
        <v>Door Monitoring Systems (2.26.5)</v>
      </c>
      <c r="G345" s="350"/>
      <c r="H345" s="350"/>
      <c r="I345" s="546"/>
      <c r="J345" s="547"/>
      <c r="O345" s="21"/>
    </row>
    <row r="346" spans="2:15" ht="12.75" outlineLevel="2">
      <c r="B346" s="706"/>
      <c r="C346" s="14"/>
      <c r="D346" s="539">
        <v>8</v>
      </c>
      <c r="E346" s="538" t="s">
        <v>2430</v>
      </c>
      <c r="F346" s="577" t="str">
        <f>+VLOOKUP(E346,AlterationTestLU[],2,)</f>
        <v>inspection operation with open door circuits (2.26.1.5)</v>
      </c>
      <c r="G346" s="350"/>
      <c r="H346" s="350"/>
      <c r="I346" s="546"/>
      <c r="J346" s="547"/>
      <c r="O346" s="21"/>
    </row>
    <row r="347" spans="2:15" ht="12.75" outlineLevel="2">
      <c r="B347" s="706"/>
      <c r="C347" s="14"/>
      <c r="D347" s="539">
        <v>9</v>
      </c>
      <c r="E347" s="538" t="s">
        <v>2535</v>
      </c>
      <c r="F347" s="577" t="str">
        <f>+VLOOKUP(E347,AlterationTestLU[],2,)</f>
        <v>inspection operation with open door circuits (2.26.1.5)</v>
      </c>
      <c r="G347" s="350"/>
      <c r="H347" s="350"/>
      <c r="I347" s="546"/>
      <c r="J347" s="547"/>
      <c r="O347" s="21"/>
    </row>
    <row r="348" spans="2:15" ht="12.75" outlineLevel="2">
      <c r="B348" s="706"/>
      <c r="C348" s="14"/>
      <c r="D348" s="539">
        <v>10</v>
      </c>
      <c r="E348" s="538" t="s">
        <v>2550</v>
      </c>
      <c r="F348" s="577" t="str">
        <f>+VLOOKUP(E348,AlterationTestLU[],2,)</f>
        <v>Identification [2.29.1.2(g) and 2.29.2] (Item 3.9)</v>
      </c>
      <c r="G348" s="350"/>
      <c r="H348" s="350"/>
      <c r="I348" s="546"/>
      <c r="J348" s="547"/>
      <c r="O348" s="21"/>
    </row>
    <row r="349" spans="2:15" ht="127.5" outlineLevel="2">
      <c r="B349" s="706"/>
      <c r="C349" s="14"/>
      <c r="D349" s="539">
        <v>11</v>
      </c>
      <c r="E349" s="538" t="s">
        <v>2558</v>
      </c>
      <c r="F349" s="577" t="str">
        <f>+VLOOKUP(E349,AlterationTestLU[],2,)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349" s="350"/>
      <c r="H349" s="350"/>
      <c r="I349" s="546"/>
      <c r="J349" s="547"/>
      <c r="O349" s="21"/>
    </row>
    <row r="350" spans="2:15" ht="38.25" outlineLevel="2">
      <c r="B350" s="706"/>
      <c r="C350" s="14"/>
      <c r="D350" s="539">
        <v>12</v>
      </c>
      <c r="E350" s="538" t="s">
        <v>2615</v>
      </c>
      <c r="F350" s="577" t="str">
        <f>+VLOOKUP(E350,AlterationTestLU[],2,)</f>
        <v>(b) Hoistway Doors (Section 2.11) (Item 4.2)
(b)(1) test of closed biparting doors (2.11.12.4.3 and 2.11.12.4.7)
(b)(2) hoistway door (Section 2.11) [see also 8.10.2.2.3(w)]</v>
      </c>
      <c r="G350" s="350"/>
      <c r="H350" s="350"/>
      <c r="I350" s="546"/>
      <c r="J350" s="547"/>
      <c r="O350" s="21"/>
    </row>
    <row r="351" spans="2:15" ht="12.75" outlineLevel="2">
      <c r="B351" s="706"/>
      <c r="C351" s="14"/>
      <c r="D351" s="539">
        <v>13</v>
      </c>
      <c r="E351" s="538" t="s">
        <v>2618</v>
      </c>
      <c r="F351" s="577" t="str">
        <f>+VLOOKUP(E351,AlterationTestLU[],2,)</f>
        <v>Vision Panels (2.11.7) (Item 4.3)</v>
      </c>
      <c r="G351" s="350"/>
      <c r="H351" s="350"/>
      <c r="I351" s="546"/>
      <c r="J351" s="547"/>
      <c r="O351" s="21"/>
    </row>
    <row r="352" spans="2:15" ht="25.5" outlineLevel="2">
      <c r="B352" s="706"/>
      <c r="C352" s="14"/>
      <c r="D352" s="539">
        <v>14</v>
      </c>
      <c r="E352" s="538" t="s">
        <v>2619</v>
      </c>
      <c r="F352" s="577" t="str">
        <f>+VLOOKUP(E352,AlterationTestLU[],2,)</f>
        <v>Hoistway Door Locking Devices (2.12.2.3, 2.12.2.5, 2.12.3.3, 2.12.3.5, 2.12.4.3, 2.26.2.14, and 2.26.4.3) [see also 8.10.2.2.3(w)] (Item 4.4)</v>
      </c>
      <c r="G352" s="350"/>
      <c r="H352" s="350"/>
      <c r="I352" s="546"/>
      <c r="J352" s="547"/>
      <c r="O352" s="21"/>
    </row>
    <row r="353" spans="2:15" ht="38.25" outlineLevel="2">
      <c r="B353" s="706"/>
      <c r="C353" s="14"/>
      <c r="D353" s="539">
        <v>15</v>
      </c>
      <c r="E353" s="538" t="s">
        <v>2620</v>
      </c>
      <c r="F353" s="577" t="str">
        <f>+VLOOKUP(E353,AlterationTestLU[],2,)</f>
        <v>(e) Access to Hoistway (Item 4.5)
(e)(1) access for maintenance (2.12.6 and 2.12.7)
(e)(2) access for emergency (2.12.6)</v>
      </c>
      <c r="G353" s="350"/>
      <c r="H353" s="350"/>
      <c r="I353" s="546"/>
      <c r="J353" s="547"/>
      <c r="O353" s="21"/>
    </row>
    <row r="354" spans="2:15" ht="25.5" outlineLevel="2">
      <c r="B354" s="706"/>
      <c r="C354" s="14"/>
      <c r="D354" s="539">
        <v>16</v>
      </c>
      <c r="E354" s="538" t="s">
        <v>2623</v>
      </c>
      <c r="F354" s="577" t="str">
        <f>+VLOOKUP(E354,AlterationTestLU[],2,)</f>
        <v>Power Closing of Hoistway Doors (2.13.1, 2.13.3, and 2.13.4) [See also 8.10.2.2.1(i)] (Item 4.6)</v>
      </c>
      <c r="G354" s="350"/>
      <c r="H354" s="350"/>
      <c r="I354" s="546"/>
      <c r="J354" s="547"/>
      <c r="O354" s="21"/>
    </row>
    <row r="355" spans="2:15" ht="12.75" outlineLevel="2">
      <c r="B355" s="706"/>
      <c r="C355" s="14"/>
      <c r="D355" s="539">
        <v>17</v>
      </c>
      <c r="E355" s="538" t="s">
        <v>2624</v>
      </c>
      <c r="F355" s="577" t="str">
        <f>+VLOOKUP(E355,AlterationTestLU[],2,)</f>
        <v>Sequence Operation (2.13.6 and 2.13.3.4) (Item 4.7)</v>
      </c>
      <c r="G355" s="350"/>
      <c r="H355" s="350"/>
      <c r="I355" s="546"/>
      <c r="J355" s="547"/>
      <c r="O355" s="21"/>
    </row>
    <row r="356" spans="2:15" ht="12.75" outlineLevel="2">
      <c r="B356" s="706"/>
      <c r="C356" s="14"/>
      <c r="D356" s="539">
        <v>18</v>
      </c>
      <c r="E356" s="538" t="s">
        <v>2629</v>
      </c>
      <c r="F356" s="577" t="str">
        <f>+VLOOKUP(E356,AlterationTestLU[],2,)</f>
        <v>Separate Counterweight Hoistway (2.3.3) (Item 4.11)</v>
      </c>
      <c r="G356" s="350"/>
      <c r="H356" s="350"/>
      <c r="I356" s="546"/>
      <c r="J356" s="547"/>
      <c r="O356" s="21"/>
    </row>
    <row r="357" spans="2:15" ht="11.25" outlineLevel="1">
      <c r="B357" s="75"/>
      <c r="C357" s="11"/>
      <c r="D357" s="1"/>
      <c r="E357" s="142" t="s">
        <v>290</v>
      </c>
      <c r="F357" s="141" t="s">
        <v>689</v>
      </c>
      <c r="G357" s="32"/>
      <c r="H357" s="32"/>
      <c r="I357" s="918" t="s">
        <v>83</v>
      </c>
      <c r="J357" s="919"/>
      <c r="O357" s="21"/>
    </row>
    <row r="358" spans="2:15" ht="11.25" outlineLevel="1">
      <c r="B358" s="75"/>
      <c r="C358" s="11"/>
      <c r="D358" s="47"/>
      <c r="E358" s="1" t="s">
        <v>434</v>
      </c>
      <c r="F358" s="141" t="s">
        <v>732</v>
      </c>
      <c r="G358" s="32"/>
      <c r="H358" s="32"/>
      <c r="I358" s="954"/>
      <c r="J358" s="955"/>
      <c r="O358" s="21"/>
    </row>
    <row r="359" spans="2:15" ht="11.25" outlineLevel="1">
      <c r="B359" s="75"/>
      <c r="C359" s="11"/>
      <c r="D359" s="47"/>
      <c r="E359" s="1" t="s">
        <v>1383</v>
      </c>
      <c r="F359" s="141"/>
      <c r="G359" s="32"/>
      <c r="H359" s="32"/>
      <c r="I359" s="556"/>
      <c r="J359" s="557"/>
      <c r="O359" s="21"/>
    </row>
    <row r="360" spans="2:15" ht="11.25" outlineLevel="1">
      <c r="B360" s="75"/>
      <c r="C360" s="48" t="s">
        <v>198</v>
      </c>
      <c r="D360" s="49"/>
      <c r="E360" s="50" t="s">
        <v>690</v>
      </c>
      <c r="F360" s="597" t="s">
        <v>730</v>
      </c>
      <c r="G360" s="936" t="s">
        <v>84</v>
      </c>
      <c r="H360" s="937"/>
      <c r="I360" s="936" t="s">
        <v>84</v>
      </c>
      <c r="J360" s="937"/>
      <c r="O360" s="21"/>
    </row>
    <row r="361" spans="2:15" ht="11.25" outlineLevel="1">
      <c r="B361" s="75"/>
      <c r="C361" s="51"/>
      <c r="D361" s="47"/>
      <c r="E361" s="1" t="s">
        <v>691</v>
      </c>
      <c r="F361" s="141" t="s">
        <v>733</v>
      </c>
      <c r="G361" s="918"/>
      <c r="H361" s="919"/>
      <c r="I361" s="918"/>
      <c r="J361" s="919"/>
      <c r="O361" s="21"/>
    </row>
    <row r="362" spans="2:15" ht="11.25" outlineLevel="1">
      <c r="B362" s="75"/>
      <c r="C362" s="51"/>
      <c r="D362" s="52"/>
      <c r="E362" s="53" t="s">
        <v>692</v>
      </c>
      <c r="F362" s="598" t="s">
        <v>739</v>
      </c>
      <c r="G362" s="954"/>
      <c r="H362" s="955"/>
      <c r="I362" s="954"/>
      <c r="J362" s="955"/>
      <c r="O362" s="21"/>
    </row>
    <row r="363" spans="2:15" ht="11.25" outlineLevel="1">
      <c r="B363" s="75"/>
      <c r="C363" s="48" t="s">
        <v>151</v>
      </c>
      <c r="D363" s="54"/>
      <c r="E363" s="55" t="s">
        <v>693</v>
      </c>
      <c r="F363" s="599" t="s">
        <v>149</v>
      </c>
      <c r="G363" s="956" t="s">
        <v>84</v>
      </c>
      <c r="H363" s="957"/>
      <c r="I363" s="956" t="s">
        <v>84</v>
      </c>
      <c r="J363" s="957"/>
      <c r="O363" s="21"/>
    </row>
    <row r="364" spans="2:15" ht="11.25" outlineLevel="1">
      <c r="B364" s="75"/>
      <c r="C364" s="48" t="s">
        <v>199</v>
      </c>
      <c r="D364" s="1"/>
      <c r="E364" s="1" t="s">
        <v>694</v>
      </c>
      <c r="F364" s="141" t="s">
        <v>750</v>
      </c>
      <c r="G364" s="936" t="s">
        <v>85</v>
      </c>
      <c r="H364" s="937"/>
      <c r="I364" s="936" t="s">
        <v>85</v>
      </c>
      <c r="J364" s="937"/>
      <c r="O364" s="21"/>
    </row>
    <row r="365" spans="2:15" ht="11.25" outlineLevel="1">
      <c r="B365" s="75"/>
      <c r="C365" s="51"/>
      <c r="D365" s="1"/>
      <c r="E365" s="1" t="s">
        <v>695</v>
      </c>
      <c r="F365" s="141" t="s">
        <v>736</v>
      </c>
      <c r="G365" s="918"/>
      <c r="H365" s="919"/>
      <c r="I365" s="918"/>
      <c r="J365" s="919"/>
      <c r="O365" s="21"/>
    </row>
    <row r="366" spans="2:15" ht="11.25" outlineLevel="1">
      <c r="B366" s="75"/>
      <c r="C366" s="51"/>
      <c r="D366" s="1"/>
      <c r="E366" s="1" t="s">
        <v>696</v>
      </c>
      <c r="F366" s="141" t="s">
        <v>737</v>
      </c>
      <c r="G366" s="918"/>
      <c r="H366" s="919"/>
      <c r="I366" s="918"/>
      <c r="J366" s="919"/>
      <c r="O366" s="21"/>
    </row>
    <row r="367" spans="2:15" ht="11.25" outlineLevel="1">
      <c r="B367" s="75"/>
      <c r="C367" s="51"/>
      <c r="D367" s="1"/>
      <c r="E367" s="1" t="s">
        <v>697</v>
      </c>
      <c r="F367" s="141" t="s">
        <v>738</v>
      </c>
      <c r="G367" s="918"/>
      <c r="H367" s="919"/>
      <c r="I367" s="918"/>
      <c r="J367" s="919"/>
      <c r="O367" s="21"/>
    </row>
    <row r="368" spans="2:15" ht="11.25" outlineLevel="1">
      <c r="B368" s="75"/>
      <c r="C368" s="51"/>
      <c r="D368" s="1"/>
      <c r="E368" s="142" t="s">
        <v>293</v>
      </c>
      <c r="F368" s="141" t="s">
        <v>1008</v>
      </c>
      <c r="G368" s="954"/>
      <c r="H368" s="955"/>
      <c r="I368" s="954"/>
      <c r="J368" s="955"/>
      <c r="O368" s="21"/>
    </row>
    <row r="369" spans="2:15" ht="11.25" outlineLevel="1">
      <c r="B369" s="75"/>
      <c r="C369" s="48" t="s">
        <v>200</v>
      </c>
      <c r="D369" s="54"/>
      <c r="E369" s="55" t="s">
        <v>698</v>
      </c>
      <c r="F369" s="599" t="s">
        <v>734</v>
      </c>
      <c r="G369" s="956" t="s">
        <v>84</v>
      </c>
      <c r="H369" s="957"/>
      <c r="I369" s="956" t="s">
        <v>84</v>
      </c>
      <c r="J369" s="957"/>
      <c r="O369" s="21"/>
    </row>
    <row r="370" spans="2:15" ht="11.25" outlineLevel="1">
      <c r="B370" s="75"/>
      <c r="C370" s="48" t="s">
        <v>201</v>
      </c>
      <c r="D370" s="1"/>
      <c r="E370" s="1" t="s">
        <v>700</v>
      </c>
      <c r="F370" s="141" t="s">
        <v>735</v>
      </c>
      <c r="G370" s="936" t="s">
        <v>85</v>
      </c>
      <c r="H370" s="937"/>
      <c r="I370" s="936" t="s">
        <v>85</v>
      </c>
      <c r="J370" s="937"/>
      <c r="O370" s="21"/>
    </row>
    <row r="371" spans="2:15" ht="11.25" outlineLevel="1">
      <c r="B371" s="75"/>
      <c r="C371" s="51"/>
      <c r="D371" s="1"/>
      <c r="E371" s="1" t="s">
        <v>692</v>
      </c>
      <c r="F371" s="141" t="s">
        <v>739</v>
      </c>
      <c r="G371" s="918"/>
      <c r="H371" s="919"/>
      <c r="I371" s="918"/>
      <c r="J371" s="919"/>
      <c r="O371" s="21"/>
    </row>
    <row r="372" spans="2:15" ht="11.25" outlineLevel="1">
      <c r="B372" s="75"/>
      <c r="C372" s="51"/>
      <c r="D372" s="1"/>
      <c r="E372" s="1" t="s">
        <v>699</v>
      </c>
      <c r="F372" s="141" t="s">
        <v>740</v>
      </c>
      <c r="G372" s="918"/>
      <c r="H372" s="919"/>
      <c r="I372" s="918"/>
      <c r="J372" s="919"/>
      <c r="O372" s="21"/>
    </row>
    <row r="373" spans="2:15" ht="11.25" outlineLevel="1">
      <c r="B373" s="75"/>
      <c r="C373" s="51"/>
      <c r="D373" s="1"/>
      <c r="E373" s="142" t="s">
        <v>293</v>
      </c>
      <c r="F373" s="141" t="s">
        <v>1008</v>
      </c>
      <c r="G373" s="954"/>
      <c r="H373" s="955"/>
      <c r="I373" s="954"/>
      <c r="J373" s="955"/>
      <c r="O373" s="21"/>
    </row>
    <row r="374" spans="2:15" ht="11.25" outlineLevel="1">
      <c r="B374" s="75"/>
      <c r="C374" s="48" t="s">
        <v>202</v>
      </c>
      <c r="D374" s="54"/>
      <c r="E374" s="55" t="s">
        <v>701</v>
      </c>
      <c r="F374" s="599" t="s">
        <v>741</v>
      </c>
      <c r="G374" s="956" t="s">
        <v>84</v>
      </c>
      <c r="H374" s="957"/>
      <c r="I374" s="956" t="s">
        <v>84</v>
      </c>
      <c r="J374" s="957"/>
      <c r="O374" s="21"/>
    </row>
    <row r="375" spans="2:15" ht="11.25" outlineLevel="1">
      <c r="B375" s="75"/>
      <c r="C375" s="14" t="s">
        <v>1005</v>
      </c>
      <c r="D375" s="9" t="s">
        <v>166</v>
      </c>
      <c r="E375" s="9"/>
      <c r="F375" s="588"/>
      <c r="G375" s="350" t="s">
        <v>83</v>
      </c>
      <c r="H375" s="350" t="s">
        <v>83</v>
      </c>
      <c r="I375" s="895" t="s">
        <v>86</v>
      </c>
      <c r="J375" s="896"/>
      <c r="O375" s="21"/>
    </row>
    <row r="376" spans="2:15" ht="11.25" outlineLevel="1">
      <c r="B376" s="706"/>
      <c r="C376" s="14"/>
      <c r="D376" s="318"/>
      <c r="E376" s="312" t="s">
        <v>1665</v>
      </c>
      <c r="F376" s="589"/>
      <c r="G376" s="350"/>
      <c r="H376" s="350"/>
      <c r="I376" s="546"/>
      <c r="J376" s="547"/>
      <c r="O376" s="21"/>
    </row>
    <row r="377" spans="2:15" ht="11.25" outlineLevel="2">
      <c r="B377" s="706"/>
      <c r="C377" s="14"/>
      <c r="D377" s="311"/>
      <c r="E377" s="533" t="str">
        <f>TRIM(RIGHT(SUBSTITUTE(E376," ",REPT(" ",100)),100))</f>
        <v>8.10.2.3.2(o)</v>
      </c>
      <c r="F377" s="590">
        <f>+VLOOKUP(E377,clause_count,2,FALSE)</f>
        <v>18</v>
      </c>
      <c r="G377" s="350"/>
      <c r="H377" s="350"/>
      <c r="I377" s="546"/>
      <c r="J377" s="547"/>
      <c r="O377" s="21"/>
    </row>
    <row r="378" spans="2:15" ht="12.75" outlineLevel="2">
      <c r="B378" s="706"/>
      <c r="C378" s="14"/>
      <c r="D378" s="539">
        <v>1</v>
      </c>
      <c r="E378" s="538" t="s">
        <v>2211</v>
      </c>
      <c r="F378" s="577" t="str">
        <f>+VLOOKUP(E378,AlterationTestLU[],2,)</f>
        <v>Door Reopening Device (2.13.5) (Item 1.1)</v>
      </c>
      <c r="G378" s="350"/>
      <c r="H378" s="350"/>
      <c r="I378" s="546"/>
      <c r="J378" s="547"/>
      <c r="O378" s="21"/>
    </row>
    <row r="379" spans="2:15" ht="12.75" outlineLevel="2">
      <c r="B379" s="706"/>
      <c r="C379" s="14"/>
      <c r="D379" s="539">
        <v>2</v>
      </c>
      <c r="E379" s="538" t="s">
        <v>2240</v>
      </c>
      <c r="F379" s="577" t="str">
        <f>+VLOOKUP(E379,AlterationTestLU[],2,)</f>
        <v>inspection operation with open door circuits (2.26.1.5)</v>
      </c>
      <c r="G379" s="350"/>
      <c r="H379" s="350"/>
      <c r="I379" s="546"/>
      <c r="J379" s="547"/>
      <c r="O379" s="21"/>
    </row>
    <row r="380" spans="2:15" ht="12.75" outlineLevel="2">
      <c r="B380" s="706"/>
      <c r="C380" s="14"/>
      <c r="D380" s="539">
        <v>3</v>
      </c>
      <c r="E380" s="538" t="s">
        <v>2255</v>
      </c>
      <c r="F380" s="577" t="str">
        <f>+VLOOKUP(E380,AlterationTestLU[],2,)</f>
        <v>Door Closing Force Test (2.13.4) (Item 1.8)</v>
      </c>
      <c r="G380" s="350"/>
      <c r="H380" s="350"/>
      <c r="I380" s="546"/>
      <c r="J380" s="547"/>
      <c r="O380" s="21"/>
    </row>
    <row r="381" spans="2:15" ht="25.5" outlineLevel="2">
      <c r="B381" s="706"/>
      <c r="C381" s="14"/>
      <c r="D381" s="539">
        <v>4</v>
      </c>
      <c r="E381" s="538" t="s">
        <v>2256</v>
      </c>
      <c r="F381" s="577" t="str">
        <f>+VLOOKUP(E381,AlterationTestLU[],2,)</f>
        <v>Power Closing Doors Gates (2.13.3) (Item 1.9): Test Closing Time Per Door Marking Plate (2.13.4.2.4)</v>
      </c>
      <c r="G381" s="350"/>
      <c r="H381" s="350"/>
      <c r="I381" s="546"/>
      <c r="J381" s="547"/>
      <c r="O381" s="21"/>
    </row>
    <row r="382" spans="2:15" ht="51" outlineLevel="2">
      <c r="B382" s="706"/>
      <c r="C382" s="14"/>
      <c r="D382" s="539">
        <v>5</v>
      </c>
      <c r="E382" s="538" t="s">
        <v>2257</v>
      </c>
      <c r="F382" s="577" t="str">
        <f>+VLOOKUP(E382,AlterationTestLU[],2,)</f>
        <v>(j) Power Opening of Doors or Gates (Item 1.10)
(j)(1) Power Opening of Doors (2.13.2). 
(j)(2) Leveling Zone (2.26.1.6.3) and Leveling Speed (2.26.1.6.6). 
(j)(3) 	Inner Landing Zone (2.26.1.6.7). For static control elevators</v>
      </c>
      <c r="G382" s="350"/>
      <c r="H382" s="350"/>
      <c r="I382" s="546"/>
      <c r="J382" s="547"/>
      <c r="O382" s="21"/>
    </row>
    <row r="383" spans="2:15" ht="12.75" outlineLevel="2">
      <c r="B383" s="706"/>
      <c r="C383" s="14"/>
      <c r="D383" s="539">
        <v>6</v>
      </c>
      <c r="E383" s="538" t="s">
        <v>2795</v>
      </c>
      <c r="F383" s="577" t="str">
        <f>+VLOOKUP(E383,AlterationTestLU[],2,)</f>
        <v>Means to Restrict Car Door Opening (2.14.5.7) (Item 1.18)</v>
      </c>
      <c r="G383" s="350"/>
      <c r="H383" s="350"/>
      <c r="I383" s="546"/>
      <c r="J383" s="547"/>
      <c r="O383" s="21"/>
    </row>
    <row r="384" spans="2:15" ht="12.75" outlineLevel="2">
      <c r="B384" s="706"/>
      <c r="C384" s="14"/>
      <c r="D384" s="539">
        <v>7</v>
      </c>
      <c r="E384" s="538" t="s">
        <v>2796</v>
      </c>
      <c r="F384" s="577" t="str">
        <f>+VLOOKUP(E384,AlterationTestLU[],2,)</f>
        <v>Door Monitoring Systems (2.26.5)</v>
      </c>
      <c r="G384" s="350"/>
      <c r="H384" s="350"/>
      <c r="I384" s="546"/>
      <c r="J384" s="547"/>
      <c r="O384" s="21"/>
    </row>
    <row r="385" spans="2:15" ht="12.75" outlineLevel="2">
      <c r="B385" s="706"/>
      <c r="C385" s="14"/>
      <c r="D385" s="539">
        <v>8</v>
      </c>
      <c r="E385" s="538" t="s">
        <v>2430</v>
      </c>
      <c r="F385" s="577" t="str">
        <f>+VLOOKUP(E385,AlterationTestLU[],2,)</f>
        <v>inspection operation with open door circuits (2.26.1.5)</v>
      </c>
      <c r="G385" s="350"/>
      <c r="H385" s="350"/>
      <c r="I385" s="546"/>
      <c r="J385" s="547"/>
      <c r="O385" s="21"/>
    </row>
    <row r="386" spans="2:15" ht="12.75" outlineLevel="2">
      <c r="B386" s="706"/>
      <c r="C386" s="14"/>
      <c r="D386" s="539">
        <v>9</v>
      </c>
      <c r="E386" s="538" t="s">
        <v>2535</v>
      </c>
      <c r="F386" s="577" t="str">
        <f>+VLOOKUP(E386,AlterationTestLU[],2,)</f>
        <v>inspection operation with open door circuits (2.26.1.5)</v>
      </c>
      <c r="G386" s="350"/>
      <c r="H386" s="350"/>
      <c r="I386" s="546"/>
      <c r="J386" s="547"/>
      <c r="O386" s="21"/>
    </row>
    <row r="387" spans="2:15" ht="12.75" outlineLevel="2">
      <c r="B387" s="706"/>
      <c r="C387" s="14"/>
      <c r="D387" s="539">
        <v>10</v>
      </c>
      <c r="E387" s="538" t="s">
        <v>2550</v>
      </c>
      <c r="F387" s="577" t="str">
        <f>+VLOOKUP(E387,AlterationTestLU[],2,)</f>
        <v>Identification [2.29.1.2(g) and 2.29.2] (Item 3.9)</v>
      </c>
      <c r="G387" s="350"/>
      <c r="H387" s="350"/>
      <c r="I387" s="546"/>
      <c r="J387" s="547"/>
      <c r="O387" s="21"/>
    </row>
    <row r="388" spans="2:15" ht="127.5" outlineLevel="2">
      <c r="B388" s="706"/>
      <c r="C388" s="14"/>
      <c r="D388" s="539">
        <v>11</v>
      </c>
      <c r="E388" s="538" t="s">
        <v>2558</v>
      </c>
      <c r="F388" s="577" t="str">
        <f>+VLOOKUP(E388,AlterationTestLU[],2,)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388" s="350"/>
      <c r="H388" s="350"/>
      <c r="I388" s="546"/>
      <c r="J388" s="547"/>
      <c r="O388" s="21"/>
    </row>
    <row r="389" spans="2:15" ht="38.25" outlineLevel="2">
      <c r="B389" s="706"/>
      <c r="C389" s="14"/>
      <c r="D389" s="539">
        <v>12</v>
      </c>
      <c r="E389" s="538" t="s">
        <v>2615</v>
      </c>
      <c r="F389" s="577" t="str">
        <f>+VLOOKUP(E389,AlterationTestLU[],2,)</f>
        <v>(b) Hoistway Doors (Section 2.11) (Item 4.2)
(b)(1) test of closed biparting doors (2.11.12.4.3 and 2.11.12.4.7)
(b)(2) hoistway door (Section 2.11) [see also 8.10.2.2.3(w)]</v>
      </c>
      <c r="G389" s="350"/>
      <c r="H389" s="350"/>
      <c r="I389" s="546"/>
      <c r="J389" s="547"/>
      <c r="O389" s="21"/>
    </row>
    <row r="390" spans="2:15" ht="12.75" outlineLevel="2">
      <c r="B390" s="706"/>
      <c r="C390" s="14"/>
      <c r="D390" s="539">
        <v>13</v>
      </c>
      <c r="E390" s="538" t="s">
        <v>2618</v>
      </c>
      <c r="F390" s="577" t="str">
        <f>+VLOOKUP(E390,AlterationTestLU[],2,)</f>
        <v>Vision Panels (2.11.7) (Item 4.3)</v>
      </c>
      <c r="G390" s="350"/>
      <c r="H390" s="350"/>
      <c r="I390" s="546"/>
      <c r="J390" s="547"/>
      <c r="O390" s="21"/>
    </row>
    <row r="391" spans="2:15" ht="25.5" outlineLevel="2">
      <c r="B391" s="706"/>
      <c r="C391" s="14"/>
      <c r="D391" s="539">
        <v>14</v>
      </c>
      <c r="E391" s="538" t="s">
        <v>2619</v>
      </c>
      <c r="F391" s="577" t="str">
        <f>+VLOOKUP(E391,AlterationTestLU[],2,)</f>
        <v>Hoistway Door Locking Devices (2.12.2.3, 2.12.2.5, 2.12.3.3, 2.12.3.5, 2.12.4.3, 2.26.2.14, and 2.26.4.3) [see also 8.10.2.2.3(w)] (Item 4.4)</v>
      </c>
      <c r="G391" s="350"/>
      <c r="H391" s="350"/>
      <c r="I391" s="546"/>
      <c r="J391" s="547"/>
      <c r="O391" s="21"/>
    </row>
    <row r="392" spans="2:15" ht="38.25" outlineLevel="2">
      <c r="B392" s="706"/>
      <c r="C392" s="14"/>
      <c r="D392" s="539">
        <v>15</v>
      </c>
      <c r="E392" s="538" t="s">
        <v>2620</v>
      </c>
      <c r="F392" s="577" t="str">
        <f>+VLOOKUP(E392,AlterationTestLU[],2,)</f>
        <v>(e) Access to Hoistway (Item 4.5)
(e)(1) access for maintenance (2.12.6 and 2.12.7)
(e)(2) access for emergency (2.12.6)</v>
      </c>
      <c r="G392" s="350"/>
      <c r="H392" s="350"/>
      <c r="I392" s="546"/>
      <c r="J392" s="547"/>
      <c r="O392" s="21"/>
    </row>
    <row r="393" spans="2:15" ht="25.5" outlineLevel="2">
      <c r="B393" s="706"/>
      <c r="C393" s="14"/>
      <c r="D393" s="539">
        <v>16</v>
      </c>
      <c r="E393" s="538" t="s">
        <v>2623</v>
      </c>
      <c r="F393" s="577" t="str">
        <f>+VLOOKUP(E393,AlterationTestLU[],2,)</f>
        <v>Power Closing of Hoistway Doors (2.13.1, 2.13.3, and 2.13.4) [See also 8.10.2.2.1(i)] (Item 4.6)</v>
      </c>
      <c r="G393" s="350"/>
      <c r="H393" s="350"/>
      <c r="I393" s="546"/>
      <c r="J393" s="547"/>
      <c r="O393" s="21"/>
    </row>
    <row r="394" spans="2:15" ht="12.75" outlineLevel="2">
      <c r="B394" s="706"/>
      <c r="C394" s="14"/>
      <c r="D394" s="539">
        <v>17</v>
      </c>
      <c r="E394" s="538" t="s">
        <v>2624</v>
      </c>
      <c r="F394" s="577" t="str">
        <f>+VLOOKUP(E394,AlterationTestLU[],2,)</f>
        <v>Sequence Operation (2.13.6 and 2.13.3.4) (Item 4.7)</v>
      </c>
      <c r="G394" s="350"/>
      <c r="H394" s="350"/>
      <c r="I394" s="546"/>
      <c r="J394" s="547"/>
      <c r="O394" s="21"/>
    </row>
    <row r="395" spans="2:15" ht="12.75" outlineLevel="2">
      <c r="B395" s="706"/>
      <c r="C395" s="14"/>
      <c r="D395" s="539">
        <v>18</v>
      </c>
      <c r="E395" s="538" t="s">
        <v>2629</v>
      </c>
      <c r="F395" s="577" t="str">
        <f>+VLOOKUP(E395,AlterationTestLU[],2,)</f>
        <v>Separate Counterweight Hoistway (2.3.3) (Item 4.11)</v>
      </c>
      <c r="G395" s="350"/>
      <c r="H395" s="350"/>
      <c r="I395" s="546"/>
      <c r="J395" s="547"/>
      <c r="O395" s="21"/>
    </row>
    <row r="396" spans="2:15" ht="11.25" outlineLevel="1">
      <c r="B396" s="75"/>
      <c r="C396" s="48"/>
      <c r="D396" s="1"/>
      <c r="E396" s="142" t="s">
        <v>290</v>
      </c>
      <c r="F396" s="141" t="s">
        <v>689</v>
      </c>
      <c r="G396" s="32"/>
      <c r="H396" s="32"/>
      <c r="I396" s="918" t="s">
        <v>83</v>
      </c>
      <c r="J396" s="919"/>
      <c r="O396" s="21"/>
    </row>
    <row r="397" spans="2:15" ht="11.25" outlineLevel="1">
      <c r="B397" s="75"/>
      <c r="C397" s="48"/>
      <c r="D397" s="1"/>
      <c r="E397" s="1" t="s">
        <v>435</v>
      </c>
      <c r="F397" s="141" t="s">
        <v>742</v>
      </c>
      <c r="G397" s="32"/>
      <c r="H397" s="32"/>
      <c r="I397" s="918"/>
      <c r="J397" s="919"/>
      <c r="O397" s="21"/>
    </row>
    <row r="398" spans="2:15" ht="11.25" outlineLevel="1">
      <c r="B398" s="75"/>
      <c r="C398" s="48"/>
      <c r="D398" s="1"/>
      <c r="E398" s="1" t="s">
        <v>1383</v>
      </c>
      <c r="F398" s="141"/>
      <c r="G398" s="32"/>
      <c r="H398" s="32"/>
      <c r="I398" s="556"/>
      <c r="J398" s="557"/>
      <c r="O398" s="21"/>
    </row>
    <row r="399" spans="2:15" ht="11.25" outlineLevel="1">
      <c r="B399" s="75"/>
      <c r="C399" s="48" t="s">
        <v>198</v>
      </c>
      <c r="D399" s="49"/>
      <c r="E399" s="50" t="s">
        <v>702</v>
      </c>
      <c r="F399" s="597" t="s">
        <v>731</v>
      </c>
      <c r="G399" s="936" t="s">
        <v>84</v>
      </c>
      <c r="H399" s="937"/>
      <c r="I399" s="936" t="s">
        <v>84</v>
      </c>
      <c r="J399" s="937"/>
      <c r="O399" s="21"/>
    </row>
    <row r="400" spans="2:15" ht="11.25" outlineLevel="1">
      <c r="B400" s="75"/>
      <c r="C400" s="48"/>
      <c r="D400" s="52"/>
      <c r="E400" s="53" t="s">
        <v>703</v>
      </c>
      <c r="F400" s="598" t="s">
        <v>733</v>
      </c>
      <c r="G400" s="954"/>
      <c r="H400" s="955"/>
      <c r="I400" s="954"/>
      <c r="J400" s="955"/>
      <c r="O400" s="21"/>
    </row>
    <row r="401" spans="2:15" ht="11.25" outlineLevel="1">
      <c r="B401" s="75"/>
      <c r="C401" s="48" t="s">
        <v>203</v>
      </c>
      <c r="D401" s="49"/>
      <c r="E401" s="50" t="s">
        <v>704</v>
      </c>
      <c r="F401" s="597" t="s">
        <v>743</v>
      </c>
      <c r="G401" s="936" t="s">
        <v>84</v>
      </c>
      <c r="H401" s="937"/>
      <c r="I401" s="936" t="s">
        <v>84</v>
      </c>
      <c r="J401" s="937"/>
      <c r="O401" s="21"/>
    </row>
    <row r="402" spans="2:15" ht="11.25" outlineLevel="1">
      <c r="B402" s="75"/>
      <c r="C402" s="48"/>
      <c r="D402" s="52"/>
      <c r="E402" s="142" t="s">
        <v>293</v>
      </c>
      <c r="F402" s="141" t="s">
        <v>1008</v>
      </c>
      <c r="G402" s="954"/>
      <c r="H402" s="955"/>
      <c r="I402" s="954"/>
      <c r="J402" s="955"/>
      <c r="O402" s="21"/>
    </row>
    <row r="403" spans="2:15" ht="11.25" outlineLevel="1">
      <c r="B403" s="75"/>
      <c r="C403" s="48" t="s">
        <v>204</v>
      </c>
      <c r="D403" s="54"/>
      <c r="E403" s="55" t="s">
        <v>705</v>
      </c>
      <c r="F403" s="599" t="s">
        <v>744</v>
      </c>
      <c r="G403" s="940" t="s">
        <v>1229</v>
      </c>
      <c r="H403" s="941"/>
      <c r="I403" s="940" t="s">
        <v>1229</v>
      </c>
      <c r="J403" s="942"/>
      <c r="O403" s="21"/>
    </row>
    <row r="404" spans="2:15" ht="11.25" outlineLevel="1">
      <c r="B404" s="75"/>
      <c r="C404" s="48" t="s">
        <v>205</v>
      </c>
      <c r="D404" s="1"/>
      <c r="E404" s="50" t="s">
        <v>705</v>
      </c>
      <c r="F404" s="597" t="s">
        <v>744</v>
      </c>
      <c r="G404" s="936" t="s">
        <v>85</v>
      </c>
      <c r="H404" s="937"/>
      <c r="I404" s="936" t="s">
        <v>85</v>
      </c>
      <c r="J404" s="937"/>
      <c r="O404" s="21"/>
    </row>
    <row r="405" spans="2:15" ht="11.25" outlineLevel="1">
      <c r="B405" s="75"/>
      <c r="C405" s="48"/>
      <c r="D405" s="1"/>
      <c r="E405" s="1" t="s">
        <v>708</v>
      </c>
      <c r="F405" s="141" t="s">
        <v>735</v>
      </c>
      <c r="G405" s="918"/>
      <c r="H405" s="919"/>
      <c r="I405" s="918"/>
      <c r="J405" s="919"/>
      <c r="O405" s="21"/>
    </row>
    <row r="406" spans="2:15" ht="11.25" outlineLevel="1">
      <c r="B406" s="75"/>
      <c r="C406" s="48"/>
      <c r="D406" s="1"/>
      <c r="E406" s="1" t="s">
        <v>709</v>
      </c>
      <c r="F406" s="141" t="s">
        <v>745</v>
      </c>
      <c r="G406" s="918"/>
      <c r="H406" s="919"/>
      <c r="I406" s="918"/>
      <c r="J406" s="919"/>
      <c r="O406" s="21"/>
    </row>
    <row r="407" spans="2:15" ht="11.25" outlineLevel="1">
      <c r="B407" s="75"/>
      <c r="C407" s="48"/>
      <c r="D407" s="1"/>
      <c r="E407" s="1" t="s">
        <v>710</v>
      </c>
      <c r="F407" s="141" t="s">
        <v>746</v>
      </c>
      <c r="G407" s="918"/>
      <c r="H407" s="919"/>
      <c r="I407" s="918"/>
      <c r="J407" s="919"/>
      <c r="O407" s="21"/>
    </row>
    <row r="408" spans="2:15" ht="11.25" outlineLevel="1">
      <c r="B408" s="75"/>
      <c r="C408" s="48"/>
      <c r="D408" s="1"/>
      <c r="E408" s="1" t="s">
        <v>711</v>
      </c>
      <c r="F408" s="141" t="s">
        <v>748</v>
      </c>
      <c r="G408" s="918"/>
      <c r="H408" s="919"/>
      <c r="I408" s="918"/>
      <c r="J408" s="919"/>
      <c r="O408" s="21"/>
    </row>
    <row r="409" spans="2:15" ht="11.25" outlineLevel="1">
      <c r="B409" s="75"/>
      <c r="C409" s="48"/>
      <c r="D409" s="1"/>
      <c r="E409" s="142" t="s">
        <v>293</v>
      </c>
      <c r="F409" s="141" t="s">
        <v>1008</v>
      </c>
      <c r="G409" s="954"/>
      <c r="H409" s="955"/>
      <c r="I409" s="954"/>
      <c r="J409" s="955"/>
      <c r="O409" s="21"/>
    </row>
    <row r="410" spans="2:15" ht="11.25" outlineLevel="1">
      <c r="B410" s="75"/>
      <c r="C410" s="48" t="s">
        <v>206</v>
      </c>
      <c r="D410" s="54"/>
      <c r="E410" s="55" t="s">
        <v>709</v>
      </c>
      <c r="F410" s="599" t="s">
        <v>745</v>
      </c>
      <c r="G410" s="945" t="s">
        <v>1229</v>
      </c>
      <c r="H410" s="946"/>
      <c r="I410" s="945" t="s">
        <v>1229</v>
      </c>
      <c r="J410" s="951"/>
      <c r="O410" s="21"/>
    </row>
    <row r="411" spans="2:15" ht="11.25" outlineLevel="1">
      <c r="B411" s="75"/>
      <c r="C411" s="48" t="s">
        <v>207</v>
      </c>
      <c r="D411" s="1"/>
      <c r="E411" s="1" t="s">
        <v>712</v>
      </c>
      <c r="F411" s="141" t="s">
        <v>747</v>
      </c>
      <c r="G411" s="947"/>
      <c r="H411" s="948"/>
      <c r="I411" s="947"/>
      <c r="J411" s="952"/>
      <c r="O411" s="21"/>
    </row>
    <row r="412" spans="2:15" ht="11.25" outlineLevel="1">
      <c r="B412" s="75"/>
      <c r="C412" s="48" t="s">
        <v>208</v>
      </c>
      <c r="D412" s="54"/>
      <c r="E412" s="55" t="s">
        <v>711</v>
      </c>
      <c r="F412" s="599" t="s">
        <v>748</v>
      </c>
      <c r="G412" s="949"/>
      <c r="H412" s="950"/>
      <c r="I412" s="949"/>
      <c r="J412" s="953"/>
      <c r="O412" s="21"/>
    </row>
    <row r="413" spans="2:15" ht="11.25" outlineLevel="1">
      <c r="B413" s="75"/>
      <c r="C413" s="14" t="s">
        <v>1006</v>
      </c>
      <c r="D413" s="9" t="s">
        <v>167</v>
      </c>
      <c r="E413" s="9"/>
      <c r="F413" s="588"/>
      <c r="G413" s="350" t="s">
        <v>83</v>
      </c>
      <c r="H413" s="350" t="s">
        <v>83</v>
      </c>
      <c r="I413" s="895" t="s">
        <v>86</v>
      </c>
      <c r="J413" s="896"/>
      <c r="O413" s="21"/>
    </row>
    <row r="414" spans="2:15" ht="11.25" outlineLevel="1">
      <c r="B414" s="706"/>
      <c r="C414" s="14"/>
      <c r="D414" s="318"/>
      <c r="E414" s="312" t="s">
        <v>1665</v>
      </c>
      <c r="F414" s="589"/>
      <c r="G414" s="350"/>
      <c r="H414" s="350"/>
      <c r="I414" s="546"/>
      <c r="J414" s="547"/>
      <c r="O414" s="21"/>
    </row>
    <row r="415" spans="2:15" ht="11.25" outlineLevel="2">
      <c r="B415" s="706"/>
      <c r="C415" s="14"/>
      <c r="D415" s="311"/>
      <c r="E415" s="533" t="str">
        <f>TRIM(RIGHT(SUBSTITUTE(E414," ",REPT(" ",100)),100))</f>
        <v>8.10.2.3.2(o)</v>
      </c>
      <c r="F415" s="590">
        <f>+VLOOKUP(E415,clause_count,2,FALSE)</f>
        <v>18</v>
      </c>
      <c r="G415" s="350"/>
      <c r="H415" s="350"/>
      <c r="I415" s="546"/>
      <c r="J415" s="547"/>
      <c r="O415" s="21"/>
    </row>
    <row r="416" spans="2:15" ht="12.75" outlineLevel="2">
      <c r="B416" s="706"/>
      <c r="C416" s="14"/>
      <c r="D416" s="539">
        <v>1</v>
      </c>
      <c r="E416" s="538" t="s">
        <v>2211</v>
      </c>
      <c r="F416" s="577" t="str">
        <f>+VLOOKUP(E416,AlterationTestLU[],2,)</f>
        <v>Door Reopening Device (2.13.5) (Item 1.1)</v>
      </c>
      <c r="G416" s="350"/>
      <c r="H416" s="350"/>
      <c r="I416" s="546"/>
      <c r="J416" s="547"/>
      <c r="O416" s="21"/>
    </row>
    <row r="417" spans="2:15" ht="12.75" outlineLevel="2">
      <c r="B417" s="706"/>
      <c r="C417" s="14"/>
      <c r="D417" s="539">
        <v>2</v>
      </c>
      <c r="E417" s="538" t="s">
        <v>2240</v>
      </c>
      <c r="F417" s="577" t="str">
        <f>+VLOOKUP(E417,AlterationTestLU[],2,)</f>
        <v>inspection operation with open door circuits (2.26.1.5)</v>
      </c>
      <c r="G417" s="350"/>
      <c r="H417" s="350"/>
      <c r="I417" s="546"/>
      <c r="J417" s="547"/>
      <c r="O417" s="21"/>
    </row>
    <row r="418" spans="2:15" ht="12.75" outlineLevel="2">
      <c r="B418" s="706"/>
      <c r="C418" s="14"/>
      <c r="D418" s="539">
        <v>3</v>
      </c>
      <c r="E418" s="538" t="s">
        <v>2255</v>
      </c>
      <c r="F418" s="577" t="str">
        <f>+VLOOKUP(E418,AlterationTestLU[],2,)</f>
        <v>Door Closing Force Test (2.13.4) (Item 1.8)</v>
      </c>
      <c r="G418" s="350"/>
      <c r="H418" s="350"/>
      <c r="I418" s="546"/>
      <c r="J418" s="547"/>
      <c r="O418" s="21"/>
    </row>
    <row r="419" spans="2:15" ht="25.5" outlineLevel="2">
      <c r="B419" s="706"/>
      <c r="C419" s="14"/>
      <c r="D419" s="539">
        <v>4</v>
      </c>
      <c r="E419" s="538" t="s">
        <v>2256</v>
      </c>
      <c r="F419" s="577" t="str">
        <f>+VLOOKUP(E419,AlterationTestLU[],2,)</f>
        <v>Power Closing Doors Gates (2.13.3) (Item 1.9): Test Closing Time Per Door Marking Plate (2.13.4.2.4)</v>
      </c>
      <c r="G419" s="350"/>
      <c r="H419" s="350"/>
      <c r="I419" s="546"/>
      <c r="J419" s="547"/>
      <c r="O419" s="21"/>
    </row>
    <row r="420" spans="2:15" ht="51" outlineLevel="2">
      <c r="B420" s="706"/>
      <c r="C420" s="14"/>
      <c r="D420" s="539">
        <v>5</v>
      </c>
      <c r="E420" s="538" t="s">
        <v>2257</v>
      </c>
      <c r="F420" s="577" t="str">
        <f>+VLOOKUP(E420,AlterationTestLU[],2,)</f>
        <v>(j) Power Opening of Doors or Gates (Item 1.10)
(j)(1) Power Opening of Doors (2.13.2). 
(j)(2) Leveling Zone (2.26.1.6.3) and Leveling Speed (2.26.1.6.6). 
(j)(3) 	Inner Landing Zone (2.26.1.6.7). For static control elevators</v>
      </c>
      <c r="G420" s="350"/>
      <c r="H420" s="350"/>
      <c r="I420" s="546"/>
      <c r="J420" s="547"/>
      <c r="O420" s="21"/>
    </row>
    <row r="421" spans="2:15" ht="12.75" outlineLevel="2">
      <c r="B421" s="706"/>
      <c r="C421" s="14"/>
      <c r="D421" s="539">
        <v>6</v>
      </c>
      <c r="E421" s="538" t="s">
        <v>2795</v>
      </c>
      <c r="F421" s="577" t="str">
        <f>+VLOOKUP(E421,AlterationTestLU[],2,)</f>
        <v>Means to Restrict Car Door Opening (2.14.5.7) (Item 1.18)</v>
      </c>
      <c r="G421" s="350"/>
      <c r="H421" s="350"/>
      <c r="I421" s="546"/>
      <c r="J421" s="547"/>
      <c r="O421" s="21"/>
    </row>
    <row r="422" spans="2:15" ht="12.75" outlineLevel="2">
      <c r="B422" s="706"/>
      <c r="C422" s="14"/>
      <c r="D422" s="539">
        <v>7</v>
      </c>
      <c r="E422" s="538" t="s">
        <v>2796</v>
      </c>
      <c r="F422" s="577" t="str">
        <f>+VLOOKUP(E422,AlterationTestLU[],2,)</f>
        <v>Door Monitoring Systems (2.26.5)</v>
      </c>
      <c r="G422" s="350"/>
      <c r="H422" s="350"/>
      <c r="I422" s="546"/>
      <c r="J422" s="547"/>
      <c r="O422" s="21"/>
    </row>
    <row r="423" spans="2:15" ht="12.75" outlineLevel="2">
      <c r="B423" s="706"/>
      <c r="C423" s="14"/>
      <c r="D423" s="539">
        <v>8</v>
      </c>
      <c r="E423" s="538" t="s">
        <v>2430</v>
      </c>
      <c r="F423" s="577" t="str">
        <f>+VLOOKUP(E423,AlterationTestLU[],2,)</f>
        <v>inspection operation with open door circuits (2.26.1.5)</v>
      </c>
      <c r="G423" s="350"/>
      <c r="H423" s="350"/>
      <c r="I423" s="546"/>
      <c r="J423" s="547"/>
      <c r="O423" s="21"/>
    </row>
    <row r="424" spans="2:15" ht="12.75" outlineLevel="2">
      <c r="B424" s="706"/>
      <c r="C424" s="14"/>
      <c r="D424" s="539">
        <v>9</v>
      </c>
      <c r="E424" s="538" t="s">
        <v>2535</v>
      </c>
      <c r="F424" s="577" t="str">
        <f>+VLOOKUP(E424,AlterationTestLU[],2,)</f>
        <v>inspection operation with open door circuits (2.26.1.5)</v>
      </c>
      <c r="G424" s="350"/>
      <c r="H424" s="350"/>
      <c r="I424" s="546"/>
      <c r="J424" s="547"/>
      <c r="O424" s="21"/>
    </row>
    <row r="425" spans="2:15" ht="12.75" outlineLevel="2">
      <c r="B425" s="706"/>
      <c r="C425" s="14"/>
      <c r="D425" s="539">
        <v>10</v>
      </c>
      <c r="E425" s="538" t="s">
        <v>2550</v>
      </c>
      <c r="F425" s="577" t="str">
        <f>+VLOOKUP(E425,AlterationTestLU[],2,)</f>
        <v>Identification [2.29.1.2(g) and 2.29.2] (Item 3.9)</v>
      </c>
      <c r="G425" s="350"/>
      <c r="H425" s="350"/>
      <c r="I425" s="546"/>
      <c r="J425" s="547"/>
      <c r="O425" s="21"/>
    </row>
    <row r="426" spans="2:15" ht="127.5" outlineLevel="2">
      <c r="B426" s="706"/>
      <c r="C426" s="14"/>
      <c r="D426" s="539">
        <v>11</v>
      </c>
      <c r="E426" s="538" t="s">
        <v>2558</v>
      </c>
      <c r="F426" s="577" t="str">
        <f>+VLOOKUP(E426,AlterationTestLU[],2,)</f>
        <v>(w) Door and Gate Equipment (Item 3.17)
(w)(1) hoistway doors (Sections 2.11 through 2.13)
(w)(2) emergency doors (2.11.1.2)
(w)(3) hoistway door fire-protection rating marking or labels (2.1.1.1.3 and 2.11.15.1)
(w)(4) door safety retainers, location, and function (2.11.11.8)
(w)(5) door closed position (2.12.2.2 and 2.12.3.2)
(w)(6) hoistway B23door hanger (2.11.11.5.8 and 2.11.12.4.8)
(w)(7) hoistway door locking device (2.12.2.3, 2.12.2.5, 2.12.3.3, 2.12.3.5, 2.26.2.14, and 2.26.4.3)</v>
      </c>
      <c r="G426" s="350"/>
      <c r="H426" s="350"/>
      <c r="I426" s="546"/>
      <c r="J426" s="547"/>
      <c r="O426" s="21"/>
    </row>
    <row r="427" spans="2:15" ht="38.25" outlineLevel="2">
      <c r="B427" s="706"/>
      <c r="C427" s="14"/>
      <c r="D427" s="539">
        <v>12</v>
      </c>
      <c r="E427" s="538" t="s">
        <v>2615</v>
      </c>
      <c r="F427" s="577" t="str">
        <f>+VLOOKUP(E427,AlterationTestLU[],2,)</f>
        <v>(b) Hoistway Doors (Section 2.11) (Item 4.2)
(b)(1) test of closed biparting doors (2.11.12.4.3 and 2.11.12.4.7)
(b)(2) hoistway door (Section 2.11) [see also 8.10.2.2.3(w)]</v>
      </c>
      <c r="G427" s="350"/>
      <c r="H427" s="350"/>
      <c r="I427" s="546"/>
      <c r="J427" s="547"/>
      <c r="O427" s="21"/>
    </row>
    <row r="428" spans="2:15" ht="12.75" outlineLevel="2">
      <c r="B428" s="706"/>
      <c r="C428" s="14"/>
      <c r="D428" s="539">
        <v>13</v>
      </c>
      <c r="E428" s="538" t="s">
        <v>2618</v>
      </c>
      <c r="F428" s="577" t="str">
        <f>+VLOOKUP(E428,AlterationTestLU[],2,)</f>
        <v>Vision Panels (2.11.7) (Item 4.3)</v>
      </c>
      <c r="G428" s="350"/>
      <c r="H428" s="350"/>
      <c r="I428" s="546"/>
      <c r="J428" s="547"/>
      <c r="O428" s="21"/>
    </row>
    <row r="429" spans="2:15" ht="25.5" outlineLevel="2">
      <c r="B429" s="706"/>
      <c r="C429" s="14"/>
      <c r="D429" s="539">
        <v>14</v>
      </c>
      <c r="E429" s="538" t="s">
        <v>2619</v>
      </c>
      <c r="F429" s="577" t="str">
        <f>+VLOOKUP(E429,AlterationTestLU[],2,)</f>
        <v>Hoistway Door Locking Devices (2.12.2.3, 2.12.2.5, 2.12.3.3, 2.12.3.5, 2.12.4.3, 2.26.2.14, and 2.26.4.3) [see also 8.10.2.2.3(w)] (Item 4.4)</v>
      </c>
      <c r="G429" s="350"/>
      <c r="H429" s="350"/>
      <c r="I429" s="546"/>
      <c r="J429" s="547"/>
      <c r="O429" s="21"/>
    </row>
    <row r="430" spans="2:15" ht="38.25" outlineLevel="2">
      <c r="B430" s="706"/>
      <c r="C430" s="14"/>
      <c r="D430" s="539">
        <v>15</v>
      </c>
      <c r="E430" s="538" t="s">
        <v>2620</v>
      </c>
      <c r="F430" s="577" t="str">
        <f>+VLOOKUP(E430,AlterationTestLU[],2,)</f>
        <v>(e) Access to Hoistway (Item 4.5)
(e)(1) access for maintenance (2.12.6 and 2.12.7)
(e)(2) access for emergency (2.12.6)</v>
      </c>
      <c r="G430" s="350"/>
      <c r="H430" s="350"/>
      <c r="I430" s="546"/>
      <c r="J430" s="547"/>
      <c r="O430" s="21"/>
    </row>
    <row r="431" spans="2:15" ht="25.5" outlineLevel="2">
      <c r="B431" s="706"/>
      <c r="C431" s="14"/>
      <c r="D431" s="539">
        <v>16</v>
      </c>
      <c r="E431" s="538" t="s">
        <v>2623</v>
      </c>
      <c r="F431" s="577" t="str">
        <f>+VLOOKUP(E431,AlterationTestLU[],2,)</f>
        <v>Power Closing of Hoistway Doors (2.13.1, 2.13.3, and 2.13.4) [See also 8.10.2.2.1(i)] (Item 4.6)</v>
      </c>
      <c r="G431" s="350"/>
      <c r="H431" s="350"/>
      <c r="I431" s="546"/>
      <c r="J431" s="547"/>
      <c r="O431" s="21"/>
    </row>
    <row r="432" spans="2:15" ht="12.75" outlineLevel="2">
      <c r="B432" s="706"/>
      <c r="C432" s="14"/>
      <c r="D432" s="539">
        <v>17</v>
      </c>
      <c r="E432" s="538" t="s">
        <v>2624</v>
      </c>
      <c r="F432" s="577" t="str">
        <f>+VLOOKUP(E432,AlterationTestLU[],2,)</f>
        <v>Sequence Operation (2.13.6 and 2.13.3.4) (Item 4.7)</v>
      </c>
      <c r="G432" s="350"/>
      <c r="H432" s="350"/>
      <c r="I432" s="546"/>
      <c r="J432" s="547"/>
      <c r="O432" s="21"/>
    </row>
    <row r="433" spans="2:15" ht="12.75" outlineLevel="2">
      <c r="B433" s="706"/>
      <c r="C433" s="14"/>
      <c r="D433" s="539">
        <v>18</v>
      </c>
      <c r="E433" s="538" t="s">
        <v>2629</v>
      </c>
      <c r="F433" s="577" t="str">
        <f>+VLOOKUP(E433,AlterationTestLU[],2,)</f>
        <v>Separate Counterweight Hoistway (2.3.3) (Item 4.11)</v>
      </c>
      <c r="G433" s="350"/>
      <c r="H433" s="350"/>
      <c r="I433" s="546"/>
      <c r="J433" s="547"/>
      <c r="O433" s="21"/>
    </row>
    <row r="434" spans="2:15" ht="11.25" outlineLevel="1">
      <c r="B434" s="75"/>
      <c r="C434" s="48"/>
      <c r="D434" s="1"/>
      <c r="E434" s="142" t="s">
        <v>290</v>
      </c>
      <c r="F434" s="141" t="s">
        <v>689</v>
      </c>
      <c r="G434" s="32"/>
      <c r="H434" s="32"/>
      <c r="I434" s="918" t="s">
        <v>83</v>
      </c>
      <c r="J434" s="919"/>
      <c r="O434" s="21"/>
    </row>
    <row r="435" spans="2:15" ht="11.25" outlineLevel="1">
      <c r="B435" s="75"/>
      <c r="C435" s="48"/>
      <c r="D435" s="1"/>
      <c r="E435" s="1" t="s">
        <v>436</v>
      </c>
      <c r="F435" s="141" t="s">
        <v>749</v>
      </c>
      <c r="G435" s="32"/>
      <c r="H435" s="32"/>
      <c r="I435" s="954"/>
      <c r="J435" s="955"/>
      <c r="O435" s="21"/>
    </row>
    <row r="436" spans="2:15" ht="11.25" outlineLevel="1">
      <c r="B436" s="75"/>
      <c r="C436" s="48"/>
      <c r="D436" s="1"/>
      <c r="E436" s="1" t="s">
        <v>1383</v>
      </c>
      <c r="F436" s="141"/>
      <c r="G436" s="32"/>
      <c r="H436" s="32"/>
      <c r="I436" s="556"/>
      <c r="J436" s="557"/>
      <c r="O436" s="21"/>
    </row>
    <row r="437" spans="2:15" ht="11.25" outlineLevel="1">
      <c r="B437" s="75"/>
      <c r="C437" s="48" t="s">
        <v>198</v>
      </c>
      <c r="D437" s="49"/>
      <c r="E437" s="50" t="s">
        <v>690</v>
      </c>
      <c r="F437" s="597" t="s">
        <v>730</v>
      </c>
      <c r="G437" s="936" t="s">
        <v>84</v>
      </c>
      <c r="H437" s="937"/>
      <c r="I437" s="936" t="s">
        <v>84</v>
      </c>
      <c r="J437" s="937"/>
      <c r="O437" s="21"/>
    </row>
    <row r="438" spans="2:15" ht="11.25" outlineLevel="1">
      <c r="B438" s="75"/>
      <c r="C438" s="48"/>
      <c r="D438" s="47"/>
      <c r="E438" s="1" t="s">
        <v>702</v>
      </c>
      <c r="F438" s="141" t="s">
        <v>731</v>
      </c>
      <c r="G438" s="32"/>
      <c r="H438" s="32"/>
      <c r="I438" s="556"/>
      <c r="J438" s="557"/>
      <c r="O438" s="21"/>
    </row>
    <row r="439" spans="2:15" ht="11.25" outlineLevel="1">
      <c r="B439" s="75"/>
      <c r="C439" s="48"/>
      <c r="D439" s="52"/>
      <c r="E439" s="53" t="s">
        <v>713</v>
      </c>
      <c r="F439" s="598" t="s">
        <v>733</v>
      </c>
      <c r="G439" s="56"/>
      <c r="H439" s="56"/>
      <c r="I439" s="558"/>
      <c r="J439" s="559"/>
      <c r="O439" s="21"/>
    </row>
    <row r="440" spans="2:15" ht="11.25" outlineLevel="1">
      <c r="B440" s="75"/>
      <c r="C440" s="48" t="s">
        <v>203</v>
      </c>
      <c r="D440" s="1"/>
      <c r="E440" s="1" t="s">
        <v>714</v>
      </c>
      <c r="F440" s="141" t="s">
        <v>750</v>
      </c>
      <c r="G440" s="936" t="s">
        <v>84</v>
      </c>
      <c r="H440" s="937"/>
      <c r="I440" s="936" t="s">
        <v>84</v>
      </c>
      <c r="J440" s="937"/>
      <c r="O440" s="21"/>
    </row>
    <row r="441" spans="2:15" ht="11.25" outlineLevel="1">
      <c r="B441" s="75"/>
      <c r="C441" s="48"/>
      <c r="D441" s="1"/>
      <c r="E441" s="1" t="s">
        <v>715</v>
      </c>
      <c r="F441" s="141" t="s">
        <v>751</v>
      </c>
      <c r="G441" s="32"/>
      <c r="H441" s="32"/>
      <c r="I441" s="556"/>
      <c r="J441" s="557"/>
      <c r="O441" s="21"/>
    </row>
    <row r="442" spans="2:15" ht="11.25" outlineLevel="1">
      <c r="B442" s="75"/>
      <c r="C442" s="48"/>
      <c r="D442" s="1"/>
      <c r="E442" s="142" t="s">
        <v>293</v>
      </c>
      <c r="F442" s="141" t="s">
        <v>1008</v>
      </c>
      <c r="G442" s="32"/>
      <c r="H442" s="32"/>
      <c r="I442" s="558"/>
      <c r="J442" s="559"/>
      <c r="O442" s="21"/>
    </row>
    <row r="443" spans="2:15" ht="11.25" outlineLevel="1">
      <c r="B443" s="75"/>
      <c r="C443" s="48" t="s">
        <v>209</v>
      </c>
      <c r="D443" s="49"/>
      <c r="E443" s="50" t="s">
        <v>716</v>
      </c>
      <c r="F443" s="597" t="s">
        <v>735</v>
      </c>
      <c r="G443" s="936" t="s">
        <v>84</v>
      </c>
      <c r="H443" s="937"/>
      <c r="I443" s="938" t="s">
        <v>84</v>
      </c>
      <c r="J443" s="939"/>
      <c r="O443" s="21"/>
    </row>
    <row r="444" spans="2:15" ht="11.25" outlineLevel="1">
      <c r="B444" s="75"/>
      <c r="C444" s="48"/>
      <c r="D444" s="47"/>
      <c r="E444" s="1" t="s">
        <v>715</v>
      </c>
      <c r="F444" s="141" t="s">
        <v>751</v>
      </c>
      <c r="G444" s="898"/>
      <c r="H444" s="899"/>
      <c r="I444" s="898"/>
      <c r="J444" s="899"/>
      <c r="O444" s="21"/>
    </row>
    <row r="445" spans="2:15" ht="11.25" outlineLevel="1">
      <c r="B445" s="75"/>
      <c r="C445" s="48"/>
      <c r="D445" s="47"/>
      <c r="E445" s="1" t="s">
        <v>717</v>
      </c>
      <c r="F445" s="141" t="s">
        <v>752</v>
      </c>
      <c r="G445" s="353"/>
      <c r="H445" s="32"/>
      <c r="I445" s="898"/>
      <c r="J445" s="899"/>
      <c r="O445" s="21"/>
    </row>
    <row r="446" spans="2:15" ht="11.25" outlineLevel="1">
      <c r="B446" s="75"/>
      <c r="C446" s="48"/>
      <c r="D446" s="52"/>
      <c r="E446" s="142" t="s">
        <v>293</v>
      </c>
      <c r="F446" s="141" t="s">
        <v>1008</v>
      </c>
      <c r="G446" s="57"/>
      <c r="H446" s="56"/>
      <c r="I446" s="57"/>
      <c r="J446" s="58"/>
      <c r="O446" s="21"/>
    </row>
    <row r="447" spans="2:15" ht="11.25" outlineLevel="1">
      <c r="B447" s="75"/>
      <c r="C447" s="48" t="s">
        <v>210</v>
      </c>
      <c r="D447" s="54"/>
      <c r="E447" s="55" t="s">
        <v>715</v>
      </c>
      <c r="F447" s="599" t="s">
        <v>751</v>
      </c>
      <c r="G447" s="940" t="s">
        <v>1229</v>
      </c>
      <c r="H447" s="941"/>
      <c r="I447" s="940" t="s">
        <v>1229</v>
      </c>
      <c r="J447" s="942"/>
      <c r="O447" s="21"/>
    </row>
    <row r="448" spans="2:15" ht="11.25" outlineLevel="1">
      <c r="B448" s="75"/>
      <c r="C448" s="14" t="s">
        <v>1007</v>
      </c>
      <c r="D448" s="9" t="s">
        <v>1666</v>
      </c>
      <c r="E448" s="9"/>
      <c r="F448" s="588"/>
      <c r="G448" s="546" t="s">
        <v>83</v>
      </c>
      <c r="H448" s="350" t="s">
        <v>83</v>
      </c>
      <c r="I448" s="845"/>
      <c r="J448" s="846"/>
      <c r="O448" s="21"/>
    </row>
    <row r="449" spans="2:15" ht="11.25" outlineLevel="1">
      <c r="B449" s="75"/>
      <c r="C449" s="11"/>
      <c r="D449" s="1"/>
      <c r="E449" s="1"/>
      <c r="F449" s="141" t="s">
        <v>152</v>
      </c>
      <c r="G449" s="353"/>
      <c r="H449" s="32"/>
      <c r="I449" s="845"/>
      <c r="J449" s="846"/>
      <c r="O449" s="21"/>
    </row>
    <row r="450" spans="2:15" ht="11.25" outlineLevel="1">
      <c r="B450" s="75"/>
      <c r="C450" s="11"/>
      <c r="D450" s="1"/>
      <c r="E450" s="142" t="s">
        <v>559</v>
      </c>
      <c r="F450" s="141" t="s">
        <v>1667</v>
      </c>
      <c r="G450" s="353"/>
      <c r="H450" s="32"/>
      <c r="I450" s="845"/>
      <c r="J450" s="846"/>
      <c r="O450" s="21"/>
    </row>
    <row r="451" spans="2:15" ht="11.25" outlineLevel="1">
      <c r="B451" s="523"/>
      <c r="C451" s="273" t="s">
        <v>2166</v>
      </c>
      <c r="D451" s="933" t="s">
        <v>168</v>
      </c>
      <c r="E451" s="934"/>
      <c r="F451" s="935"/>
      <c r="G451" s="895" t="s">
        <v>84</v>
      </c>
      <c r="H451" s="896"/>
      <c r="I451" s="59"/>
      <c r="J451" s="452"/>
      <c r="O451" s="21"/>
    </row>
    <row r="452" spans="2:15" ht="11.25" outlineLevel="1">
      <c r="B452" s="75"/>
      <c r="C452" s="228"/>
      <c r="D452" s="1"/>
      <c r="E452" s="1"/>
      <c r="F452" s="141" t="s">
        <v>211</v>
      </c>
      <c r="G452" s="353"/>
      <c r="H452" s="450"/>
      <c r="I452" s="59"/>
      <c r="J452" s="452"/>
      <c r="O452" s="21"/>
    </row>
    <row r="453" spans="2:15" ht="11.25" outlineLevel="1">
      <c r="B453" s="75"/>
      <c r="C453" s="228"/>
      <c r="D453" s="1"/>
      <c r="E453" s="1"/>
      <c r="F453" s="141" t="s">
        <v>590</v>
      </c>
      <c r="G453" s="353"/>
      <c r="H453" s="450"/>
      <c r="I453" s="59"/>
      <c r="J453" s="452"/>
      <c r="O453" s="21"/>
    </row>
    <row r="454" spans="2:15" ht="11.25" outlineLevel="1">
      <c r="B454" s="75"/>
      <c r="C454" s="228"/>
      <c r="D454" s="1"/>
      <c r="E454" s="1"/>
      <c r="F454" s="141" t="s">
        <v>213</v>
      </c>
      <c r="G454" s="353"/>
      <c r="H454" s="450"/>
      <c r="I454" s="59"/>
      <c r="J454" s="452"/>
      <c r="O454" s="21"/>
    </row>
    <row r="455" spans="2:15" ht="12.75" outlineLevel="1">
      <c r="B455" s="75"/>
      <c r="C455" s="228"/>
      <c r="D455" s="1"/>
      <c r="E455" s="1" t="s">
        <v>591</v>
      </c>
      <c r="F455" s="347" t="s">
        <v>214</v>
      </c>
      <c r="G455" s="353"/>
      <c r="H455" s="450"/>
      <c r="I455" s="59"/>
      <c r="J455" s="452"/>
      <c r="O455" s="21"/>
    </row>
    <row r="456" spans="2:15" ht="22.5" outlineLevel="1">
      <c r="B456" s="75"/>
      <c r="C456" s="228"/>
      <c r="D456" s="1"/>
      <c r="E456" s="1" t="s">
        <v>279</v>
      </c>
      <c r="F456" s="600" t="s">
        <v>1384</v>
      </c>
      <c r="G456" s="353"/>
      <c r="H456" s="450"/>
      <c r="I456" s="59"/>
      <c r="J456" s="452"/>
      <c r="O456" s="21"/>
    </row>
    <row r="457" spans="2:15" ht="11.25" outlineLevel="1">
      <c r="B457" s="523"/>
      <c r="C457" s="273" t="s">
        <v>1698</v>
      </c>
      <c r="D457" s="167" t="s">
        <v>175</v>
      </c>
      <c r="E457" s="168"/>
      <c r="F457" s="601"/>
      <c r="G457" s="456" t="s">
        <v>84</v>
      </c>
      <c r="H457" s="457" t="s">
        <v>85</v>
      </c>
      <c r="I457" s="456" t="s">
        <v>1229</v>
      </c>
      <c r="J457" s="457" t="s">
        <v>84</v>
      </c>
      <c r="O457" s="21"/>
    </row>
    <row r="458" spans="2:15" ht="11.25" outlineLevel="1">
      <c r="B458" s="75"/>
      <c r="C458" s="243"/>
      <c r="D458" s="188"/>
      <c r="E458" s="69" t="s">
        <v>701</v>
      </c>
      <c r="F458" s="602" t="s">
        <v>741</v>
      </c>
      <c r="G458" s="62"/>
      <c r="H458" s="64"/>
      <c r="I458" s="62"/>
      <c r="J458" s="63"/>
      <c r="O458" s="21"/>
    </row>
    <row r="459" spans="2:15" ht="12.75" outlineLevel="1">
      <c r="B459" s="75"/>
      <c r="C459" s="11"/>
      <c r="D459" s="1"/>
      <c r="E459" s="1"/>
      <c r="F459" s="347"/>
      <c r="G459" s="354"/>
      <c r="H459" s="355"/>
      <c r="I459" s="62"/>
      <c r="J459" s="63"/>
      <c r="O459" s="21"/>
    </row>
    <row r="460" spans="2:15" ht="11.25">
      <c r="B460" s="75"/>
      <c r="C460" s="94" t="s">
        <v>1139</v>
      </c>
      <c r="D460" s="95" t="s">
        <v>310</v>
      </c>
      <c r="E460" s="95"/>
      <c r="F460" s="630"/>
      <c r="G460" s="884" t="s">
        <v>309</v>
      </c>
      <c r="H460" s="885"/>
      <c r="I460" s="885"/>
      <c r="J460" s="886"/>
      <c r="O460" s="21"/>
    </row>
    <row r="461" spans="2:15" ht="11.25" outlineLevel="1">
      <c r="B461" s="75"/>
      <c r="C461" s="27" t="s">
        <v>1009</v>
      </c>
      <c r="D461" s="2" t="s">
        <v>273</v>
      </c>
      <c r="E461" s="2"/>
      <c r="F461" s="587"/>
      <c r="G461" s="924" t="s">
        <v>150</v>
      </c>
      <c r="H461" s="925"/>
      <c r="I461" s="925"/>
      <c r="J461" s="926"/>
      <c r="O461" s="21"/>
    </row>
    <row r="462" spans="2:15" ht="11.25" outlineLevel="1">
      <c r="B462" s="706"/>
      <c r="C462" s="321"/>
      <c r="D462" s="315"/>
      <c r="E462" s="316" t="s">
        <v>1878</v>
      </c>
      <c r="F462" s="592"/>
      <c r="G462" s="324"/>
      <c r="H462" s="350"/>
      <c r="I462" s="60"/>
      <c r="J462" s="325"/>
      <c r="O462" s="21"/>
    </row>
    <row r="463" spans="2:15" ht="11.25" outlineLevel="2">
      <c r="B463" s="706"/>
      <c r="C463" s="320"/>
      <c r="D463" s="311"/>
      <c r="E463" s="533" t="str">
        <f>TRIM(RIGHT(SUBSTITUTE(E462," ",REPT(" ",100)),100))</f>
        <v>8.10.3.3.2(aa)</v>
      </c>
      <c r="F463" s="590">
        <f>+VLOOKUP(E463,clause_count,2,FALSE)</f>
        <v>2</v>
      </c>
      <c r="G463" s="324"/>
      <c r="H463" s="350"/>
      <c r="I463" s="456"/>
      <c r="J463" s="534"/>
      <c r="O463" s="21"/>
    </row>
    <row r="464" spans="2:15" ht="12.75" outlineLevel="2">
      <c r="B464" s="706"/>
      <c r="C464" s="320"/>
      <c r="D464" s="539">
        <v>1</v>
      </c>
      <c r="E464" s="538" t="s">
        <v>3024</v>
      </c>
      <c r="F464" s="577" t="str">
        <f>+VLOOKUP(E464,AlterationTestLU[],2,)</f>
        <v>Hoistway Door Locking Devices [Section 3.12 and 8.10.2.2.4(d)] (Item 4.4)</v>
      </c>
      <c r="G464" s="324"/>
      <c r="H464" s="350"/>
      <c r="I464" s="456"/>
      <c r="J464" s="534"/>
      <c r="O464" s="21"/>
    </row>
    <row r="465" spans="2:15" ht="12.75" outlineLevel="2">
      <c r="B465" s="706"/>
      <c r="C465" s="320"/>
      <c r="D465" s="539">
        <v>2</v>
      </c>
      <c r="E465" s="538" t="s">
        <v>3025</v>
      </c>
      <c r="F465" s="577" t="str">
        <f>+VLOOKUP(E465,AlterationTestLU[],2,)</f>
        <v>Access to Hoistway [Section 3.12 and 8.10.2.2.4(e)] (Item 4.5)</v>
      </c>
      <c r="G465" s="324"/>
      <c r="H465" s="350"/>
      <c r="I465" s="456"/>
      <c r="J465" s="534"/>
      <c r="O465" s="21"/>
    </row>
    <row r="466" spans="2:15" ht="11.25" outlineLevel="1">
      <c r="B466" s="75"/>
      <c r="C466" s="14" t="s">
        <v>1010</v>
      </c>
      <c r="D466" s="9" t="s">
        <v>1011</v>
      </c>
      <c r="E466" s="9"/>
      <c r="F466" s="588"/>
      <c r="G466" s="61" t="s">
        <v>82</v>
      </c>
      <c r="H466" s="350" t="s">
        <v>83</v>
      </c>
      <c r="I466" s="456" t="s">
        <v>1229</v>
      </c>
      <c r="J466" s="457" t="s">
        <v>84</v>
      </c>
      <c r="O466" s="21"/>
    </row>
    <row r="467" spans="2:15" ht="11.25" outlineLevel="1">
      <c r="B467" s="75"/>
      <c r="C467" s="11"/>
      <c r="D467" s="1"/>
      <c r="E467" s="1" t="s">
        <v>274</v>
      </c>
      <c r="F467" s="141" t="s">
        <v>70</v>
      </c>
      <c r="G467" s="353"/>
      <c r="H467" s="32"/>
      <c r="I467" s="898"/>
      <c r="J467" s="899"/>
      <c r="O467" s="21"/>
    </row>
    <row r="468" spans="2:15" ht="11.25" outlineLevel="1">
      <c r="B468" s="75"/>
      <c r="C468" s="11"/>
      <c r="D468" s="1"/>
      <c r="E468" s="1" t="s">
        <v>275</v>
      </c>
      <c r="F468" s="141" t="s">
        <v>1011</v>
      </c>
      <c r="G468" s="353"/>
      <c r="H468" s="32"/>
      <c r="I468" s="898"/>
      <c r="J468" s="899"/>
      <c r="O468" s="21"/>
    </row>
    <row r="469" spans="2:15" ht="11.25" outlineLevel="1">
      <c r="B469" s="75"/>
      <c r="C469" s="11"/>
      <c r="D469" s="1"/>
      <c r="E469" s="1" t="s">
        <v>276</v>
      </c>
      <c r="F469" s="141" t="s">
        <v>277</v>
      </c>
      <c r="G469" s="353"/>
      <c r="H469" s="32"/>
      <c r="I469" s="898"/>
      <c r="J469" s="899"/>
      <c r="O469" s="21"/>
    </row>
    <row r="470" spans="2:15" ht="11.25" outlineLevel="1" collapsed="1">
      <c r="B470" s="75"/>
      <c r="C470" s="11"/>
      <c r="D470" s="1"/>
      <c r="E470" s="1" t="s">
        <v>278</v>
      </c>
      <c r="F470" s="141" t="s">
        <v>169</v>
      </c>
      <c r="G470" s="353"/>
      <c r="H470" s="32"/>
      <c r="I470" s="943" t="s">
        <v>1219</v>
      </c>
      <c r="J470" s="944"/>
      <c r="O470" s="21"/>
    </row>
    <row r="471" spans="2:15" ht="11.25" outlineLevel="1">
      <c r="B471" s="75"/>
      <c r="C471" s="11"/>
      <c r="D471" s="1"/>
      <c r="E471" s="1" t="s">
        <v>279</v>
      </c>
      <c r="F471" s="141" t="s">
        <v>170</v>
      </c>
      <c r="G471" s="353"/>
      <c r="H471" s="32"/>
      <c r="I471" s="943" t="s">
        <v>1219</v>
      </c>
      <c r="J471" s="944"/>
      <c r="O471" s="21"/>
    </row>
    <row r="472" spans="2:15" ht="11.25" outlineLevel="1">
      <c r="B472" s="75"/>
      <c r="C472" s="11"/>
      <c r="D472" s="1"/>
      <c r="E472" s="1" t="s">
        <v>1663</v>
      </c>
      <c r="F472" s="141" t="s">
        <v>1664</v>
      </c>
      <c r="G472" s="353"/>
      <c r="H472" s="32"/>
      <c r="I472" s="449"/>
      <c r="J472" s="450"/>
      <c r="O472" s="21"/>
    </row>
    <row r="473" spans="2:15" ht="11.25" outlineLevel="1">
      <c r="B473" s="75"/>
      <c r="C473" s="11"/>
      <c r="D473" s="1"/>
      <c r="E473" s="326" t="s">
        <v>1668</v>
      </c>
      <c r="F473" s="603" t="s">
        <v>1669</v>
      </c>
      <c r="G473" s="353"/>
      <c r="H473" s="32"/>
      <c r="I473" s="449"/>
      <c r="J473" s="450"/>
      <c r="O473" s="21"/>
    </row>
    <row r="474" spans="2:15" ht="11.25" outlineLevel="1">
      <c r="B474" s="75"/>
      <c r="C474" s="11"/>
      <c r="D474" s="1"/>
      <c r="E474" s="1"/>
      <c r="F474" s="141"/>
      <c r="G474" s="353"/>
      <c r="H474" s="32"/>
      <c r="I474" s="898"/>
      <c r="J474" s="899"/>
      <c r="O474" s="21"/>
    </row>
    <row r="475" spans="2:15" ht="11.25" outlineLevel="1">
      <c r="B475" s="75"/>
      <c r="C475" s="14" t="s">
        <v>1012</v>
      </c>
      <c r="D475" s="9" t="s">
        <v>789</v>
      </c>
      <c r="E475" s="9"/>
      <c r="F475" s="588"/>
      <c r="G475" s="61" t="s">
        <v>82</v>
      </c>
      <c r="H475" s="350" t="s">
        <v>83</v>
      </c>
      <c r="I475" s="456" t="s">
        <v>1229</v>
      </c>
      <c r="J475" s="457" t="s">
        <v>84</v>
      </c>
      <c r="O475" s="21"/>
    </row>
    <row r="476" spans="2:15" ht="11.25" outlineLevel="1">
      <c r="B476" s="75"/>
      <c r="C476" s="11"/>
      <c r="D476" s="1"/>
      <c r="E476" s="1" t="s">
        <v>274</v>
      </c>
      <c r="F476" s="141" t="s">
        <v>70</v>
      </c>
      <c r="G476" s="353"/>
      <c r="H476" s="32"/>
      <c r="I476" s="898"/>
      <c r="J476" s="899"/>
      <c r="O476" s="21"/>
    </row>
    <row r="477" spans="2:15" ht="11.25" outlineLevel="1">
      <c r="B477" s="75"/>
      <c r="C477" s="11"/>
      <c r="D477" s="1"/>
      <c r="E477" s="1" t="s">
        <v>284</v>
      </c>
      <c r="F477" s="141" t="s">
        <v>73</v>
      </c>
      <c r="G477" s="353"/>
      <c r="H477" s="32"/>
      <c r="I477" s="898"/>
      <c r="J477" s="899"/>
      <c r="O477" s="21"/>
    </row>
    <row r="478" spans="2:15" ht="11.25" outlineLevel="1">
      <c r="B478" s="75"/>
      <c r="C478" s="11"/>
      <c r="D478" s="1"/>
      <c r="E478" s="1" t="s">
        <v>276</v>
      </c>
      <c r="F478" s="141" t="s">
        <v>277</v>
      </c>
      <c r="G478" s="353"/>
      <c r="H478" s="32"/>
      <c r="I478" s="898"/>
      <c r="J478" s="899"/>
      <c r="O478" s="21"/>
    </row>
    <row r="479" spans="2:15" ht="11.25" outlineLevel="1">
      <c r="B479" s="75"/>
      <c r="C479" s="11"/>
      <c r="D479" s="1"/>
      <c r="E479" s="1" t="s">
        <v>278</v>
      </c>
      <c r="F479" s="141" t="s">
        <v>280</v>
      </c>
      <c r="G479" s="353"/>
      <c r="H479" s="32"/>
      <c r="I479" s="898"/>
      <c r="J479" s="899"/>
      <c r="O479" s="21"/>
    </row>
    <row r="480" spans="2:15" ht="11.25" outlineLevel="1">
      <c r="B480" s="75"/>
      <c r="C480" s="11"/>
      <c r="D480" s="1"/>
      <c r="E480" s="326" t="s">
        <v>285</v>
      </c>
      <c r="F480" s="603" t="s">
        <v>1671</v>
      </c>
      <c r="G480" s="353"/>
      <c r="H480" s="32"/>
      <c r="I480" s="449"/>
      <c r="J480" s="450"/>
      <c r="O480" s="21"/>
    </row>
    <row r="481" spans="2:15" ht="11.25" outlineLevel="1">
      <c r="B481" s="75"/>
      <c r="C481" s="11"/>
      <c r="D481" s="1"/>
      <c r="E481" s="1"/>
      <c r="F481" s="141"/>
      <c r="G481" s="353"/>
      <c r="H481" s="32"/>
      <c r="I481" s="898"/>
      <c r="J481" s="899"/>
      <c r="O481" s="21"/>
    </row>
    <row r="482" spans="2:15" ht="11.25" outlineLevel="1">
      <c r="B482" s="75"/>
      <c r="C482" s="14" t="s">
        <v>1013</v>
      </c>
      <c r="D482" s="9" t="s">
        <v>1014</v>
      </c>
      <c r="E482" s="9"/>
      <c r="F482" s="588"/>
      <c r="G482" s="546" t="s">
        <v>85</v>
      </c>
      <c r="H482" s="350" t="s">
        <v>85</v>
      </c>
      <c r="I482" s="845"/>
      <c r="J482" s="846"/>
      <c r="O482" s="21"/>
    </row>
    <row r="483" spans="2:15" ht="11.25" outlineLevel="1" collapsed="1">
      <c r="B483" s="75"/>
      <c r="C483" s="219"/>
      <c r="D483" s="218"/>
      <c r="E483" s="218" t="s">
        <v>1391</v>
      </c>
      <c r="F483" s="604" t="s">
        <v>1392</v>
      </c>
      <c r="G483" s="449"/>
      <c r="H483" s="220"/>
      <c r="I483" s="221"/>
      <c r="J483" s="222"/>
      <c r="O483" s="21"/>
    </row>
    <row r="484" spans="2:15" ht="11.25" outlineLevel="1" collapsed="1">
      <c r="B484" s="75"/>
      <c r="C484" s="14" t="s">
        <v>648</v>
      </c>
      <c r="D484" s="9" t="s">
        <v>153</v>
      </c>
      <c r="E484" s="9"/>
      <c r="F484" s="588"/>
      <c r="G484" s="546"/>
      <c r="H484" s="350"/>
      <c r="I484" s="451"/>
      <c r="J484" s="452"/>
      <c r="O484" s="21"/>
    </row>
    <row r="485" spans="2:15" ht="11.25" outlineLevel="1">
      <c r="B485" s="75"/>
      <c r="C485" s="33" t="s">
        <v>171</v>
      </c>
      <c r="D485" s="9" t="s">
        <v>172</v>
      </c>
      <c r="E485" s="9"/>
      <c r="F485" s="588"/>
      <c r="G485" s="61" t="s">
        <v>82</v>
      </c>
      <c r="H485" s="350" t="s">
        <v>84</v>
      </c>
      <c r="I485" s="929" t="s">
        <v>1229</v>
      </c>
      <c r="J485" s="930"/>
      <c r="O485" s="21"/>
    </row>
    <row r="486" spans="2:15" ht="11.25" outlineLevel="1">
      <c r="B486" s="75"/>
      <c r="C486" s="11"/>
      <c r="D486" s="1"/>
      <c r="E486" s="1" t="s">
        <v>278</v>
      </c>
      <c r="F486" s="141" t="s">
        <v>280</v>
      </c>
      <c r="G486" s="353"/>
      <c r="H486" s="450"/>
      <c r="I486" s="353"/>
      <c r="J486" s="450"/>
      <c r="O486" s="21"/>
    </row>
    <row r="487" spans="2:15" ht="11.25" outlineLevel="1">
      <c r="B487" s="75"/>
      <c r="C487" s="11"/>
      <c r="D487" s="1"/>
      <c r="E487" s="326" t="s">
        <v>1668</v>
      </c>
      <c r="F487" s="603" t="s">
        <v>1669</v>
      </c>
      <c r="G487" s="353"/>
      <c r="H487" s="450"/>
      <c r="I487" s="353"/>
      <c r="J487" s="450"/>
      <c r="O487" s="21"/>
    </row>
    <row r="488" spans="2:15" ht="11.25" outlineLevel="1">
      <c r="B488" s="75"/>
      <c r="C488" s="11"/>
      <c r="D488" s="1"/>
      <c r="E488" s="1"/>
      <c r="F488" s="141"/>
      <c r="G488" s="353"/>
      <c r="H488" s="450"/>
      <c r="I488" s="353"/>
      <c r="J488" s="450"/>
      <c r="O488" s="21"/>
    </row>
    <row r="489" spans="2:15" ht="11.25" outlineLevel="1">
      <c r="B489" s="75"/>
      <c r="C489" s="33" t="s">
        <v>173</v>
      </c>
      <c r="D489" s="9" t="s">
        <v>174</v>
      </c>
      <c r="E489" s="9"/>
      <c r="F489" s="588"/>
      <c r="G489" s="61" t="s">
        <v>82</v>
      </c>
      <c r="H489" s="350" t="s">
        <v>85</v>
      </c>
      <c r="I489" s="929" t="s">
        <v>1229</v>
      </c>
      <c r="J489" s="930"/>
      <c r="O489" s="21"/>
    </row>
    <row r="490" spans="2:15" ht="11.25" outlineLevel="1">
      <c r="B490" s="75"/>
      <c r="C490" s="11"/>
      <c r="D490" s="1"/>
      <c r="E490" s="1" t="s">
        <v>279</v>
      </c>
      <c r="F490" s="141" t="s">
        <v>281</v>
      </c>
      <c r="G490" s="353"/>
      <c r="H490" s="450"/>
      <c r="I490" s="353"/>
      <c r="J490" s="450"/>
      <c r="O490" s="21"/>
    </row>
    <row r="491" spans="2:15" ht="11.25" outlineLevel="1">
      <c r="B491" s="75"/>
      <c r="C491" s="11"/>
      <c r="D491" s="1"/>
      <c r="E491" s="326" t="s">
        <v>285</v>
      </c>
      <c r="F491" s="603" t="s">
        <v>1671</v>
      </c>
      <c r="G491" s="353"/>
      <c r="H491" s="450"/>
      <c r="I491" s="353"/>
      <c r="J491" s="450"/>
      <c r="O491" s="21"/>
    </row>
    <row r="492" spans="2:15" ht="11.25" outlineLevel="1">
      <c r="B492" s="75"/>
      <c r="C492" s="11"/>
      <c r="D492" s="1"/>
      <c r="E492" s="1" t="s">
        <v>286</v>
      </c>
      <c r="F492" s="141" t="s">
        <v>775</v>
      </c>
      <c r="G492" s="353"/>
      <c r="H492" s="450"/>
      <c r="I492" s="353"/>
      <c r="J492" s="450"/>
      <c r="O492" s="21"/>
    </row>
    <row r="493" spans="2:15" ht="11.25" outlineLevel="1">
      <c r="B493" s="75"/>
      <c r="C493" s="11"/>
      <c r="D493" s="1"/>
      <c r="E493" s="1"/>
      <c r="F493" s="141"/>
      <c r="G493" s="353"/>
      <c r="H493" s="32"/>
      <c r="I493" s="353"/>
      <c r="J493" s="450"/>
      <c r="O493" s="21"/>
    </row>
    <row r="494" spans="2:15" ht="12.75" outlineLevel="1">
      <c r="B494" s="75"/>
      <c r="C494" s="14" t="s">
        <v>1015</v>
      </c>
      <c r="D494" s="9" t="s">
        <v>1393</v>
      </c>
      <c r="E494" s="9"/>
      <c r="F494" s="588"/>
      <c r="G494" s="546" t="s">
        <v>84</v>
      </c>
      <c r="H494" s="226" t="s">
        <v>86</v>
      </c>
      <c r="I494" s="456" t="s">
        <v>1229</v>
      </c>
      <c r="J494" s="457" t="s">
        <v>84</v>
      </c>
      <c r="O494" s="21"/>
    </row>
    <row r="495" spans="2:15" ht="11.25" outlineLevel="1">
      <c r="B495" s="75"/>
      <c r="C495" s="11"/>
      <c r="D495" s="1"/>
      <c r="E495" s="1" t="s">
        <v>1663</v>
      </c>
      <c r="F495" s="141" t="s">
        <v>2099</v>
      </c>
      <c r="G495" s="62"/>
      <c r="H495" s="450"/>
      <c r="I495" s="353"/>
      <c r="J495" s="63"/>
      <c r="O495" s="21"/>
    </row>
    <row r="496" spans="2:15" ht="11.25" outlineLevel="1">
      <c r="B496" s="75"/>
      <c r="C496" s="11"/>
      <c r="D496" s="1"/>
      <c r="E496" s="462" t="s">
        <v>2096</v>
      </c>
      <c r="F496" s="605" t="s">
        <v>2102</v>
      </c>
      <c r="G496" s="64"/>
      <c r="H496" s="552" t="s">
        <v>85</v>
      </c>
      <c r="I496" s="353"/>
      <c r="J496" s="63"/>
      <c r="O496" s="21"/>
    </row>
    <row r="497" spans="2:15" ht="11.25" outlineLevel="1">
      <c r="B497" s="75"/>
      <c r="C497" s="11"/>
      <c r="D497" s="1"/>
      <c r="E497" s="462"/>
      <c r="F497" s="605" t="s">
        <v>2100</v>
      </c>
      <c r="G497" s="64"/>
      <c r="H497" s="552"/>
      <c r="I497" s="353"/>
      <c r="J497" s="63"/>
      <c r="O497" s="21"/>
    </row>
    <row r="498" spans="2:15" ht="11.25" outlineLevel="1">
      <c r="B498" s="75"/>
      <c r="C498" s="11"/>
      <c r="D498" s="1"/>
      <c r="E498" s="462" t="s">
        <v>2097</v>
      </c>
      <c r="F498" s="605" t="s">
        <v>2101</v>
      </c>
      <c r="G498" s="64"/>
      <c r="H498" s="552" t="s">
        <v>85</v>
      </c>
      <c r="I498" s="353"/>
      <c r="J498" s="63"/>
      <c r="O498" s="21"/>
    </row>
    <row r="499" spans="2:15" ht="11.25" outlineLevel="1">
      <c r="B499" s="75"/>
      <c r="C499" s="11"/>
      <c r="D499" s="1"/>
      <c r="E499" s="462"/>
      <c r="F499" s="605" t="s">
        <v>2100</v>
      </c>
      <c r="G499" s="64"/>
      <c r="H499" s="552"/>
      <c r="I499" s="353"/>
      <c r="J499" s="63"/>
      <c r="O499" s="21"/>
    </row>
    <row r="500" spans="2:15" ht="12.75" outlineLevel="1">
      <c r="B500" s="75"/>
      <c r="C500" s="11"/>
      <c r="D500" s="1"/>
      <c r="E500" s="462" t="s">
        <v>2097</v>
      </c>
      <c r="F500" s="602" t="s">
        <v>2103</v>
      </c>
      <c r="G500" s="64"/>
      <c r="H500" s="450" t="s">
        <v>84</v>
      </c>
      <c r="I500" s="353"/>
      <c r="J500" s="63"/>
      <c r="O500" s="21"/>
    </row>
    <row r="501" spans="2:15" ht="11.25" outlineLevel="1">
      <c r="B501" s="75"/>
      <c r="C501" s="11"/>
      <c r="D501" s="1"/>
      <c r="E501" s="1"/>
      <c r="F501" s="141"/>
      <c r="G501" s="64"/>
      <c r="H501" s="32"/>
      <c r="I501" s="353"/>
      <c r="J501" s="63"/>
      <c r="O501" s="21"/>
    </row>
    <row r="502" spans="2:15" ht="11.25" outlineLevel="1">
      <c r="B502" s="75"/>
      <c r="C502" s="11"/>
      <c r="D502" s="1"/>
      <c r="E502" s="1"/>
      <c r="F502" s="141"/>
      <c r="G502" s="32"/>
      <c r="H502" s="32"/>
      <c r="I502" s="353"/>
      <c r="J502" s="63"/>
      <c r="O502" s="21"/>
    </row>
    <row r="503" spans="2:15" ht="11.25">
      <c r="B503" s="75"/>
      <c r="C503" s="94" t="s">
        <v>1140</v>
      </c>
      <c r="D503" s="95" t="s">
        <v>1468</v>
      </c>
      <c r="E503" s="95"/>
      <c r="F503" s="630"/>
      <c r="G503" s="96" t="s">
        <v>85</v>
      </c>
      <c r="H503" s="549" t="s">
        <v>85</v>
      </c>
      <c r="I503" s="548"/>
      <c r="J503" s="549"/>
      <c r="O503" s="21"/>
    </row>
    <row r="504" spans="2:15" ht="11.25" outlineLevel="1">
      <c r="B504" s="706"/>
      <c r="C504" s="321"/>
      <c r="D504" s="315"/>
      <c r="E504" s="316" t="s">
        <v>3825</v>
      </c>
      <c r="F504" s="592"/>
      <c r="G504" s="328"/>
      <c r="H504" s="46"/>
      <c r="I504" s="451"/>
      <c r="J504" s="452"/>
      <c r="O504" s="21"/>
    </row>
    <row r="505" spans="2:15" ht="11.25" outlineLevel="2">
      <c r="B505" s="706"/>
      <c r="C505" s="320"/>
      <c r="D505" s="311"/>
      <c r="E505" s="533" t="str">
        <f>TRIM(RIGHT(SUBSTITUTE(E504," ",REPT(" ",100)),100))</f>
        <v>8.10.3.3.2(a)</v>
      </c>
      <c r="F505" s="590">
        <f>+VLOOKUP(E505,clause_count,2,FALSE)</f>
        <v>12</v>
      </c>
      <c r="G505" s="535"/>
      <c r="H505" s="350"/>
      <c r="I505" s="451"/>
      <c r="J505" s="452"/>
      <c r="O505" s="21"/>
    </row>
    <row r="506" spans="2:15" ht="12.75" outlineLevel="2">
      <c r="B506" s="706"/>
      <c r="C506" s="781"/>
      <c r="D506" s="539">
        <v>1</v>
      </c>
      <c r="E506" s="538" t="s">
        <v>2868</v>
      </c>
      <c r="F506" s="577" t="str">
        <f>+VLOOKUP(E506,AlterationTestLU[#All],2,FALSE)</f>
        <v>Door Reopening Device [8.10.2.2.1(a)] (Item 1.1)</v>
      </c>
      <c r="G506" s="535"/>
      <c r="H506" s="350"/>
      <c r="I506" s="451"/>
      <c r="J506" s="452"/>
      <c r="O506" s="21"/>
    </row>
    <row r="507" spans="2:15" ht="12.75" outlineLevel="2">
      <c r="B507" s="706"/>
      <c r="C507" s="781"/>
      <c r="D507" s="539">
        <f t="shared" ref="D507:D517" si="1">+D506+1</f>
        <v>2</v>
      </c>
      <c r="E507" s="538" t="s">
        <v>2875</v>
      </c>
      <c r="F507" s="577" t="str">
        <f>+VLOOKUP(E507,AlterationTestLU[#All],2,FALSE)</f>
        <v>Door Closing Force [Sections 3.13 and 3.14 and 8.10.2.2.1(h)] (Item 1.8)</v>
      </c>
      <c r="G507" s="535"/>
      <c r="H507" s="350"/>
      <c r="I507" s="451"/>
      <c r="J507" s="452"/>
      <c r="O507" s="21"/>
    </row>
    <row r="508" spans="2:15" ht="12.75" outlineLevel="2">
      <c r="B508" s="706"/>
      <c r="C508" s="781"/>
      <c r="D508" s="539">
        <f t="shared" si="1"/>
        <v>3</v>
      </c>
      <c r="E508" s="538" t="s">
        <v>2876</v>
      </c>
      <c r="F508" s="577" t="str">
        <f>+VLOOKUP(E508,AlterationTestLU[#All],2,FALSE)</f>
        <v>Power Closing of Doors or Gates [Section 3.13 and 8.10.2.2.1(i)] (Item 1.9)</v>
      </c>
      <c r="G508" s="535"/>
      <c r="H508" s="350"/>
      <c r="I508" s="451"/>
      <c r="J508" s="452"/>
      <c r="O508" s="21"/>
    </row>
    <row r="509" spans="2:15" ht="25.5" outlineLevel="2">
      <c r="B509" s="706"/>
      <c r="C509" s="781"/>
      <c r="D509" s="539">
        <f t="shared" si="1"/>
        <v>4</v>
      </c>
      <c r="E509" s="538" t="s">
        <v>2877</v>
      </c>
      <c r="F509" s="577" t="str">
        <f>+VLOOKUP(E509,AlterationTestLU[#All],2,FALSE)</f>
        <v>Power Opening of Doors or Gates [Section 3.13, 3.26.3, and 8.10.2.2.1(j)] (Item 1.10)</v>
      </c>
      <c r="G509" s="535"/>
      <c r="H509" s="350"/>
      <c r="I509" s="451"/>
      <c r="J509" s="452"/>
      <c r="O509" s="21"/>
    </row>
    <row r="510" spans="2:15" ht="12.75" outlineLevel="2">
      <c r="B510" s="706"/>
      <c r="C510" s="781"/>
      <c r="D510" s="539">
        <f t="shared" si="1"/>
        <v>5</v>
      </c>
      <c r="E510" s="538" t="s">
        <v>2889</v>
      </c>
      <c r="F510" s="577" t="str">
        <f>+VLOOKUP(E510,AlterationTestLU[#All],2,FALSE)</f>
        <v xml:space="preserve">Door Monitoring Systems [3.26.1 and 8.10.2.2.1(t)] </v>
      </c>
      <c r="G510" s="535"/>
      <c r="H510" s="350"/>
      <c r="I510" s="451"/>
      <c r="J510" s="452"/>
      <c r="O510" s="21"/>
    </row>
    <row r="511" spans="2:15" ht="12.75" outlineLevel="2">
      <c r="B511" s="706"/>
      <c r="C511" s="781"/>
      <c r="D511" s="539">
        <f t="shared" si="1"/>
        <v>6</v>
      </c>
      <c r="E511" s="538" t="s">
        <v>2969</v>
      </c>
      <c r="F511" s="577" t="str">
        <f>+VLOOKUP(E511,AlterationTestLU[#All],2,FALSE)</f>
        <v>operation with open door circuits (2.26.1.5)</v>
      </c>
      <c r="G511" s="535"/>
      <c r="H511" s="350"/>
      <c r="I511" s="451"/>
      <c r="J511" s="452"/>
      <c r="O511" s="21"/>
    </row>
    <row r="512" spans="2:15" ht="25.5" outlineLevel="2">
      <c r="B512" s="706"/>
      <c r="C512" s="781"/>
      <c r="D512" s="539">
        <f t="shared" si="1"/>
        <v>7</v>
      </c>
      <c r="E512" s="538" t="s">
        <v>2990</v>
      </c>
      <c r="F512" s="577" t="str">
        <f>+VLOOKUP(E512,AlterationTestLU[#All],2,FALSE)</f>
        <v>Door and Gate Equipment. Use the procedure in 8.10.2.2.3(w). (Sections 3.11 through 3.13) (Item 3.17)</v>
      </c>
      <c r="G512" s="535"/>
      <c r="H512" s="350"/>
      <c r="I512" s="451"/>
      <c r="J512" s="452"/>
      <c r="O512" s="21"/>
    </row>
    <row r="513" spans="2:15" ht="12.75" outlineLevel="2">
      <c r="B513" s="706"/>
      <c r="C513" s="781"/>
      <c r="D513" s="539">
        <f t="shared" si="1"/>
        <v>8</v>
      </c>
      <c r="E513" s="538" t="s">
        <v>3022</v>
      </c>
      <c r="F513" s="577" t="str">
        <f>+VLOOKUP(E513,AlterationTestLU[#All],2,FALSE)</f>
        <v>Hoistway Doors [Section 3.11 and 8.10.2.2.4(b)] (Item 4.2)</v>
      </c>
      <c r="G513" s="535"/>
      <c r="H513" s="350"/>
      <c r="I513" s="451"/>
      <c r="J513" s="452"/>
      <c r="O513" s="21"/>
    </row>
    <row r="514" spans="2:15" ht="12.75" outlineLevel="2">
      <c r="B514" s="706"/>
      <c r="C514" s="781"/>
      <c r="D514" s="539">
        <f t="shared" si="1"/>
        <v>9</v>
      </c>
      <c r="E514" s="538" t="s">
        <v>3024</v>
      </c>
      <c r="F514" s="577" t="str">
        <f>+VLOOKUP(E514,AlterationTestLU[#All],2,FALSE)</f>
        <v>Hoistway Door Locking Devices [Section 3.12 and 8.10.2.2.4(d)] (Item 4.4)</v>
      </c>
      <c r="G514" s="535"/>
      <c r="H514" s="350"/>
      <c r="I514" s="451"/>
      <c r="J514" s="452"/>
      <c r="O514" s="21"/>
    </row>
    <row r="515" spans="2:15" ht="12.75" outlineLevel="2">
      <c r="B515" s="706"/>
      <c r="C515" s="781"/>
      <c r="D515" s="539">
        <f t="shared" si="1"/>
        <v>10</v>
      </c>
      <c r="E515" s="538" t="s">
        <v>3025</v>
      </c>
      <c r="F515" s="577" t="str">
        <f>+VLOOKUP(E515,AlterationTestLU[#All],2,FALSE)</f>
        <v>Access to Hoistway [Section 3.12 and 8.10.2.2.4(e)] (Item 4.5)</v>
      </c>
      <c r="G515" s="535"/>
      <c r="H515" s="350"/>
      <c r="I515" s="451"/>
      <c r="J515" s="452"/>
      <c r="O515" s="21"/>
    </row>
    <row r="516" spans="2:15" ht="12.75" outlineLevel="2">
      <c r="B516" s="706"/>
      <c r="C516" s="781"/>
      <c r="D516" s="539">
        <f t="shared" si="1"/>
        <v>11</v>
      </c>
      <c r="E516" s="538" t="s">
        <v>3026</v>
      </c>
      <c r="F516" s="577" t="str">
        <f>+VLOOKUP(E516,AlterationTestLU[#All],2,FALSE)</f>
        <v>Power Closing of Hoistway Doors [Section 3.13 and 8.10.2.2.4(f)] (Item 4.6)</v>
      </c>
      <c r="G516" s="535"/>
      <c r="H516" s="350"/>
      <c r="I516" s="451"/>
      <c r="J516" s="452"/>
      <c r="O516" s="21"/>
    </row>
    <row r="517" spans="2:15" ht="12.75" outlineLevel="2">
      <c r="B517" s="706"/>
      <c r="C517" s="781"/>
      <c r="D517" s="539">
        <f t="shared" si="1"/>
        <v>12</v>
      </c>
      <c r="E517" s="538" t="s">
        <v>3027</v>
      </c>
      <c r="F517" s="577" t="str">
        <f>+VLOOKUP(E517,AlterationTestLU[#All],2,FALSE)</f>
        <v>Sequence Operation [Section 3.13 and 8.10.2.2.4(g)] (Item 4.7)</v>
      </c>
      <c r="G517" s="535"/>
      <c r="H517" s="350"/>
      <c r="I517" s="451"/>
      <c r="J517" s="452"/>
      <c r="O517" s="21"/>
    </row>
    <row r="518" spans="2:15" ht="11.25" outlineLevel="1">
      <c r="B518" s="75"/>
      <c r="C518" s="11"/>
      <c r="D518" s="1"/>
      <c r="E518" s="142" t="s">
        <v>290</v>
      </c>
      <c r="F518" s="141" t="s">
        <v>689</v>
      </c>
      <c r="G518" s="32"/>
      <c r="H518" s="32"/>
      <c r="I518" s="845"/>
      <c r="J518" s="846"/>
      <c r="O518" s="21"/>
    </row>
    <row r="519" spans="2:15" ht="11.25" outlineLevel="1">
      <c r="B519" s="75"/>
      <c r="C519" s="11"/>
      <c r="D519" s="1"/>
      <c r="E519" s="142" t="s">
        <v>291</v>
      </c>
      <c r="F519" s="141" t="s">
        <v>1004</v>
      </c>
      <c r="G519" s="32"/>
      <c r="H519" s="32"/>
      <c r="I519" s="845"/>
      <c r="J519" s="846"/>
      <c r="O519" s="21"/>
    </row>
    <row r="520" spans="2:15" ht="11.25" outlineLevel="1">
      <c r="B520" s="75"/>
      <c r="C520" s="11"/>
      <c r="D520" s="1"/>
      <c r="E520" s="142" t="s">
        <v>292</v>
      </c>
      <c r="F520" s="141" t="s">
        <v>954</v>
      </c>
      <c r="G520" s="32"/>
      <c r="H520" s="32"/>
      <c r="I520" s="845"/>
      <c r="J520" s="846"/>
      <c r="O520" s="21"/>
    </row>
    <row r="521" spans="2:15" ht="11.25" outlineLevel="1">
      <c r="B521" s="75"/>
      <c r="C521" s="11"/>
      <c r="D521" s="1"/>
      <c r="E521" s="142" t="s">
        <v>293</v>
      </c>
      <c r="F521" s="141" t="s">
        <v>1008</v>
      </c>
      <c r="G521" s="32"/>
      <c r="H521" s="32"/>
      <c r="I521" s="845"/>
      <c r="J521" s="846"/>
      <c r="O521" s="21"/>
    </row>
    <row r="522" spans="2:15" ht="11.25" outlineLevel="1">
      <c r="B522" s="75"/>
      <c r="C522" s="11"/>
      <c r="D522" s="1"/>
      <c r="E522" s="142" t="s">
        <v>444</v>
      </c>
      <c r="F522" s="141" t="s">
        <v>1138</v>
      </c>
      <c r="G522" s="32"/>
      <c r="H522" s="32"/>
      <c r="I522" s="451"/>
      <c r="J522" s="452"/>
      <c r="O522" s="21"/>
    </row>
    <row r="523" spans="2:15" ht="11.25" outlineLevel="1">
      <c r="B523" s="75"/>
      <c r="C523" s="11"/>
      <c r="D523" s="74" t="s">
        <v>1218</v>
      </c>
      <c r="E523" s="1" t="s">
        <v>351</v>
      </c>
      <c r="F523" s="141" t="s">
        <v>1217</v>
      </c>
      <c r="G523" s="32"/>
      <c r="H523" s="32"/>
      <c r="I523" s="451"/>
      <c r="J523" s="452"/>
      <c r="O523" s="21"/>
    </row>
    <row r="524" spans="2:15" ht="11.25" outlineLevel="1">
      <c r="B524" s="75"/>
      <c r="C524" s="11"/>
      <c r="D524" s="74"/>
      <c r="E524" s="1" t="s">
        <v>1672</v>
      </c>
      <c r="F524" s="141"/>
      <c r="G524" s="32"/>
      <c r="H524" s="32"/>
      <c r="I524" s="451"/>
      <c r="J524" s="452"/>
      <c r="O524" s="21"/>
    </row>
    <row r="525" spans="2:15" ht="11.25" outlineLevel="1">
      <c r="B525" s="75"/>
      <c r="C525" s="11"/>
      <c r="D525" s="74"/>
      <c r="E525" s="142" t="s">
        <v>1578</v>
      </c>
      <c r="F525" s="141" t="s">
        <v>1683</v>
      </c>
      <c r="G525" s="32"/>
      <c r="H525" s="32"/>
      <c r="I525" s="451"/>
      <c r="J525" s="452"/>
      <c r="O525" s="21"/>
    </row>
    <row r="526" spans="2:15" ht="11.25" outlineLevel="1">
      <c r="B526" s="75"/>
      <c r="C526" s="11"/>
      <c r="D526" s="74"/>
      <c r="E526" s="142" t="s">
        <v>388</v>
      </c>
      <c r="F526" s="141" t="s">
        <v>1673</v>
      </c>
      <c r="G526" s="32"/>
      <c r="H526" s="32"/>
      <c r="I526" s="451"/>
      <c r="J526" s="452"/>
      <c r="O526" s="21"/>
    </row>
    <row r="527" spans="2:15" ht="11.25" outlineLevel="1">
      <c r="B527" s="75"/>
      <c r="C527" s="11"/>
      <c r="D527" s="74"/>
      <c r="E527" s="1"/>
      <c r="F527" s="141"/>
      <c r="G527" s="32"/>
      <c r="H527" s="32"/>
      <c r="I527" s="451"/>
      <c r="J527" s="452"/>
      <c r="O527" s="21"/>
    </row>
    <row r="528" spans="2:15" ht="11.25" outlineLevel="1">
      <c r="B528" s="523"/>
      <c r="C528" s="274" t="s">
        <v>2139</v>
      </c>
      <c r="D528" s="169" t="s">
        <v>177</v>
      </c>
      <c r="E528" s="170"/>
      <c r="F528" s="606"/>
      <c r="G528" s="66" t="s">
        <v>82</v>
      </c>
      <c r="H528" s="66" t="s">
        <v>82</v>
      </c>
      <c r="I528" s="67" t="s">
        <v>1229</v>
      </c>
      <c r="J528" s="68" t="s">
        <v>84</v>
      </c>
      <c r="K528" s="753"/>
      <c r="O528" s="21"/>
    </row>
    <row r="529" spans="2:15" ht="11.25" outlineLevel="1">
      <c r="B529" s="75"/>
      <c r="C529" s="34"/>
      <c r="D529" s="244"/>
      <c r="E529" s="35" t="s">
        <v>2068</v>
      </c>
      <c r="F529" s="607" t="s">
        <v>1217</v>
      </c>
      <c r="G529" s="37"/>
      <c r="H529" s="37"/>
      <c r="I529" s="931"/>
      <c r="J529" s="932"/>
      <c r="O529" s="21"/>
    </row>
    <row r="530" spans="2:15" ht="22.5" outlineLevel="1">
      <c r="B530" s="75"/>
      <c r="C530" s="11"/>
      <c r="D530" s="216"/>
      <c r="E530" s="462" t="s">
        <v>2067</v>
      </c>
      <c r="F530" s="444" t="s">
        <v>2070</v>
      </c>
      <c r="G530" s="353"/>
      <c r="H530" s="32"/>
      <c r="I530" s="449"/>
      <c r="J530" s="450"/>
      <c r="K530" s="753">
        <v>45259</v>
      </c>
      <c r="O530" s="21"/>
    </row>
    <row r="531" spans="2:15" ht="11.25" outlineLevel="1">
      <c r="B531" s="75"/>
      <c r="C531" s="11"/>
      <c r="D531" s="216"/>
      <c r="E531" s="462" t="s">
        <v>2067</v>
      </c>
      <c r="F531" s="444" t="s">
        <v>2071</v>
      </c>
      <c r="G531" s="353"/>
      <c r="H531" s="32"/>
      <c r="I531" s="449"/>
      <c r="J531" s="450"/>
      <c r="K531" s="753">
        <v>45259</v>
      </c>
      <c r="O531" s="21"/>
    </row>
    <row r="532" spans="2:15" ht="11.25" outlineLevel="1">
      <c r="B532" s="75"/>
      <c r="C532" s="11"/>
      <c r="D532" s="216"/>
      <c r="E532" s="462" t="s">
        <v>2067</v>
      </c>
      <c r="F532" s="444" t="s">
        <v>2072</v>
      </c>
      <c r="G532" s="353"/>
      <c r="H532" s="32"/>
      <c r="I532" s="449"/>
      <c r="J532" s="450"/>
      <c r="K532" s="753">
        <v>45259</v>
      </c>
      <c r="O532" s="21"/>
    </row>
    <row r="533" spans="2:15" ht="11.25" outlineLevel="1">
      <c r="B533" s="523"/>
      <c r="C533" s="11"/>
      <c r="D533" s="277"/>
      <c r="E533" s="229" t="s">
        <v>2140</v>
      </c>
      <c r="F533" s="608"/>
      <c r="G533" s="353"/>
      <c r="H533" s="32"/>
      <c r="I533" s="449"/>
      <c r="J533" s="450"/>
      <c r="O533" s="21"/>
    </row>
    <row r="534" spans="2:15" ht="11.25" outlineLevel="1">
      <c r="B534" s="75"/>
      <c r="C534" s="11"/>
      <c r="D534" s="1"/>
      <c r="E534" s="1"/>
      <c r="F534" s="141"/>
      <c r="G534" s="32"/>
      <c r="H534" s="32"/>
      <c r="I534" s="353"/>
      <c r="J534" s="450"/>
      <c r="O534" s="21"/>
    </row>
    <row r="535" spans="2:15" ht="11.25">
      <c r="B535" s="75"/>
      <c r="C535" s="94" t="s">
        <v>1141</v>
      </c>
      <c r="D535" s="95" t="s">
        <v>1879</v>
      </c>
      <c r="E535" s="95"/>
      <c r="F535" s="630"/>
      <c r="G535" s="884"/>
      <c r="H535" s="885"/>
      <c r="I535" s="885"/>
      <c r="J535" s="886"/>
      <c r="O535" s="21"/>
    </row>
    <row r="536" spans="2:15" ht="11.25" outlineLevel="1">
      <c r="B536" s="75"/>
      <c r="C536" s="94" t="s">
        <v>1880</v>
      </c>
      <c r="D536" s="95" t="s">
        <v>1523</v>
      </c>
      <c r="E536" s="95"/>
      <c r="F536" s="630"/>
      <c r="G536" s="884" t="s">
        <v>1342</v>
      </c>
      <c r="H536" s="885"/>
      <c r="I536" s="885"/>
      <c r="J536" s="886"/>
      <c r="O536" s="21"/>
    </row>
    <row r="537" spans="2:15" ht="11.25" outlineLevel="1">
      <c r="B537" s="75"/>
      <c r="C537" s="772"/>
      <c r="D537" s="315"/>
      <c r="E537" s="316" t="s">
        <v>3826</v>
      </c>
      <c r="F537" s="592"/>
      <c r="G537" s="351"/>
      <c r="H537" s="46"/>
      <c r="I537" s="46"/>
      <c r="J537" s="352"/>
      <c r="O537" s="21"/>
    </row>
    <row r="538" spans="2:15" ht="11.25" outlineLevel="2">
      <c r="B538" s="75"/>
      <c r="C538" s="773"/>
      <c r="D538" s="311"/>
      <c r="E538" s="533" t="str">
        <f>TRIM(RIGHT(SUBSTITUTE(E537," ",REPT(" ",100)),100))</f>
        <v>8.10.3.3.2(bb)</v>
      </c>
      <c r="F538" s="590">
        <f>+VLOOKUP(E538,clause_count,2,FALSE)</f>
        <v>2</v>
      </c>
      <c r="G538" s="546"/>
      <c r="H538" s="350"/>
      <c r="I538" s="350"/>
      <c r="J538" s="547"/>
      <c r="O538" s="21"/>
    </row>
    <row r="539" spans="2:15" ht="12.75" outlineLevel="2">
      <c r="B539" s="75"/>
      <c r="C539" s="773"/>
      <c r="D539" s="539">
        <v>1</v>
      </c>
      <c r="E539" s="538" t="s">
        <v>2876</v>
      </c>
      <c r="F539" s="577" t="str">
        <f>+VLOOKUP(E539,AlterationTestLU[#All],2,FALSE)</f>
        <v>Power Closing of Doors or Gates [Section 3.13 and 8.10.2.2.1(i)] (Item 1.9)</v>
      </c>
      <c r="G539" s="546"/>
      <c r="H539" s="350"/>
      <c r="I539" s="350"/>
      <c r="J539" s="547"/>
      <c r="O539" s="21"/>
    </row>
    <row r="540" spans="2:15" ht="12.75" outlineLevel="2">
      <c r="B540" s="75"/>
      <c r="C540" s="785"/>
      <c r="D540" s="539">
        <f>+D539+1</f>
        <v>2</v>
      </c>
      <c r="E540" s="538" t="s">
        <v>3026</v>
      </c>
      <c r="F540" s="577" t="str">
        <f>+VLOOKUP(E540,AlterationTestLU[#All],2,FALSE)</f>
        <v>Power Closing of Hoistway Doors [Section 3.13 and 8.10.2.2.4(f)] (Item 4.6)</v>
      </c>
      <c r="G540" s="782"/>
      <c r="H540" s="783"/>
      <c r="I540" s="783"/>
      <c r="J540" s="784"/>
      <c r="O540" s="21"/>
    </row>
    <row r="541" spans="2:15" ht="11.25" outlineLevel="1">
      <c r="B541" s="75"/>
      <c r="C541" s="27" t="s">
        <v>1017</v>
      </c>
      <c r="D541" s="2" t="s">
        <v>2069</v>
      </c>
      <c r="E541" s="2"/>
      <c r="F541" s="587"/>
      <c r="G541" s="453" t="s">
        <v>84</v>
      </c>
      <c r="H541" s="453" t="s">
        <v>84</v>
      </c>
      <c r="I541" s="463"/>
      <c r="J541" s="356" t="s">
        <v>84</v>
      </c>
      <c r="O541" s="21"/>
    </row>
    <row r="542" spans="2:15" ht="12.75" outlineLevel="1">
      <c r="B542" s="706"/>
      <c r="C542" s="79"/>
      <c r="D542" s="315"/>
      <c r="E542" s="316" t="s">
        <v>1675</v>
      </c>
      <c r="F542" s="592"/>
      <c r="G542" s="46"/>
      <c r="H542" s="83"/>
      <c r="I542" s="464"/>
      <c r="J542" s="469"/>
      <c r="O542" s="21"/>
    </row>
    <row r="543" spans="2:15" ht="12.75" outlineLevel="2">
      <c r="B543" s="706"/>
      <c r="C543" s="14"/>
      <c r="D543" s="311"/>
      <c r="E543" s="533" t="str">
        <f>TRIM(RIGHT(SUBSTITUTE(E542," ",REPT(" ",100)),100))</f>
        <v>8.10.2.3.2(ee)</v>
      </c>
      <c r="F543" s="590">
        <f>+VLOOKUP(E543,clause_count,2,FALSE)</f>
        <v>2</v>
      </c>
      <c r="G543" s="350"/>
      <c r="H543" s="73"/>
      <c r="I543" s="536"/>
      <c r="J543" s="537"/>
      <c r="O543" s="21"/>
    </row>
    <row r="544" spans="2:15" ht="25.5" outlineLevel="2">
      <c r="B544" s="706"/>
      <c r="C544" s="14"/>
      <c r="D544" s="539">
        <v>1</v>
      </c>
      <c r="E544" s="538" t="s">
        <v>2256</v>
      </c>
      <c r="F544" s="577" t="str">
        <f>+VLOOKUP(E544,AlterationTestLU[],2,)</f>
        <v>Power Closing Doors Gates (2.13.3) (Item 1.9): Test Closing Time Per Door Marking Plate (2.13.4.2.4)</v>
      </c>
      <c r="G544" s="350"/>
      <c r="H544" s="73"/>
      <c r="I544" s="536"/>
      <c r="J544" s="537"/>
      <c r="O544" s="21"/>
    </row>
    <row r="545" spans="2:15" ht="25.5" outlineLevel="2">
      <c r="B545" s="706"/>
      <c r="C545" s="14"/>
      <c r="D545" s="539">
        <v>2</v>
      </c>
      <c r="E545" s="538" t="s">
        <v>2623</v>
      </c>
      <c r="F545" s="577" t="str">
        <f>+VLOOKUP(E545,AlterationTestLU[],2,)</f>
        <v>Power Closing of Hoistway Doors (2.13.1, 2.13.3, and 2.13.4) [See also 8.10.2.2.1(i)] (Item 4.6)</v>
      </c>
      <c r="G545" s="350"/>
      <c r="H545" s="73"/>
      <c r="I545" s="536"/>
      <c r="J545" s="537"/>
      <c r="O545" s="21"/>
    </row>
    <row r="546" spans="2:15" ht="12.75" outlineLevel="1">
      <c r="B546" s="75"/>
      <c r="C546" s="11"/>
      <c r="D546" s="1"/>
      <c r="E546" s="1" t="s">
        <v>294</v>
      </c>
      <c r="F546" s="347" t="s">
        <v>74</v>
      </c>
      <c r="G546" s="32"/>
      <c r="H546" s="32"/>
      <c r="I546" s="465"/>
      <c r="J546" s="470"/>
      <c r="O546" s="21"/>
    </row>
    <row r="547" spans="2:15" ht="11.25" outlineLevel="1">
      <c r="B547" s="75"/>
      <c r="C547" s="11"/>
      <c r="D547" s="1"/>
      <c r="E547" s="1" t="s">
        <v>295</v>
      </c>
      <c r="F547" s="141" t="s">
        <v>75</v>
      </c>
      <c r="G547" s="32"/>
      <c r="H547" s="32"/>
      <c r="I547" s="466"/>
      <c r="J547" s="450"/>
      <c r="O547" s="21"/>
    </row>
    <row r="548" spans="2:15" ht="11.25" outlineLevel="1">
      <c r="B548" s="75"/>
      <c r="C548" s="11"/>
      <c r="D548" s="1"/>
      <c r="E548" s="462"/>
      <c r="F548" s="444" t="s">
        <v>2064</v>
      </c>
      <c r="G548" s="32"/>
      <c r="H548" s="32"/>
      <c r="I548" s="466"/>
      <c r="J548" s="450"/>
      <c r="O548" s="21"/>
    </row>
    <row r="549" spans="2:15" ht="11.25" outlineLevel="1">
      <c r="B549" s="75"/>
      <c r="C549" s="11"/>
      <c r="D549" s="1"/>
      <c r="E549" s="462"/>
      <c r="F549" s="444" t="s">
        <v>2066</v>
      </c>
      <c r="G549" s="32"/>
      <c r="H549" s="32"/>
      <c r="I549" s="466"/>
      <c r="J549" s="450"/>
      <c r="O549" s="21"/>
    </row>
    <row r="550" spans="2:15" ht="11.25" outlineLevel="1">
      <c r="B550" s="75"/>
      <c r="C550" s="11"/>
      <c r="D550" s="1"/>
      <c r="E550" s="1"/>
      <c r="F550" s="141" t="s">
        <v>87</v>
      </c>
      <c r="G550" s="32"/>
      <c r="H550" s="32"/>
      <c r="I550" s="466"/>
      <c r="J550" s="450"/>
      <c r="O550" s="21"/>
    </row>
    <row r="551" spans="2:15" ht="11.25" outlineLevel="1">
      <c r="B551" s="75"/>
      <c r="C551" s="11"/>
      <c r="D551" s="2" t="s">
        <v>2074</v>
      </c>
      <c r="E551" s="2"/>
      <c r="F551" s="587"/>
      <c r="G551" s="467"/>
      <c r="H551" s="467"/>
      <c r="I551" s="30" t="s">
        <v>1229</v>
      </c>
      <c r="J551" s="471" t="s">
        <v>1229</v>
      </c>
      <c r="O551" s="21"/>
    </row>
    <row r="552" spans="2:15" ht="11.25" outlineLevel="1">
      <c r="B552" s="75"/>
      <c r="C552" s="11"/>
      <c r="D552" s="1"/>
      <c r="E552" s="229"/>
      <c r="F552" s="444" t="s">
        <v>2087</v>
      </c>
      <c r="G552" s="32"/>
      <c r="H552" s="32"/>
      <c r="I552" s="473" t="s">
        <v>1556</v>
      </c>
      <c r="J552" s="474"/>
      <c r="O552" s="21"/>
    </row>
    <row r="553" spans="2:15" ht="11.25" outlineLevel="1">
      <c r="B553" s="75"/>
      <c r="C553" s="11"/>
      <c r="D553" s="1"/>
      <c r="E553" s="229"/>
      <c r="F553" s="141"/>
      <c r="G553" s="32"/>
      <c r="H553" s="32"/>
      <c r="I553" s="475" t="s">
        <v>1558</v>
      </c>
      <c r="J553" s="474"/>
      <c r="O553" s="21"/>
    </row>
    <row r="554" spans="2:15" ht="11.25" outlineLevel="1">
      <c r="B554" s="75"/>
      <c r="C554" s="11"/>
      <c r="D554" s="2" t="s">
        <v>2088</v>
      </c>
      <c r="E554" s="2"/>
      <c r="F554" s="587"/>
      <c r="G554" s="467"/>
      <c r="H554" s="467"/>
      <c r="I554" s="472" t="s">
        <v>82</v>
      </c>
      <c r="J554" s="356" t="s">
        <v>84</v>
      </c>
      <c r="O554" s="21"/>
    </row>
    <row r="555" spans="2:15" ht="12.75" outlineLevel="1">
      <c r="B555" s="75"/>
      <c r="C555" s="11"/>
      <c r="D555" s="1"/>
      <c r="E555" s="1" t="s">
        <v>294</v>
      </c>
      <c r="F555" s="347" t="s">
        <v>74</v>
      </c>
      <c r="G555" s="466"/>
      <c r="H555" s="468"/>
      <c r="I555" s="449"/>
      <c r="J555" s="450"/>
      <c r="O555" s="21"/>
    </row>
    <row r="556" spans="2:15" ht="11.25" outlineLevel="1">
      <c r="B556" s="75"/>
      <c r="C556" s="11"/>
      <c r="D556" s="1"/>
      <c r="E556" s="1" t="s">
        <v>295</v>
      </c>
      <c r="F556" s="141" t="s">
        <v>75</v>
      </c>
      <c r="G556" s="466"/>
      <c r="H556" s="468"/>
      <c r="I556" s="353"/>
      <c r="J556" s="450"/>
      <c r="O556" s="21"/>
    </row>
    <row r="557" spans="2:15" ht="11.25" outlineLevel="1">
      <c r="B557" s="75"/>
      <c r="C557" s="11"/>
      <c r="D557" s="1"/>
      <c r="E557" s="462"/>
      <c r="F557" s="605" t="s">
        <v>2064</v>
      </c>
      <c r="G557" s="466"/>
      <c r="H557" s="468"/>
      <c r="I557" s="353"/>
      <c r="J557" s="450"/>
      <c r="O557" s="21"/>
    </row>
    <row r="558" spans="2:15" ht="11.25" outlineLevel="1">
      <c r="B558" s="75"/>
      <c r="C558" s="11"/>
      <c r="D558" s="1"/>
      <c r="E558" s="1"/>
      <c r="F558" s="141" t="s">
        <v>87</v>
      </c>
      <c r="G558" s="466"/>
      <c r="H558" s="468"/>
      <c r="I558" s="353"/>
      <c r="J558" s="450"/>
      <c r="O558" s="21"/>
    </row>
    <row r="559" spans="2:15" ht="11.25" outlineLevel="1">
      <c r="B559" s="75"/>
      <c r="C559" s="11"/>
      <c r="D559" s="1"/>
      <c r="E559" s="229"/>
      <c r="F559" s="141"/>
      <c r="G559" s="353"/>
      <c r="H559" s="32"/>
      <c r="I559" s="353"/>
      <c r="J559" s="450"/>
      <c r="O559" s="21"/>
    </row>
    <row r="560" spans="2:15" ht="11.25" outlineLevel="1">
      <c r="B560" s="75"/>
      <c r="C560" s="94" t="s">
        <v>1881</v>
      </c>
      <c r="D560" s="95" t="s">
        <v>1142</v>
      </c>
      <c r="E560" s="95"/>
      <c r="F560" s="630"/>
      <c r="G560" s="884" t="s">
        <v>1343</v>
      </c>
      <c r="H560" s="885"/>
      <c r="I560" s="885"/>
      <c r="J560" s="886"/>
      <c r="O560" s="21"/>
    </row>
    <row r="561" spans="2:15" ht="11.25" outlineLevel="1">
      <c r="B561" s="75"/>
      <c r="C561" s="27" t="s">
        <v>1018</v>
      </c>
      <c r="D561" s="2" t="s">
        <v>1019</v>
      </c>
      <c r="E561" s="2"/>
      <c r="F561" s="587"/>
      <c r="G561" s="924" t="s">
        <v>150</v>
      </c>
      <c r="H561" s="925"/>
      <c r="I561" s="925"/>
      <c r="J561" s="926"/>
      <c r="O561" s="21"/>
    </row>
    <row r="562" spans="2:15" ht="11.25" outlineLevel="1">
      <c r="B562" s="706"/>
      <c r="C562" s="79"/>
      <c r="D562" s="315"/>
      <c r="E562" s="316" t="s">
        <v>1882</v>
      </c>
      <c r="F562" s="592"/>
      <c r="G562" s="46"/>
      <c r="H562" s="83"/>
      <c r="I562" s="927"/>
      <c r="J562" s="928"/>
      <c r="O562" s="21"/>
    </row>
    <row r="563" spans="2:15" ht="11.25" outlineLevel="2">
      <c r="B563" s="706"/>
      <c r="C563" s="14"/>
      <c r="D563" s="311"/>
      <c r="E563" s="533" t="str">
        <f>TRIM(RIGHT(SUBSTITUTE(E562," ",REPT(" ",100)),100))</f>
        <v>8.10.3.3.2(cc)</v>
      </c>
      <c r="F563" s="590">
        <f>+VLOOKUP(E563,clause_count,2,FALSE)</f>
        <v>1</v>
      </c>
      <c r="G563" s="350"/>
      <c r="H563" s="73"/>
      <c r="I563" s="451"/>
      <c r="J563" s="452"/>
      <c r="O563" s="21"/>
    </row>
    <row r="564" spans="2:15" ht="76.5" outlineLevel="2">
      <c r="B564" s="706"/>
      <c r="C564" s="14"/>
      <c r="D564" s="539">
        <v>1</v>
      </c>
      <c r="E564" s="538" t="s">
        <v>2781</v>
      </c>
      <c r="F564" s="577" t="str">
        <f>+VLOOKUP(E564,AlterationTestLU[],2,)</f>
        <v>(l) 	Car Enclosure (Item 1.12)
(l)(1) 	enclosure and lining materials (2.14.2.1 and 2.14.3.1)
(l)(2) 	equipment prohibited inside car (2.14.1.9)
(l)(3) 	classes of loading (2.16.2.2)
(l)(4) 	passengers on freight elevators (2.16.4)
(l)(5) 	identification in cars (2.29.1)</v>
      </c>
      <c r="G564" s="350"/>
      <c r="H564" s="73"/>
      <c r="I564" s="451"/>
      <c r="J564" s="452"/>
      <c r="O564" s="21"/>
    </row>
    <row r="565" spans="2:15" ht="11.25" outlineLevel="1">
      <c r="B565" s="75"/>
      <c r="C565" s="14" t="s">
        <v>296</v>
      </c>
      <c r="D565" s="9" t="s">
        <v>558</v>
      </c>
      <c r="E565" s="9"/>
      <c r="F565" s="588"/>
      <c r="G565" s="350" t="s">
        <v>83</v>
      </c>
      <c r="H565" s="350" t="s">
        <v>82</v>
      </c>
      <c r="I565" s="845"/>
      <c r="J565" s="846"/>
      <c r="O565" s="21"/>
    </row>
    <row r="566" spans="2:15" ht="11.25" outlineLevel="1">
      <c r="B566" s="75"/>
      <c r="C566" s="11"/>
      <c r="D566" s="223"/>
      <c r="E566" s="218" t="s">
        <v>1677</v>
      </c>
      <c r="F566" s="141" t="s">
        <v>76</v>
      </c>
      <c r="G566" s="32"/>
      <c r="H566" s="32"/>
      <c r="I566" s="845"/>
      <c r="J566" s="846"/>
      <c r="O566" s="21"/>
    </row>
    <row r="567" spans="2:15" ht="11.25" outlineLevel="1">
      <c r="B567" s="75"/>
      <c r="C567" s="11"/>
      <c r="D567" s="1"/>
      <c r="E567" s="1" t="s">
        <v>297</v>
      </c>
      <c r="F567" s="141" t="s">
        <v>336</v>
      </c>
      <c r="G567" s="32"/>
      <c r="H567" s="32"/>
      <c r="I567" s="845"/>
      <c r="J567" s="846"/>
      <c r="O567" s="21"/>
    </row>
    <row r="568" spans="2:15" ht="11.25" outlineLevel="1">
      <c r="B568" s="75"/>
      <c r="C568" s="11"/>
      <c r="D568" s="1"/>
      <c r="E568" s="69">
        <v>2.17</v>
      </c>
      <c r="F568" s="141" t="s">
        <v>398</v>
      </c>
      <c r="G568" s="32"/>
      <c r="H568" s="32"/>
      <c r="I568" s="451"/>
      <c r="J568" s="452"/>
      <c r="O568" s="21"/>
    </row>
    <row r="569" spans="2:15" ht="11.25" outlineLevel="1">
      <c r="B569" s="75"/>
      <c r="C569" s="11"/>
      <c r="D569" s="1"/>
      <c r="E569" s="142" t="s">
        <v>300</v>
      </c>
      <c r="F569" s="141" t="s">
        <v>1023</v>
      </c>
      <c r="G569" s="32"/>
      <c r="H569" s="32"/>
      <c r="I569" s="845"/>
      <c r="J569" s="846"/>
      <c r="O569" s="21"/>
    </row>
    <row r="570" spans="2:15" ht="11.25" outlineLevel="1">
      <c r="B570" s="75"/>
      <c r="C570" s="14" t="s">
        <v>649</v>
      </c>
      <c r="D570" s="9" t="s">
        <v>154</v>
      </c>
      <c r="E570" s="9"/>
      <c r="F570" s="588"/>
      <c r="G570" s="350" t="s">
        <v>85</v>
      </c>
      <c r="H570" s="350" t="s">
        <v>85</v>
      </c>
      <c r="I570" s="451"/>
      <c r="J570" s="452"/>
      <c r="O570" s="21"/>
    </row>
    <row r="571" spans="2:15" ht="11.25" outlineLevel="1">
      <c r="B571" s="75"/>
      <c r="C571" s="33" t="s">
        <v>301</v>
      </c>
      <c r="D571" s="9" t="s">
        <v>1201</v>
      </c>
      <c r="E571" s="9"/>
      <c r="F571" s="588"/>
      <c r="G571" s="350" t="s">
        <v>85</v>
      </c>
      <c r="H571" s="350" t="s">
        <v>85</v>
      </c>
      <c r="I571" s="845"/>
      <c r="J571" s="846"/>
      <c r="O571" s="21"/>
    </row>
    <row r="572" spans="2:15" ht="11.25" outlineLevel="1">
      <c r="B572" s="75"/>
      <c r="C572" s="11"/>
      <c r="D572" s="191"/>
      <c r="E572" s="1" t="s">
        <v>321</v>
      </c>
      <c r="F572" s="141" t="s">
        <v>322</v>
      </c>
      <c r="G572" s="32"/>
      <c r="H572" s="32"/>
      <c r="I572" s="845"/>
      <c r="J572" s="846"/>
      <c r="O572" s="21"/>
    </row>
    <row r="573" spans="2:15" ht="11.25" outlineLevel="1">
      <c r="B573" s="75"/>
      <c r="C573" s="33" t="s">
        <v>302</v>
      </c>
      <c r="D573" s="9" t="s">
        <v>1396</v>
      </c>
      <c r="E573" s="9"/>
      <c r="F573" s="588"/>
      <c r="G573" s="350" t="s">
        <v>84</v>
      </c>
      <c r="H573" s="350" t="s">
        <v>84</v>
      </c>
      <c r="I573" s="845"/>
      <c r="J573" s="846"/>
      <c r="O573" s="21"/>
    </row>
    <row r="574" spans="2:15" ht="11.25" outlineLevel="1">
      <c r="B574" s="75"/>
      <c r="C574" s="11"/>
      <c r="D574" s="191"/>
      <c r="E574" s="1" t="s">
        <v>323</v>
      </c>
      <c r="F574" s="141" t="s">
        <v>755</v>
      </c>
      <c r="G574" s="32"/>
      <c r="H574" s="32"/>
      <c r="I574" s="845"/>
      <c r="J574" s="846"/>
      <c r="O574" s="21"/>
    </row>
    <row r="575" spans="2:15" ht="11.25" outlineLevel="1">
      <c r="B575" s="75"/>
      <c r="C575" s="33" t="s">
        <v>303</v>
      </c>
      <c r="D575" s="9" t="s">
        <v>304</v>
      </c>
      <c r="E575" s="9"/>
      <c r="F575" s="588"/>
      <c r="G575" s="350" t="s">
        <v>84</v>
      </c>
      <c r="H575" s="350" t="s">
        <v>84</v>
      </c>
      <c r="I575" s="178"/>
      <c r="J575" s="179"/>
      <c r="O575" s="21"/>
    </row>
    <row r="576" spans="2:15" ht="11.25" outlineLevel="1">
      <c r="B576" s="75"/>
      <c r="C576" s="11"/>
      <c r="D576" s="1"/>
      <c r="E576" s="1" t="s">
        <v>324</v>
      </c>
      <c r="F576" s="141" t="s">
        <v>756</v>
      </c>
      <c r="G576" s="32"/>
      <c r="H576" s="32"/>
      <c r="I576" s="918"/>
      <c r="J576" s="919"/>
      <c r="O576" s="21"/>
    </row>
    <row r="577" spans="2:15" ht="11.25" outlineLevel="1">
      <c r="B577" s="75"/>
      <c r="C577" s="11"/>
      <c r="D577" s="1"/>
      <c r="E577" s="1" t="s">
        <v>155</v>
      </c>
      <c r="F577" s="141" t="s">
        <v>156</v>
      </c>
      <c r="G577" s="32"/>
      <c r="H577" s="32"/>
      <c r="I577" s="556"/>
      <c r="J577" s="557"/>
      <c r="O577" s="21"/>
    </row>
    <row r="578" spans="2:15" ht="11.25" outlineLevel="1">
      <c r="B578" s="75"/>
      <c r="C578" s="11"/>
      <c r="D578" s="1"/>
      <c r="E578" s="1" t="s">
        <v>157</v>
      </c>
      <c r="F578" s="141" t="s">
        <v>159</v>
      </c>
      <c r="G578" s="32"/>
      <c r="H578" s="32"/>
      <c r="I578" s="556" t="s">
        <v>1229</v>
      </c>
      <c r="J578" s="557"/>
      <c r="O578" s="21"/>
    </row>
    <row r="579" spans="2:15" ht="11.25" outlineLevel="1">
      <c r="B579" s="75"/>
      <c r="C579" s="11"/>
      <c r="D579" s="223"/>
      <c r="E579" s="218" t="s">
        <v>158</v>
      </c>
      <c r="F579" s="141" t="s">
        <v>160</v>
      </c>
      <c r="G579" s="32"/>
      <c r="H579" s="32"/>
      <c r="I579" s="177"/>
      <c r="J579" s="557"/>
      <c r="O579" s="21"/>
    </row>
    <row r="580" spans="2:15" ht="11.25" outlineLevel="1">
      <c r="B580" s="75"/>
      <c r="C580" s="33" t="s">
        <v>305</v>
      </c>
      <c r="D580" s="9" t="s">
        <v>115</v>
      </c>
      <c r="E580" s="9"/>
      <c r="F580" s="588"/>
      <c r="G580" s="350" t="s">
        <v>84</v>
      </c>
      <c r="H580" s="350" t="s">
        <v>84</v>
      </c>
      <c r="I580" s="916" t="s">
        <v>1229</v>
      </c>
      <c r="J580" s="917"/>
      <c r="O580" s="21"/>
    </row>
    <row r="581" spans="2:15" ht="11.25" outlineLevel="1">
      <c r="B581" s="75"/>
      <c r="C581" s="11"/>
      <c r="D581" s="1"/>
      <c r="E581" s="1" t="s">
        <v>325</v>
      </c>
      <c r="F581" s="141" t="s">
        <v>757</v>
      </c>
      <c r="G581" s="32"/>
      <c r="H581" s="32"/>
      <c r="I581" s="556"/>
      <c r="J581" s="557"/>
      <c r="O581" s="21"/>
    </row>
    <row r="582" spans="2:15" ht="11.25" outlineLevel="1">
      <c r="B582" s="75"/>
      <c r="C582" s="11"/>
      <c r="D582" s="1"/>
      <c r="E582" s="70" t="s">
        <v>1231</v>
      </c>
      <c r="F582" s="141" t="s">
        <v>29</v>
      </c>
      <c r="G582" s="32"/>
      <c r="H582" s="32"/>
      <c r="I582" s="556"/>
      <c r="J582" s="557"/>
      <c r="O582" s="21"/>
    </row>
    <row r="583" spans="2:15" ht="11.25" outlineLevel="1">
      <c r="B583" s="75"/>
      <c r="C583" s="11"/>
      <c r="D583" s="1"/>
      <c r="E583" s="70" t="s">
        <v>1232</v>
      </c>
      <c r="F583" s="141" t="s">
        <v>1233</v>
      </c>
      <c r="G583" s="32"/>
      <c r="H583" s="32"/>
      <c r="I583" s="556"/>
      <c r="J583" s="557"/>
      <c r="O583" s="21"/>
    </row>
    <row r="584" spans="2:15" ht="11.25" outlineLevel="1">
      <c r="B584" s="75"/>
      <c r="C584" s="11"/>
      <c r="D584" s="1"/>
      <c r="E584" s="70" t="s">
        <v>1234</v>
      </c>
      <c r="F584" s="141" t="s">
        <v>1266</v>
      </c>
      <c r="G584" s="32"/>
      <c r="H584" s="32"/>
      <c r="I584" s="556"/>
      <c r="J584" s="557"/>
      <c r="O584" s="21"/>
    </row>
    <row r="585" spans="2:15" ht="11.25" outlineLevel="1">
      <c r="B585" s="75"/>
      <c r="C585" s="11"/>
      <c r="D585" s="1"/>
      <c r="E585" s="70" t="s">
        <v>1235</v>
      </c>
      <c r="F585" s="141" t="s">
        <v>1678</v>
      </c>
      <c r="G585" s="32"/>
      <c r="H585" s="32"/>
      <c r="I585" s="556"/>
      <c r="J585" s="557"/>
      <c r="O585" s="21"/>
    </row>
    <row r="586" spans="2:15" ht="11.25" outlineLevel="1">
      <c r="B586" s="75"/>
      <c r="C586" s="11"/>
      <c r="D586" s="1"/>
      <c r="E586" s="70"/>
      <c r="F586" s="141" t="s">
        <v>1679</v>
      </c>
      <c r="G586" s="32"/>
      <c r="H586" s="32"/>
      <c r="I586" s="556"/>
      <c r="J586" s="557"/>
      <c r="O586" s="21"/>
    </row>
    <row r="587" spans="2:15" ht="11.25" outlineLevel="1">
      <c r="B587" s="75"/>
      <c r="C587" s="11"/>
      <c r="D587" s="1"/>
      <c r="E587" s="70"/>
      <c r="F587" s="141" t="s">
        <v>161</v>
      </c>
      <c r="G587" s="32"/>
      <c r="H587" s="32"/>
      <c r="I587" s="556"/>
      <c r="J587" s="557"/>
      <c r="O587" s="21"/>
    </row>
    <row r="588" spans="2:15" ht="11.25" outlineLevel="1">
      <c r="B588" s="75"/>
      <c r="C588" s="11"/>
      <c r="D588" s="1"/>
      <c r="E588" s="70"/>
      <c r="F588" s="141" t="s">
        <v>162</v>
      </c>
      <c r="G588" s="32"/>
      <c r="H588" s="32"/>
      <c r="I588" s="556"/>
      <c r="J588" s="557"/>
      <c r="O588" s="21"/>
    </row>
    <row r="589" spans="2:15" ht="11.25" outlineLevel="1">
      <c r="B589" s="75"/>
      <c r="C589" s="11"/>
      <c r="D589" s="1"/>
      <c r="E589" s="70"/>
      <c r="F589" s="444" t="s">
        <v>1680</v>
      </c>
      <c r="G589" s="920" t="s">
        <v>1681</v>
      </c>
      <c r="H589" s="921"/>
      <c r="I589" s="556"/>
      <c r="J589" s="557"/>
      <c r="O589" s="21"/>
    </row>
    <row r="590" spans="2:15" ht="11.25" outlineLevel="1">
      <c r="B590" s="75"/>
      <c r="C590" s="11"/>
      <c r="D590" s="1"/>
      <c r="E590" s="70" t="s">
        <v>1236</v>
      </c>
      <c r="F590" s="141" t="s">
        <v>1237</v>
      </c>
      <c r="G590" s="32"/>
      <c r="H590" s="32"/>
      <c r="I590" s="556"/>
      <c r="J590" s="557"/>
      <c r="O590" s="21"/>
    </row>
    <row r="591" spans="2:15" ht="11.25" outlineLevel="1">
      <c r="B591" s="75"/>
      <c r="C591" s="11"/>
      <c r="D591" s="1"/>
      <c r="E591" s="70" t="s">
        <v>1569</v>
      </c>
      <c r="F591" s="141" t="s">
        <v>163</v>
      </c>
      <c r="G591" s="32"/>
      <c r="H591" s="32"/>
      <c r="I591" s="556"/>
      <c r="J591" s="557"/>
      <c r="O591" s="21"/>
    </row>
    <row r="592" spans="2:15" ht="11.25" outlineLevel="1">
      <c r="B592" s="523"/>
      <c r="C592" s="11"/>
      <c r="D592" s="1"/>
      <c r="E592" s="229" t="s">
        <v>2140</v>
      </c>
      <c r="F592" s="141"/>
      <c r="G592" s="32"/>
      <c r="H592" s="32"/>
      <c r="I592" s="556"/>
      <c r="J592" s="557"/>
      <c r="O592" s="21"/>
    </row>
    <row r="593" spans="2:15" ht="11.25" outlineLevel="1">
      <c r="B593" s="75"/>
      <c r="C593" s="11"/>
      <c r="D593" s="1"/>
      <c r="E593" s="229"/>
      <c r="F593" s="141"/>
      <c r="G593" s="32"/>
      <c r="H593" s="32"/>
      <c r="I593" s="556"/>
      <c r="J593" s="557"/>
      <c r="O593" s="21"/>
    </row>
    <row r="594" spans="2:15" ht="11.25" outlineLevel="1">
      <c r="B594" s="523"/>
      <c r="C594" s="273" t="s">
        <v>2141</v>
      </c>
      <c r="D594" s="172" t="s">
        <v>790</v>
      </c>
      <c r="E594" s="173"/>
      <c r="F594" s="593"/>
      <c r="G594" s="350" t="s">
        <v>84</v>
      </c>
      <c r="H594" s="350" t="s">
        <v>84</v>
      </c>
      <c r="I594" s="546" t="s">
        <v>1229</v>
      </c>
      <c r="J594" s="547" t="s">
        <v>84</v>
      </c>
      <c r="O594" s="21"/>
    </row>
    <row r="595" spans="2:15" ht="11.25" outlineLevel="1">
      <c r="B595" s="75"/>
      <c r="C595" s="228"/>
      <c r="D595" s="71"/>
      <c r="E595" s="69"/>
      <c r="F595" s="141" t="s">
        <v>726</v>
      </c>
      <c r="G595" s="32"/>
      <c r="H595" s="32"/>
      <c r="I595" s="353"/>
      <c r="J595" s="450"/>
      <c r="O595" s="21"/>
    </row>
    <row r="596" spans="2:15" ht="11.25" outlineLevel="1">
      <c r="B596" s="75"/>
      <c r="C596" s="228"/>
      <c r="D596" s="71"/>
      <c r="E596" s="69"/>
      <c r="F596" s="141" t="s">
        <v>1260</v>
      </c>
      <c r="G596" s="32"/>
      <c r="H596" s="32"/>
      <c r="I596" s="353"/>
      <c r="J596" s="450"/>
      <c r="O596" s="21"/>
    </row>
    <row r="597" spans="2:15" ht="11.25" outlineLevel="1">
      <c r="B597" s="75"/>
      <c r="C597" s="228"/>
      <c r="D597" s="71"/>
      <c r="E597" s="69"/>
      <c r="F597" s="141" t="s">
        <v>1397</v>
      </c>
      <c r="G597" s="32"/>
      <c r="H597" s="32"/>
      <c r="I597" s="353"/>
      <c r="J597" s="450"/>
      <c r="O597" s="21"/>
    </row>
    <row r="598" spans="2:15" ht="11.25" outlineLevel="1">
      <c r="B598" s="523"/>
      <c r="C598" s="11"/>
      <c r="D598" s="277"/>
      <c r="E598" s="229" t="s">
        <v>2140</v>
      </c>
      <c r="F598" s="608"/>
      <c r="G598" s="353"/>
      <c r="H598" s="32"/>
      <c r="I598" s="353"/>
      <c r="J598" s="450"/>
      <c r="O598" s="21"/>
    </row>
    <row r="599" spans="2:15" ht="11.25" outlineLevel="1">
      <c r="B599" s="75"/>
      <c r="C599" s="11"/>
      <c r="D599" s="277"/>
      <c r="E599" s="229"/>
      <c r="F599" s="608"/>
      <c r="G599" s="353"/>
      <c r="H599" s="32"/>
      <c r="I599" s="353"/>
      <c r="J599" s="450"/>
      <c r="O599" s="21"/>
    </row>
    <row r="600" spans="2:15" ht="11.25" outlineLevel="1">
      <c r="B600" s="523"/>
      <c r="C600" s="273" t="s">
        <v>2167</v>
      </c>
      <c r="D600" s="172" t="s">
        <v>178</v>
      </c>
      <c r="E600" s="173"/>
      <c r="F600" s="609"/>
      <c r="G600" s="350" t="s">
        <v>84</v>
      </c>
      <c r="H600" s="350" t="s">
        <v>84</v>
      </c>
      <c r="I600" s="546" t="s">
        <v>1229</v>
      </c>
      <c r="J600" s="547" t="s">
        <v>84</v>
      </c>
      <c r="O600" s="21"/>
    </row>
    <row r="601" spans="2:15" ht="11.25" outlineLevel="1">
      <c r="B601" s="75"/>
      <c r="C601" s="228"/>
      <c r="D601" s="71"/>
      <c r="E601" s="69" t="s">
        <v>1398</v>
      </c>
      <c r="F601" s="141" t="s">
        <v>1265</v>
      </c>
      <c r="G601" s="32"/>
      <c r="H601" s="32"/>
      <c r="I601" s="353"/>
      <c r="J601" s="450"/>
      <c r="O601" s="21"/>
    </row>
    <row r="602" spans="2:15" ht="11.25" outlineLevel="1">
      <c r="B602" s="75"/>
      <c r="C602" s="228"/>
      <c r="D602" s="71"/>
      <c r="E602" s="69" t="s">
        <v>1263</v>
      </c>
      <c r="F602" s="141" t="s">
        <v>1264</v>
      </c>
      <c r="G602" s="32"/>
      <c r="H602" s="32"/>
      <c r="I602" s="353"/>
      <c r="J602" s="450"/>
      <c r="O602" s="21"/>
    </row>
    <row r="603" spans="2:15" ht="11.25" outlineLevel="1">
      <c r="B603" s="75"/>
      <c r="C603" s="228"/>
      <c r="D603" s="71"/>
      <c r="E603" s="69" t="s">
        <v>1261</v>
      </c>
      <c r="F603" s="141" t="s">
        <v>1262</v>
      </c>
      <c r="G603" s="32"/>
      <c r="H603" s="32"/>
      <c r="I603" s="353"/>
      <c r="J603" s="450"/>
      <c r="O603" s="21"/>
    </row>
    <row r="604" spans="2:15" ht="11.25" outlineLevel="1">
      <c r="B604" s="523"/>
      <c r="C604" s="11"/>
      <c r="D604" s="279"/>
      <c r="E604" s="229" t="s">
        <v>2140</v>
      </c>
      <c r="F604" s="610"/>
      <c r="G604" s="353"/>
      <c r="H604" s="32"/>
      <c r="I604" s="353"/>
      <c r="J604" s="450"/>
      <c r="O604" s="21"/>
    </row>
    <row r="605" spans="2:15" ht="11.25" outlineLevel="1">
      <c r="B605" s="75"/>
      <c r="C605" s="11"/>
      <c r="D605" s="279"/>
      <c r="E605" s="229"/>
      <c r="F605" s="610"/>
      <c r="G605" s="353"/>
      <c r="H605" s="32"/>
      <c r="I605" s="353"/>
      <c r="J605" s="450"/>
      <c r="O605" s="21"/>
    </row>
    <row r="606" spans="2:15" ht="11.25" outlineLevel="1">
      <c r="B606" s="523"/>
      <c r="C606" s="224" t="s">
        <v>2168</v>
      </c>
      <c r="D606" s="330" t="s">
        <v>1682</v>
      </c>
      <c r="E606" s="331"/>
      <c r="F606" s="609"/>
      <c r="G606" s="226" t="s">
        <v>84</v>
      </c>
      <c r="H606" s="226" t="s">
        <v>84</v>
      </c>
      <c r="I606" s="521" t="s">
        <v>1229</v>
      </c>
      <c r="J606" s="522" t="s">
        <v>84</v>
      </c>
      <c r="O606" s="21"/>
    </row>
    <row r="607" spans="2:15" ht="11.25" outlineLevel="1">
      <c r="B607" s="75"/>
      <c r="C607" s="11"/>
      <c r="D607" s="279"/>
      <c r="E607" s="142" t="s">
        <v>1578</v>
      </c>
      <c r="F607" s="444" t="s">
        <v>1683</v>
      </c>
      <c r="G607" s="353"/>
      <c r="H607" s="32"/>
      <c r="I607" s="353"/>
      <c r="J607" s="450"/>
      <c r="O607" s="21"/>
    </row>
    <row r="608" spans="2:15" ht="11.25" outlineLevel="1">
      <c r="B608" s="75"/>
      <c r="C608" s="11"/>
      <c r="D608" s="279"/>
      <c r="E608" s="229"/>
      <c r="F608" s="610" t="s">
        <v>1684</v>
      </c>
      <c r="G608" s="353"/>
      <c r="H608" s="32"/>
      <c r="I608" s="353"/>
      <c r="J608" s="450"/>
      <c r="O608" s="21"/>
    </row>
    <row r="609" spans="2:15" ht="11.25" outlineLevel="1">
      <c r="B609" s="75"/>
      <c r="C609" s="11"/>
      <c r="D609" s="279"/>
      <c r="E609" s="229"/>
      <c r="F609" s="610" t="s">
        <v>2098</v>
      </c>
      <c r="G609" s="353"/>
      <c r="H609" s="32"/>
      <c r="I609" s="353"/>
      <c r="J609" s="450"/>
      <c r="O609" s="21"/>
    </row>
    <row r="610" spans="2:15" ht="11.25" outlineLevel="1">
      <c r="B610" s="75"/>
      <c r="C610" s="11"/>
      <c r="D610" s="279"/>
      <c r="E610" s="229"/>
      <c r="F610" s="610" t="s">
        <v>2104</v>
      </c>
      <c r="G610" s="353"/>
      <c r="H610" s="32"/>
      <c r="I610" s="353"/>
      <c r="J610" s="450"/>
      <c r="O610" s="21"/>
    </row>
    <row r="611" spans="2:15" ht="11.25" outlineLevel="1">
      <c r="B611" s="75"/>
      <c r="C611" s="11"/>
      <c r="D611" s="279"/>
      <c r="E611" s="229"/>
      <c r="F611" s="610"/>
      <c r="G611" s="353"/>
      <c r="H611" s="32"/>
      <c r="I611" s="353"/>
      <c r="J611" s="450"/>
      <c r="O611" s="21"/>
    </row>
    <row r="612" spans="2:15" ht="11.25" outlineLevel="1">
      <c r="B612" s="75"/>
      <c r="C612" s="33" t="s">
        <v>306</v>
      </c>
      <c r="D612" s="9" t="s">
        <v>116</v>
      </c>
      <c r="E612" s="9"/>
      <c r="F612" s="588"/>
      <c r="G612" s="350" t="s">
        <v>83</v>
      </c>
      <c r="H612" s="350" t="s">
        <v>82</v>
      </c>
      <c r="I612" s="451"/>
      <c r="J612" s="72"/>
      <c r="O612" s="21"/>
    </row>
    <row r="613" spans="2:15" ht="11.25" outlineLevel="1">
      <c r="B613" s="75"/>
      <c r="C613" s="33" t="s">
        <v>318</v>
      </c>
      <c r="D613" s="9" t="s">
        <v>124</v>
      </c>
      <c r="E613" s="9"/>
      <c r="F613" s="588"/>
      <c r="G613" s="350" t="s">
        <v>84</v>
      </c>
      <c r="H613" s="522" t="s">
        <v>86</v>
      </c>
      <c r="I613" s="546" t="s">
        <v>1229</v>
      </c>
      <c r="J613" s="522" t="s">
        <v>86</v>
      </c>
      <c r="O613" s="21"/>
    </row>
    <row r="614" spans="2:15" ht="11.25" outlineLevel="1">
      <c r="B614" s="75"/>
      <c r="C614" s="11"/>
      <c r="D614" s="1"/>
      <c r="E614" s="1" t="s">
        <v>326</v>
      </c>
      <c r="F614" s="141" t="s">
        <v>996</v>
      </c>
      <c r="G614" s="32"/>
      <c r="H614" s="552" t="s">
        <v>84</v>
      </c>
      <c r="I614" s="353"/>
      <c r="J614" s="552" t="s">
        <v>84</v>
      </c>
      <c r="O614" s="21"/>
    </row>
    <row r="615" spans="2:15" ht="11.25" outlineLevel="1">
      <c r="B615" s="523"/>
      <c r="C615" s="224" t="s">
        <v>2144</v>
      </c>
      <c r="D615" s="330" t="s">
        <v>2121</v>
      </c>
      <c r="E615" s="331"/>
      <c r="F615" s="609"/>
      <c r="G615" s="922" t="s">
        <v>85</v>
      </c>
      <c r="H615" s="923"/>
      <c r="I615" s="357"/>
      <c r="J615" s="554" t="s">
        <v>85</v>
      </c>
      <c r="O615" s="21"/>
    </row>
    <row r="616" spans="2:15" ht="11.25" outlineLevel="1">
      <c r="B616" s="75"/>
      <c r="C616" s="11"/>
      <c r="D616" s="217"/>
      <c r="E616" s="216" t="s">
        <v>326</v>
      </c>
      <c r="F616" s="444" t="s">
        <v>1699</v>
      </c>
      <c r="G616" s="32"/>
      <c r="H616" s="227"/>
      <c r="I616" s="353"/>
      <c r="J616" s="552"/>
      <c r="O616" s="21"/>
    </row>
    <row r="617" spans="2:15" ht="11.25" outlineLevel="1">
      <c r="B617" s="75"/>
      <c r="C617" s="11"/>
      <c r="D617" s="217"/>
      <c r="E617" s="216"/>
      <c r="F617" s="444" t="s">
        <v>1686</v>
      </c>
      <c r="G617" s="32"/>
      <c r="H617" s="227"/>
      <c r="I617" s="353"/>
      <c r="J617" s="552"/>
      <c r="O617" s="21"/>
    </row>
    <row r="618" spans="2:15" ht="11.25" outlineLevel="1">
      <c r="B618" s="75"/>
      <c r="C618" s="11"/>
      <c r="D618" s="217"/>
      <c r="E618" s="216"/>
      <c r="F618" s="605" t="s">
        <v>1685</v>
      </c>
      <c r="G618" s="32"/>
      <c r="H618" s="227"/>
      <c r="I618" s="353"/>
      <c r="J618" s="552"/>
      <c r="O618" s="21"/>
    </row>
    <row r="619" spans="2:15" ht="11.25" outlineLevel="1">
      <c r="B619" s="75"/>
      <c r="C619" s="11"/>
      <c r="D619" s="1"/>
      <c r="E619" s="1"/>
      <c r="F619" s="141"/>
      <c r="G619" s="32"/>
      <c r="H619" s="32"/>
      <c r="I619" s="353"/>
      <c r="J619" s="450"/>
      <c r="O619" s="21"/>
    </row>
    <row r="620" spans="2:15" ht="11.25" outlineLevel="1">
      <c r="B620" s="75"/>
      <c r="C620" s="33" t="s">
        <v>319</v>
      </c>
      <c r="D620" s="9" t="s">
        <v>164</v>
      </c>
      <c r="E620" s="9"/>
      <c r="F620" s="588"/>
      <c r="G620" s="350" t="s">
        <v>84</v>
      </c>
      <c r="H620" s="350" t="s">
        <v>84</v>
      </c>
      <c r="I620" s="895" t="s">
        <v>1229</v>
      </c>
      <c r="J620" s="896"/>
      <c r="O620" s="21"/>
    </row>
    <row r="621" spans="2:15" ht="11.25" outlineLevel="1">
      <c r="B621" s="75"/>
      <c r="C621" s="11"/>
      <c r="D621" s="1"/>
      <c r="E621" s="1" t="s">
        <v>327</v>
      </c>
      <c r="F621" s="141" t="s">
        <v>758</v>
      </c>
      <c r="G621" s="32"/>
      <c r="H621" s="32"/>
      <c r="I621" s="353"/>
      <c r="J621" s="450"/>
      <c r="O621" s="21"/>
    </row>
    <row r="622" spans="2:15" ht="11.25" outlineLevel="1">
      <c r="B622" s="75"/>
      <c r="C622" s="33" t="s">
        <v>320</v>
      </c>
      <c r="D622" s="9" t="s">
        <v>129</v>
      </c>
      <c r="E622" s="9"/>
      <c r="F622" s="588"/>
      <c r="G622" s="350" t="s">
        <v>83</v>
      </c>
      <c r="H622" s="350" t="s">
        <v>83</v>
      </c>
      <c r="I622" s="521" t="s">
        <v>1229</v>
      </c>
      <c r="J622" s="522" t="s">
        <v>84</v>
      </c>
      <c r="O622" s="21"/>
    </row>
    <row r="623" spans="2:15" ht="11.25" outlineLevel="1">
      <c r="B623" s="75"/>
      <c r="C623" s="11"/>
      <c r="D623" s="1"/>
      <c r="E623" s="1" t="s">
        <v>328</v>
      </c>
      <c r="F623" s="141" t="s">
        <v>77</v>
      </c>
      <c r="G623" s="32"/>
      <c r="H623" s="32"/>
      <c r="I623" s="353"/>
      <c r="J623" s="450"/>
      <c r="O623" s="21"/>
    </row>
    <row r="624" spans="2:15" ht="11.25" outlineLevel="1">
      <c r="B624" s="523"/>
      <c r="C624" s="224" t="s">
        <v>2145</v>
      </c>
      <c r="D624" s="330" t="s">
        <v>1687</v>
      </c>
      <c r="E624" s="331"/>
      <c r="F624" s="609"/>
      <c r="G624" s="226" t="s">
        <v>84</v>
      </c>
      <c r="H624" s="226" t="s">
        <v>84</v>
      </c>
      <c r="I624" s="521" t="s">
        <v>1229</v>
      </c>
      <c r="J624" s="522" t="s">
        <v>84</v>
      </c>
      <c r="O624" s="21"/>
    </row>
    <row r="625" spans="2:15" ht="11.25" outlineLevel="1">
      <c r="B625" s="75"/>
      <c r="C625" s="11"/>
      <c r="D625" s="1"/>
      <c r="E625" s="1"/>
      <c r="F625" s="444" t="s">
        <v>1688</v>
      </c>
      <c r="G625" s="32"/>
      <c r="H625" s="32"/>
      <c r="I625" s="353"/>
      <c r="J625" s="450"/>
      <c r="O625" s="21"/>
    </row>
    <row r="626" spans="2:15" ht="11.25" outlineLevel="1">
      <c r="B626" s="75"/>
      <c r="C626" s="11"/>
      <c r="D626" s="1"/>
      <c r="E626" s="1"/>
      <c r="F626" s="444" t="s">
        <v>1689</v>
      </c>
      <c r="G626" s="32"/>
      <c r="H626" s="32"/>
      <c r="I626" s="353"/>
      <c r="J626" s="450"/>
      <c r="O626" s="21"/>
    </row>
    <row r="627" spans="2:15" ht="11.25" outlineLevel="1">
      <c r="B627" s="75"/>
      <c r="C627" s="11"/>
      <c r="D627" s="1"/>
      <c r="E627" s="1"/>
      <c r="F627" s="444" t="s">
        <v>1690</v>
      </c>
      <c r="G627" s="32"/>
      <c r="H627" s="32"/>
      <c r="I627" s="353"/>
      <c r="J627" s="450"/>
      <c r="O627" s="21"/>
    </row>
    <row r="628" spans="2:15" ht="11.25" outlineLevel="1">
      <c r="B628" s="75"/>
      <c r="C628" s="11"/>
      <c r="D628" s="1"/>
      <c r="E628" s="1"/>
      <c r="F628" s="141"/>
      <c r="G628" s="32"/>
      <c r="H628" s="32"/>
      <c r="I628" s="353"/>
      <c r="J628" s="450"/>
      <c r="O628" s="21"/>
    </row>
    <row r="629" spans="2:15" ht="11.25" outlineLevel="1">
      <c r="B629" s="75"/>
      <c r="C629" s="33" t="s">
        <v>1399</v>
      </c>
      <c r="D629" s="9" t="s">
        <v>1400</v>
      </c>
      <c r="E629" s="9"/>
      <c r="F629" s="588"/>
      <c r="G629" s="350" t="s">
        <v>83</v>
      </c>
      <c r="H629" s="547" t="s">
        <v>83</v>
      </c>
      <c r="I629" s="59"/>
      <c r="J629" s="452"/>
      <c r="O629" s="21"/>
    </row>
    <row r="630" spans="2:15" ht="11.25" outlineLevel="1">
      <c r="B630" s="75"/>
      <c r="C630" s="11"/>
      <c r="D630" s="1"/>
      <c r="E630" s="1" t="s">
        <v>368</v>
      </c>
      <c r="F630" s="141" t="s">
        <v>1401</v>
      </c>
      <c r="G630" s="227"/>
      <c r="H630" s="552"/>
      <c r="I630" s="59"/>
      <c r="J630" s="452"/>
      <c r="O630" s="21"/>
    </row>
    <row r="631" spans="2:15" ht="11.25" outlineLevel="1">
      <c r="B631" s="75"/>
      <c r="C631" s="11"/>
      <c r="D631" s="1"/>
      <c r="E631" s="1" t="s">
        <v>1691</v>
      </c>
      <c r="F631" s="141" t="s">
        <v>1402</v>
      </c>
      <c r="G631" s="227"/>
      <c r="H631" s="552"/>
      <c r="I631" s="59"/>
      <c r="J631" s="452"/>
      <c r="O631" s="21"/>
    </row>
    <row r="632" spans="2:15" ht="11.25" outlineLevel="1">
      <c r="B632" s="75"/>
      <c r="C632" s="11"/>
      <c r="D632" s="1"/>
      <c r="E632" s="1" t="s">
        <v>370</v>
      </c>
      <c r="F632" s="141" t="s">
        <v>1403</v>
      </c>
      <c r="G632" s="227"/>
      <c r="H632" s="552"/>
      <c r="I632" s="59"/>
      <c r="J632" s="452"/>
      <c r="O632" s="21"/>
    </row>
    <row r="633" spans="2:15" ht="11.25" outlineLevel="1">
      <c r="B633" s="75"/>
      <c r="C633" s="11"/>
      <c r="D633" s="1"/>
      <c r="E633" s="1"/>
      <c r="F633" s="141"/>
      <c r="G633" s="551"/>
      <c r="H633" s="552"/>
      <c r="I633" s="59"/>
      <c r="J633" s="452"/>
      <c r="O633" s="21"/>
    </row>
    <row r="634" spans="2:15" ht="11.25" outlineLevel="1">
      <c r="B634" s="75"/>
      <c r="C634" s="14" t="s">
        <v>329</v>
      </c>
      <c r="D634" s="9" t="s">
        <v>1406</v>
      </c>
      <c r="E634" s="9"/>
      <c r="F634" s="588"/>
      <c r="G634" s="895" t="s">
        <v>84</v>
      </c>
      <c r="H634" s="896"/>
      <c r="I634" s="546" t="s">
        <v>1229</v>
      </c>
      <c r="J634" s="547"/>
      <c r="O634" s="21"/>
    </row>
    <row r="635" spans="2:15" ht="11.25" outlineLevel="1">
      <c r="B635" s="75"/>
      <c r="C635" s="11"/>
      <c r="D635" s="223"/>
      <c r="E635" s="218" t="s">
        <v>1692</v>
      </c>
      <c r="F635" s="141" t="s">
        <v>1695</v>
      </c>
      <c r="G635" s="32"/>
      <c r="H635" s="32"/>
      <c r="I635" s="353"/>
      <c r="J635" s="450"/>
      <c r="O635" s="21"/>
    </row>
    <row r="636" spans="2:15" ht="11.25" outlineLevel="1">
      <c r="B636" s="75"/>
      <c r="C636" s="11"/>
      <c r="D636" s="223"/>
      <c r="E636" s="218" t="s">
        <v>1693</v>
      </c>
      <c r="F636" s="141" t="s">
        <v>1696</v>
      </c>
      <c r="G636" s="32"/>
      <c r="H636" s="32"/>
      <c r="I636" s="353"/>
      <c r="J636" s="450"/>
      <c r="O636" s="21"/>
    </row>
    <row r="637" spans="2:15" ht="11.25" outlineLevel="1">
      <c r="B637" s="75"/>
      <c r="C637" s="11"/>
      <c r="D637" s="223"/>
      <c r="E637" s="218" t="s">
        <v>1694</v>
      </c>
      <c r="F637" s="141" t="s">
        <v>1697</v>
      </c>
      <c r="G637" s="32"/>
      <c r="H637" s="32"/>
      <c r="I637" s="353"/>
      <c r="J637" s="450"/>
      <c r="O637" s="21"/>
    </row>
    <row r="638" spans="2:15" ht="11.25" outlineLevel="1">
      <c r="B638" s="75"/>
      <c r="C638" s="11"/>
      <c r="D638" s="223"/>
      <c r="E638" s="218"/>
      <c r="F638" s="141"/>
      <c r="G638" s="32"/>
      <c r="H638" s="32"/>
      <c r="I638" s="353"/>
      <c r="J638" s="450"/>
      <c r="O638" s="21"/>
    </row>
    <row r="639" spans="2:15" ht="11.25" outlineLevel="1">
      <c r="B639" s="523"/>
      <c r="C639" s="224" t="s">
        <v>2146</v>
      </c>
      <c r="D639" s="330" t="s">
        <v>1701</v>
      </c>
      <c r="E639" s="331"/>
      <c r="F639" s="609"/>
      <c r="G639" s="916" t="s">
        <v>84</v>
      </c>
      <c r="H639" s="917"/>
      <c r="I639" s="353"/>
      <c r="J639" s="450"/>
      <c r="O639" s="21"/>
    </row>
    <row r="640" spans="2:15" ht="11.25" outlineLevel="1">
      <c r="B640" s="75"/>
      <c r="C640" s="11"/>
      <c r="D640" s="223"/>
      <c r="E640" s="332" t="s">
        <v>1692</v>
      </c>
      <c r="F640" s="444" t="s">
        <v>1700</v>
      </c>
      <c r="G640" s="32"/>
      <c r="H640" s="32"/>
      <c r="I640" s="353"/>
      <c r="J640" s="450"/>
      <c r="O640" s="21"/>
    </row>
    <row r="641" spans="2:15" ht="11.25" outlineLevel="1">
      <c r="B641" s="75"/>
      <c r="C641" s="11"/>
      <c r="D641" s="223"/>
      <c r="E641" s="218"/>
      <c r="F641" s="141"/>
      <c r="G641" s="32"/>
      <c r="H641" s="32"/>
      <c r="I641" s="353"/>
      <c r="J641" s="450"/>
      <c r="O641" s="21"/>
    </row>
    <row r="642" spans="2:15" ht="11.25" outlineLevel="1">
      <c r="B642" s="75"/>
      <c r="C642" s="185" t="s">
        <v>287</v>
      </c>
      <c r="D642" s="164" t="s">
        <v>179</v>
      </c>
      <c r="E642" s="165"/>
      <c r="F642" s="593"/>
      <c r="G642" s="350" t="s">
        <v>556</v>
      </c>
      <c r="H642" s="73" t="s">
        <v>82</v>
      </c>
      <c r="I642" s="875"/>
      <c r="J642" s="876"/>
      <c r="O642" s="21"/>
    </row>
    <row r="643" spans="2:15" ht="11.25" outlineLevel="1">
      <c r="B643" s="75"/>
      <c r="C643" s="11"/>
      <c r="D643" s="74"/>
      <c r="E643" s="301"/>
      <c r="F643" s="608"/>
      <c r="G643" s="353"/>
      <c r="H643" s="450"/>
      <c r="I643" s="451"/>
      <c r="J643" s="452"/>
      <c r="O643" s="21"/>
    </row>
    <row r="644" spans="2:15" ht="11.25" outlineLevel="1">
      <c r="B644" s="75"/>
      <c r="C644" s="14" t="s">
        <v>1702</v>
      </c>
      <c r="D644" s="9" t="s">
        <v>1703</v>
      </c>
      <c r="E644" s="9"/>
      <c r="F644" s="588"/>
      <c r="G644" s="350" t="s">
        <v>84</v>
      </c>
      <c r="H644" s="547" t="s">
        <v>85</v>
      </c>
      <c r="I644" s="73" t="s">
        <v>82</v>
      </c>
      <c r="J644" s="547" t="s">
        <v>85</v>
      </c>
      <c r="O644" s="21"/>
    </row>
    <row r="645" spans="2:15" ht="11.25" outlineLevel="1">
      <c r="B645" s="706"/>
      <c r="C645" s="14"/>
      <c r="D645" s="311"/>
      <c r="E645" s="312" t="s">
        <v>1718</v>
      </c>
      <c r="F645" s="589"/>
      <c r="G645" s="350"/>
      <c r="H645" s="550"/>
      <c r="I645" s="845"/>
      <c r="J645" s="846"/>
      <c r="O645" s="21"/>
    </row>
    <row r="646" spans="2:15" ht="11.25" outlineLevel="2">
      <c r="B646" s="706"/>
      <c r="C646" s="14"/>
      <c r="D646" s="311"/>
      <c r="E646" s="533" t="str">
        <f>TRIM(RIGHT(SUBSTITUTE(E645," ",REPT(" ",100)),100))</f>
        <v>8.10.2.3.2(rr)</v>
      </c>
      <c r="F646" s="590">
        <f>+VLOOKUP(E646,clause_count,2,FALSE)</f>
        <v>2</v>
      </c>
      <c r="G646" s="350"/>
      <c r="H646" s="550"/>
      <c r="I646" s="59"/>
      <c r="J646" s="452"/>
      <c r="O646" s="21"/>
    </row>
    <row r="647" spans="2:15" ht="12.75" outlineLevel="2">
      <c r="B647" s="706"/>
      <c r="C647" s="14"/>
      <c r="D647" s="539">
        <v>1</v>
      </c>
      <c r="E647" s="538" t="s">
        <v>2534</v>
      </c>
      <c r="F647" s="577" t="str">
        <f>+VLOOKUP(E647,AlterationTestLU[],2,)</f>
        <v>equipment on car top (2.14.1.7)</v>
      </c>
      <c r="G647" s="350"/>
      <c r="H647" s="550"/>
      <c r="I647" s="59"/>
      <c r="J647" s="452"/>
      <c r="O647" s="21"/>
    </row>
    <row r="648" spans="2:15" ht="51" outlineLevel="2">
      <c r="B648" s="706"/>
      <c r="C648" s="14"/>
      <c r="D648" s="539">
        <v>2</v>
      </c>
      <c r="E648" s="538" t="s">
        <v>2536</v>
      </c>
      <c r="F648" s="577" t="str">
        <f>+VLOOKUP(E648,AlterationTestLU[],2,)</f>
        <v>(d) Top-of-Car Clearance (Item 3.4)
(d)(1) top-of-car clearance (2.4.6 through 2.4.8)
(d)(2) low-clearance signage and marking of car top equipment (2.4.7.2)
(d)(3) guardrails (2.14.1.7.1)</v>
      </c>
      <c r="G648" s="350"/>
      <c r="H648" s="550"/>
      <c r="I648" s="59"/>
      <c r="J648" s="452"/>
      <c r="O648" s="21"/>
    </row>
    <row r="649" spans="2:15" ht="11.25" outlineLevel="1">
      <c r="B649" s="75"/>
      <c r="C649" s="11"/>
      <c r="D649" s="333"/>
      <c r="E649" s="334" t="s">
        <v>1704</v>
      </c>
      <c r="F649" s="611" t="s">
        <v>1707</v>
      </c>
      <c r="G649" s="350" t="s">
        <v>84</v>
      </c>
      <c r="H649" s="547" t="s">
        <v>85</v>
      </c>
      <c r="I649" s="73" t="s">
        <v>82</v>
      </c>
      <c r="J649" s="547" t="s">
        <v>85</v>
      </c>
      <c r="O649" s="21"/>
    </row>
    <row r="650" spans="2:15" ht="11.25" outlineLevel="1">
      <c r="B650" s="75"/>
      <c r="C650" s="11"/>
      <c r="D650" s="1"/>
      <c r="E650" s="229" t="s">
        <v>1706</v>
      </c>
      <c r="F650" s="141" t="s">
        <v>1708</v>
      </c>
      <c r="G650" s="32"/>
      <c r="H650" s="32"/>
      <c r="I650" s="544"/>
      <c r="J650" s="545"/>
      <c r="O650" s="21"/>
    </row>
    <row r="651" spans="2:15" ht="11.25" outlineLevel="1">
      <c r="B651" s="75"/>
      <c r="C651" s="11"/>
      <c r="D651" s="1"/>
      <c r="E651" s="229"/>
      <c r="F651" s="141"/>
      <c r="G651" s="32"/>
      <c r="H651" s="32"/>
      <c r="I651" s="544"/>
      <c r="J651" s="545"/>
      <c r="O651" s="21"/>
    </row>
    <row r="652" spans="2:15" ht="11.25" outlineLevel="1">
      <c r="B652" s="75"/>
      <c r="C652" s="11"/>
      <c r="D652" s="333"/>
      <c r="E652" s="334" t="s">
        <v>1705</v>
      </c>
      <c r="F652" s="611" t="s">
        <v>1709</v>
      </c>
      <c r="G652" s="350" t="s">
        <v>84</v>
      </c>
      <c r="H652" s="547" t="s">
        <v>85</v>
      </c>
      <c r="I652" s="73" t="s">
        <v>82</v>
      </c>
      <c r="J652" s="547" t="s">
        <v>85</v>
      </c>
      <c r="O652" s="21"/>
    </row>
    <row r="653" spans="2:15" ht="11.25" outlineLevel="1">
      <c r="B653" s="75"/>
      <c r="C653" s="11"/>
      <c r="D653" s="74"/>
      <c r="E653" s="229"/>
      <c r="F653" s="141" t="s">
        <v>1710</v>
      </c>
      <c r="G653" s="32"/>
      <c r="H653" s="32"/>
      <c r="I653" s="451"/>
      <c r="J653" s="452"/>
      <c r="O653" s="21"/>
    </row>
    <row r="654" spans="2:15" ht="11.25" outlineLevel="1">
      <c r="B654" s="75"/>
      <c r="C654" s="11"/>
      <c r="D654" s="74"/>
      <c r="E654" s="229"/>
      <c r="F654" s="141" t="s">
        <v>2075</v>
      </c>
      <c r="G654" s="32"/>
      <c r="H654" s="32"/>
      <c r="I654" s="451"/>
      <c r="J654" s="452"/>
      <c r="O654" s="21"/>
    </row>
    <row r="655" spans="2:15" ht="11.25" outlineLevel="1">
      <c r="B655" s="75"/>
      <c r="C655" s="11"/>
      <c r="D655" s="74"/>
      <c r="E655" s="229"/>
      <c r="F655" s="141" t="s">
        <v>1711</v>
      </c>
      <c r="G655" s="32"/>
      <c r="H655" s="32"/>
      <c r="I655" s="451"/>
      <c r="J655" s="452"/>
      <c r="O655" s="21"/>
    </row>
    <row r="656" spans="2:15" ht="11.25" outlineLevel="1">
      <c r="B656" s="75"/>
      <c r="C656" s="11"/>
      <c r="D656" s="74"/>
      <c r="E656" s="229"/>
      <c r="F656" s="141" t="s">
        <v>1712</v>
      </c>
      <c r="G656" s="32"/>
      <c r="H656" s="32"/>
      <c r="I656" s="451"/>
      <c r="J656" s="452"/>
      <c r="O656" s="21"/>
    </row>
    <row r="657" spans="2:15" ht="11.25" outlineLevel="1">
      <c r="B657" s="75"/>
      <c r="C657" s="11"/>
      <c r="D657" s="74"/>
      <c r="E657" s="229"/>
      <c r="F657" s="141" t="s">
        <v>1713</v>
      </c>
      <c r="G657" s="353"/>
      <c r="H657" s="450"/>
      <c r="I657" s="451"/>
      <c r="J657" s="452"/>
      <c r="O657" s="21"/>
    </row>
    <row r="658" spans="2:15" ht="11.25" outlineLevel="1">
      <c r="B658" s="75"/>
      <c r="C658" s="11"/>
      <c r="D658" s="74"/>
      <c r="E658" s="229"/>
      <c r="F658" s="608" t="s">
        <v>1714</v>
      </c>
      <c r="G658" s="353"/>
      <c r="H658" s="450"/>
      <c r="I658" s="451"/>
      <c r="J658" s="452"/>
      <c r="O658" s="21"/>
    </row>
    <row r="659" spans="2:15" ht="11.25" outlineLevel="1">
      <c r="B659" s="75"/>
      <c r="C659" s="11"/>
      <c r="D659" s="74"/>
      <c r="E659" s="301"/>
      <c r="F659" s="608" t="s">
        <v>1715</v>
      </c>
      <c r="G659" s="353"/>
      <c r="H659" s="450"/>
      <c r="I659" s="451"/>
      <c r="J659" s="452"/>
      <c r="O659" s="21"/>
    </row>
    <row r="660" spans="2:15" ht="11.25" outlineLevel="1">
      <c r="B660" s="75"/>
      <c r="C660" s="11"/>
      <c r="D660" s="74"/>
      <c r="E660" s="301"/>
      <c r="F660" s="608" t="s">
        <v>1716</v>
      </c>
      <c r="G660" s="353"/>
      <c r="H660" s="450"/>
      <c r="I660" s="451"/>
      <c r="J660" s="452"/>
      <c r="O660" s="21"/>
    </row>
    <row r="661" spans="2:15" ht="11.25" outlineLevel="1">
      <c r="B661" s="75"/>
      <c r="C661" s="11"/>
      <c r="D661" s="74"/>
      <c r="E661" s="301"/>
      <c r="F661" s="608" t="s">
        <v>1717</v>
      </c>
      <c r="G661" s="353"/>
      <c r="H661" s="450"/>
      <c r="I661" s="451"/>
      <c r="J661" s="452"/>
      <c r="O661" s="21"/>
    </row>
    <row r="662" spans="2:15" ht="11.25" outlineLevel="1">
      <c r="B662" s="75"/>
      <c r="C662" s="11"/>
      <c r="D662" s="74"/>
      <c r="E662" s="301"/>
      <c r="F662" s="608"/>
      <c r="G662" s="353"/>
      <c r="H662" s="450"/>
      <c r="I662" s="451"/>
      <c r="J662" s="452"/>
      <c r="O662" s="21"/>
    </row>
    <row r="663" spans="2:15" ht="11.25" outlineLevel="1">
      <c r="B663" s="523"/>
      <c r="C663" s="273" t="s">
        <v>2169</v>
      </c>
      <c r="D663" s="172" t="s">
        <v>1719</v>
      </c>
      <c r="E663" s="173"/>
      <c r="F663" s="593"/>
      <c r="G663" s="895" t="s">
        <v>1238</v>
      </c>
      <c r="H663" s="896"/>
      <c r="I663" s="451"/>
      <c r="J663" s="452"/>
      <c r="O663" s="21"/>
    </row>
    <row r="664" spans="2:15" ht="11.25" outlineLevel="1">
      <c r="B664" s="75"/>
      <c r="C664" s="11"/>
      <c r="D664" s="74"/>
      <c r="E664" s="229"/>
      <c r="F664" s="608"/>
      <c r="G664" s="354"/>
      <c r="H664" s="355"/>
      <c r="I664" s="518"/>
      <c r="J664" s="519"/>
      <c r="O664" s="21"/>
    </row>
    <row r="665" spans="2:15" ht="11.25">
      <c r="B665" s="75"/>
      <c r="C665" s="94" t="s">
        <v>1143</v>
      </c>
      <c r="D665" s="95" t="s">
        <v>1021</v>
      </c>
      <c r="E665" s="95"/>
      <c r="F665" s="630"/>
      <c r="G665" s="548" t="s">
        <v>83</v>
      </c>
      <c r="H665" s="549" t="s">
        <v>82</v>
      </c>
      <c r="I665" s="909" t="s">
        <v>83</v>
      </c>
      <c r="J665" s="910"/>
      <c r="O665" s="21"/>
    </row>
    <row r="666" spans="2:15" ht="11.25" outlineLevel="1">
      <c r="B666" s="706"/>
      <c r="C666" s="14"/>
      <c r="D666" s="311"/>
      <c r="E666" s="312" t="s">
        <v>1883</v>
      </c>
      <c r="F666" s="589"/>
      <c r="G666" s="353"/>
      <c r="H666" s="32"/>
      <c r="I666" s="353"/>
      <c r="J666" s="553"/>
      <c r="O666" s="21"/>
    </row>
    <row r="667" spans="2:15" ht="11.25" outlineLevel="2">
      <c r="B667" s="706"/>
      <c r="C667" s="14"/>
      <c r="D667" s="311"/>
      <c r="E667" s="533" t="str">
        <f>TRIM(RIGHT(SUBSTITUTE(E666," ",REPT(" ",100)),100))</f>
        <v>8.10.3.3.2(dd)</v>
      </c>
      <c r="F667" s="590">
        <f>+VLOOKUP(E667,clause_count,2,FALSE)</f>
        <v>4</v>
      </c>
      <c r="G667" s="353"/>
      <c r="H667" s="32"/>
      <c r="I667" s="353"/>
      <c r="J667" s="450"/>
      <c r="O667" s="21"/>
    </row>
    <row r="668" spans="2:15" ht="127.5" outlineLevel="2">
      <c r="B668" s="706"/>
      <c r="C668" s="14"/>
      <c r="D668" s="539">
        <v>1</v>
      </c>
      <c r="E668" s="538" t="s">
        <v>2920</v>
      </c>
      <c r="F668" s="577" t="str">
        <f>+VLOOKUP(E668,AlterationTestLU[],2,)</f>
        <v>(s)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v>
      </c>
      <c r="G668" s="353"/>
      <c r="H668" s="32"/>
      <c r="I668" s="353"/>
      <c r="J668" s="450"/>
      <c r="O668" s="21"/>
    </row>
    <row r="669" spans="2:15" ht="12.75" outlineLevel="2">
      <c r="B669" s="706"/>
      <c r="C669" s="14"/>
      <c r="D669" s="539">
        <v>2</v>
      </c>
      <c r="E669" s="538" t="s">
        <v>3021</v>
      </c>
      <c r="F669" s="577" t="str">
        <f>+VLOOKUP(E669,AlterationTestLU[],2,)</f>
        <v>Car Platform Guard [Section 3.15 and 8.10.2.2.4(a)] (Item 4.1)</v>
      </c>
      <c r="G669" s="353"/>
      <c r="H669" s="32"/>
      <c r="I669" s="353"/>
      <c r="J669" s="450"/>
      <c r="O669" s="21"/>
    </row>
    <row r="670" spans="2:15" ht="12.75" outlineLevel="2">
      <c r="B670" s="706"/>
      <c r="C670" s="14"/>
      <c r="D670" s="539">
        <v>3</v>
      </c>
      <c r="E670" s="538" t="s">
        <v>3059</v>
      </c>
      <c r="F670" s="577" t="str">
        <f>+VLOOKUP(E670,AlterationTestLU[],2,)</f>
        <v>Car Frame and Platform (Section 3.15) (Item 5.7)</v>
      </c>
      <c r="G670" s="353"/>
      <c r="H670" s="32"/>
      <c r="I670" s="353"/>
      <c r="J670" s="450"/>
      <c r="O670" s="21"/>
    </row>
    <row r="671" spans="2:15" ht="12.75" outlineLevel="2">
      <c r="B671" s="706"/>
      <c r="C671" s="14"/>
      <c r="D671" s="539">
        <v>4</v>
      </c>
      <c r="E671" s="538" t="s">
        <v>3065</v>
      </c>
      <c r="F671" s="577" t="str">
        <f>+VLOOKUP(E671,AlterationTestLU[],2,)</f>
        <v>Car Safety (Section 3.17) (Item 5.8)</v>
      </c>
      <c r="G671" s="353"/>
      <c r="H671" s="32"/>
      <c r="I671" s="353"/>
      <c r="J671" s="450"/>
      <c r="O671" s="21"/>
    </row>
    <row r="672" spans="2:15" ht="11.25" outlineLevel="1">
      <c r="B672" s="75"/>
      <c r="C672" s="11"/>
      <c r="D672" s="1"/>
      <c r="E672" s="1" t="s">
        <v>445</v>
      </c>
      <c r="F672" s="141" t="s">
        <v>336</v>
      </c>
      <c r="G672" s="353"/>
      <c r="H672" s="32"/>
      <c r="I672" s="353"/>
      <c r="J672" s="355"/>
      <c r="O672" s="21"/>
    </row>
    <row r="673" spans="2:15" ht="11.25">
      <c r="B673" s="75"/>
      <c r="C673" s="94" t="s">
        <v>1144</v>
      </c>
      <c r="D673" s="95" t="s">
        <v>1145</v>
      </c>
      <c r="E673" s="95"/>
      <c r="F673" s="630" t="s">
        <v>957</v>
      </c>
      <c r="G673" s="904" t="s">
        <v>150</v>
      </c>
      <c r="H673" s="905"/>
      <c r="I673" s="905"/>
      <c r="J673" s="906"/>
      <c r="O673" s="21"/>
    </row>
    <row r="674" spans="2:15" ht="11.25" outlineLevel="1">
      <c r="B674" s="75"/>
      <c r="C674" s="97" t="s">
        <v>399</v>
      </c>
      <c r="D674" s="98" t="s">
        <v>813</v>
      </c>
      <c r="E674" s="98"/>
      <c r="F674" s="631"/>
      <c r="G674" s="348" t="s">
        <v>82</v>
      </c>
      <c r="H674" s="349" t="s">
        <v>83</v>
      </c>
      <c r="I674" s="99" t="s">
        <v>1229</v>
      </c>
      <c r="J674" s="100" t="s">
        <v>85</v>
      </c>
      <c r="O674" s="21"/>
    </row>
    <row r="675" spans="2:15" ht="11.25" outlineLevel="1">
      <c r="B675" s="706"/>
      <c r="C675" s="14"/>
      <c r="D675" s="311"/>
      <c r="E675" s="312" t="s">
        <v>1884</v>
      </c>
      <c r="F675" s="589"/>
      <c r="G675" s="353"/>
      <c r="H675" s="32"/>
      <c r="I675" s="898"/>
      <c r="J675" s="899"/>
      <c r="O675" s="21"/>
    </row>
    <row r="676" spans="2:15" ht="11.25" outlineLevel="2">
      <c r="B676" s="706"/>
      <c r="C676" s="14"/>
      <c r="D676" s="311"/>
      <c r="E676" s="533" t="str">
        <f>TRIM(RIGHT(SUBSTITUTE(E675," ",REPT(" ",100)),100))</f>
        <v>8.10.3.3.2(e)</v>
      </c>
      <c r="F676" s="590">
        <f>+VLOOKUP(E676,clause_count,2,FALSE)</f>
        <v>8</v>
      </c>
      <c r="G676" s="353"/>
      <c r="H676" s="32"/>
      <c r="I676" s="449"/>
      <c r="J676" s="450"/>
      <c r="O676" s="21"/>
    </row>
    <row r="677" spans="2:15" ht="38.25" outlineLevel="2">
      <c r="B677" s="706"/>
      <c r="C677" s="14"/>
      <c r="D677" s="539">
        <v>1</v>
      </c>
      <c r="E677" s="538" t="s">
        <v>3000</v>
      </c>
      <c r="F677" s="577" t="str">
        <f>+VLOOKUP(E677,AlterationTestLU[],2,)</f>
        <v>Governor, Safety, Ropes, CWTs (Item 3.20). Use 8.10.2.2.2(hh) , 8.10.2.2.2(ii), 8.10.2.2.3(m), 8.10.2.2.3(n), and 8.10.2.2.3(z) through 8.10.2.2.2.3(cc); car and counterweight safeties (3.17.1 and 3.17.2).</v>
      </c>
      <c r="G677" s="353"/>
      <c r="H677" s="32"/>
      <c r="I677" s="449"/>
      <c r="J677" s="450"/>
      <c r="O677" s="21"/>
    </row>
    <row r="678" spans="2:15" ht="25.5" outlineLevel="2">
      <c r="B678" s="706"/>
      <c r="C678" s="14"/>
      <c r="D678" s="539">
        <v>2</v>
      </c>
      <c r="E678" s="538" t="s">
        <v>2814</v>
      </c>
      <c r="F678" s="577" t="str">
        <f>+VLOOKUP(E678,AlterationTestLU[],2,)</f>
        <v>8.10.2.2.2(hh), 8.10.2.2.2(ii), 8.10.2.2.3(n), 8.10.2.2.3(y), 8.10.2.2.3(aa), and 8.10.2.2.5(j).</v>
      </c>
      <c r="G678" s="353"/>
      <c r="H678" s="32"/>
      <c r="I678" s="449"/>
      <c r="J678" s="450"/>
      <c r="O678" s="21"/>
    </row>
    <row r="679" spans="2:15" ht="114.75" outlineLevel="2">
      <c r="B679" s="706"/>
      <c r="C679" s="14"/>
      <c r="D679" s="539">
        <v>3</v>
      </c>
      <c r="E679" s="538" t="s">
        <v>2432</v>
      </c>
      <c r="F679" s="577" t="str">
        <f>+VLOOKUP(E679,AlterationTestLU[],2,)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679" s="353"/>
      <c r="H679" s="32"/>
      <c r="I679" s="449"/>
      <c r="J679" s="450"/>
      <c r="O679" s="21"/>
    </row>
    <row r="680" spans="2:15" ht="382.5" outlineLevel="2">
      <c r="B680" s="706"/>
      <c r="C680" s="14"/>
      <c r="D680" s="539">
        <v>4</v>
      </c>
      <c r="E680" s="538" t="s">
        <v>2438</v>
      </c>
      <c r="F680" s="577" t="str">
        <f>+VLOOKUP(E680,AlterationTestLU[],2,)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680" s="353"/>
      <c r="H680" s="32"/>
      <c r="I680" s="449"/>
      <c r="J680" s="450"/>
      <c r="O680" s="16" t="s">
        <v>2438</v>
      </c>
    </row>
    <row r="681" spans="2:15" ht="25.5" outlineLevel="2">
      <c r="B681" s="706"/>
      <c r="C681" s="14"/>
      <c r="D681" s="539">
        <v>5</v>
      </c>
      <c r="E681" s="538" t="s">
        <v>2549</v>
      </c>
      <c r="F681" s="577" t="str">
        <f>+VLOOKUP(E681,AlterationTestLU[],2,)</f>
        <v>Counterweight Safeties (Item 3.29). Visually inspect counterweight safeties, including marking plate  2.17.4).</v>
      </c>
      <c r="G681" s="353"/>
      <c r="H681" s="32"/>
      <c r="I681" s="449"/>
      <c r="J681" s="450"/>
      <c r="O681" s="21"/>
    </row>
    <row r="682" spans="2:15" ht="89.25" outlineLevel="2">
      <c r="B682" s="706"/>
      <c r="C682" s="14"/>
      <c r="D682" s="539">
        <v>6</v>
      </c>
      <c r="E682" s="538" t="s">
        <v>2567</v>
      </c>
      <c r="F682" s="577" t="str">
        <f>+VLOOKUP(E682,AlterationTestLU[],2,)</f>
        <v>(y) Guide Rails and Equipment (Section 2.23) (Item 3.19)
(y)(1) rail section (2.23.3)
(y)(2) bracket spacing (2.23.4)
(y)(3) surfaces and lubrication (2.23.6 and 2.17.16)
(y)(4) joints and fish plates (2.23.7)
(y)(5) bracket supports (2.23.9)
(y)(6) fastenings (2.23.10)</v>
      </c>
      <c r="G682" s="353"/>
      <c r="H682" s="32"/>
      <c r="I682" s="449"/>
      <c r="J682" s="450"/>
      <c r="O682" s="21"/>
    </row>
    <row r="683" spans="2:15" ht="12.75" outlineLevel="2">
      <c r="B683" s="706"/>
      <c r="C683" s="14"/>
      <c r="D683" s="539">
        <v>7</v>
      </c>
      <c r="E683" s="538" t="s">
        <v>2575</v>
      </c>
      <c r="F683" s="577" t="str">
        <f>+VLOOKUP(E683,AlterationTestLU[],2,)</f>
        <v>Governor Releasing Carrier (2.17.15) (Item 3.21)</v>
      </c>
      <c r="G683" s="353"/>
      <c r="H683" s="32"/>
      <c r="I683" s="449"/>
      <c r="J683" s="450"/>
      <c r="O683" s="21"/>
    </row>
    <row r="684" spans="2:15" ht="63.75" outlineLevel="2">
      <c r="B684" s="706"/>
      <c r="C684" s="14"/>
      <c r="D684" s="539">
        <v>8</v>
      </c>
      <c r="E684" s="538" t="s">
        <v>2715</v>
      </c>
      <c r="F684" s="577" t="str">
        <f>+VLOOKUP(E684,AlterationTestLU[],2,)</f>
        <v>(j) Car Safeties and Guiding Members (Item 5.8)
(j)(1) rope movement (2.17.11)
(j)(2) marking plate (2.17.14)
(j)(3) car guiding members (2.15.2)
(j)(4) running clearances (2.17.10)</v>
      </c>
      <c r="G684" s="353"/>
      <c r="H684" s="32"/>
      <c r="I684" s="449"/>
      <c r="J684" s="450"/>
      <c r="O684" s="21"/>
    </row>
    <row r="685" spans="2:15" ht="11.25" outlineLevel="1">
      <c r="B685" s="75"/>
      <c r="C685" s="11"/>
      <c r="D685" s="1"/>
      <c r="E685" s="1" t="s">
        <v>446</v>
      </c>
      <c r="F685" s="141" t="s">
        <v>813</v>
      </c>
      <c r="G685" s="353"/>
      <c r="H685" s="32"/>
      <c r="I685" s="898"/>
      <c r="J685" s="899"/>
      <c r="O685" s="21"/>
    </row>
    <row r="686" spans="2:15" ht="11.25" outlineLevel="1">
      <c r="B686" s="75"/>
      <c r="C686" s="11"/>
      <c r="D686" s="1"/>
      <c r="E686" s="1" t="s">
        <v>447</v>
      </c>
      <c r="F686" s="141" t="s">
        <v>821</v>
      </c>
      <c r="G686" s="353"/>
      <c r="H686" s="32"/>
      <c r="I686" s="898"/>
      <c r="J686" s="899"/>
      <c r="O686" s="21"/>
    </row>
    <row r="687" spans="2:15" ht="11.25" outlineLevel="1">
      <c r="B687" s="75"/>
      <c r="C687" s="11"/>
      <c r="D687" s="1"/>
      <c r="E687" s="1" t="s">
        <v>448</v>
      </c>
      <c r="F687" s="141" t="s">
        <v>849</v>
      </c>
      <c r="G687" s="353"/>
      <c r="H687" s="32"/>
      <c r="I687" s="898"/>
      <c r="J687" s="899"/>
      <c r="O687" s="21"/>
    </row>
    <row r="688" spans="2:15" ht="11.25" outlineLevel="1">
      <c r="B688" s="75"/>
      <c r="C688" s="97" t="s">
        <v>400</v>
      </c>
      <c r="D688" s="98" t="s">
        <v>814</v>
      </c>
      <c r="E688" s="98"/>
      <c r="F688" s="631"/>
      <c r="G688" s="99" t="s">
        <v>82</v>
      </c>
      <c r="H688" s="100" t="s">
        <v>83</v>
      </c>
      <c r="I688" s="99" t="s">
        <v>1229</v>
      </c>
      <c r="J688" s="100" t="s">
        <v>85</v>
      </c>
      <c r="O688" s="21"/>
    </row>
    <row r="689" spans="2:15" ht="11.25" outlineLevel="1">
      <c r="B689" s="706"/>
      <c r="C689" s="14"/>
      <c r="D689" s="311"/>
      <c r="E689" s="312" t="s">
        <v>1884</v>
      </c>
      <c r="F689" s="589"/>
      <c r="G689" s="353"/>
      <c r="H689" s="32"/>
      <c r="I689" s="898"/>
      <c r="J689" s="899"/>
      <c r="O689" s="21"/>
    </row>
    <row r="690" spans="2:15" ht="11.25" outlineLevel="2">
      <c r="B690" s="706"/>
      <c r="C690" s="14"/>
      <c r="D690" s="311"/>
      <c r="E690" s="533" t="str">
        <f>TRIM(RIGHT(SUBSTITUTE(E689," ",REPT(" ",100)),100))</f>
        <v>8.10.3.3.2(e)</v>
      </c>
      <c r="F690" s="590">
        <f>+VLOOKUP(E690,clause_count,2,FALSE)</f>
        <v>8</v>
      </c>
      <c r="G690" s="353"/>
      <c r="H690" s="32"/>
      <c r="I690" s="449"/>
      <c r="J690" s="450"/>
      <c r="O690" s="21"/>
    </row>
    <row r="691" spans="2:15" ht="38.25" outlineLevel="2">
      <c r="B691" s="706"/>
      <c r="C691" s="14"/>
      <c r="D691" s="539">
        <v>1</v>
      </c>
      <c r="E691" s="538" t="s">
        <v>3000</v>
      </c>
      <c r="F691" s="577" t="str">
        <f>+VLOOKUP(E691,AlterationTestLU[],2,)</f>
        <v>Governor, Safety, Ropes, CWTs (Item 3.20). Use 8.10.2.2.2(hh) , 8.10.2.2.2(ii), 8.10.2.2.3(m), 8.10.2.2.3(n), and 8.10.2.2.3(z) through 8.10.2.2.2.3(cc); car and counterweight safeties (3.17.1 and 3.17.2).</v>
      </c>
      <c r="G691" s="353"/>
      <c r="H691" s="32"/>
      <c r="I691" s="449"/>
      <c r="J691" s="450"/>
      <c r="O691" s="21"/>
    </row>
    <row r="692" spans="2:15" ht="25.5" outlineLevel="2">
      <c r="B692" s="706"/>
      <c r="C692" s="14"/>
      <c r="D692" s="539">
        <v>2</v>
      </c>
      <c r="E692" s="538" t="s">
        <v>2814</v>
      </c>
      <c r="F692" s="577" t="str">
        <f>+VLOOKUP(E692,AlterationTestLU[],2,)</f>
        <v>8.10.2.2.2(hh), 8.10.2.2.2(ii), 8.10.2.2.3(n), 8.10.2.2.3(y), 8.10.2.2.3(aa), and 8.10.2.2.5(j).</v>
      </c>
      <c r="G692" s="353"/>
      <c r="H692" s="32"/>
      <c r="I692" s="449"/>
      <c r="J692" s="450"/>
      <c r="O692" s="21"/>
    </row>
    <row r="693" spans="2:15" ht="114.75" outlineLevel="2">
      <c r="B693" s="706"/>
      <c r="C693" s="14"/>
      <c r="D693" s="539">
        <v>3</v>
      </c>
      <c r="E693" s="538" t="s">
        <v>2432</v>
      </c>
      <c r="F693" s="577" t="str">
        <f>+VLOOKUP(E693,AlterationTestLU[],2,)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693" s="353"/>
      <c r="H693" s="32"/>
      <c r="I693" s="449"/>
      <c r="J693" s="450"/>
      <c r="O693" s="21"/>
    </row>
    <row r="694" spans="2:15" ht="382.5" outlineLevel="2">
      <c r="B694" s="706"/>
      <c r="C694" s="14"/>
      <c r="D694" s="539">
        <v>4</v>
      </c>
      <c r="E694" s="538" t="s">
        <v>2438</v>
      </c>
      <c r="F694" s="577" t="str">
        <f>+VLOOKUP(E694,AlterationTestLU[],2,)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694" s="353"/>
      <c r="H694" s="32"/>
      <c r="I694" s="449"/>
      <c r="J694" s="450"/>
      <c r="O694" s="16" t="s">
        <v>2438</v>
      </c>
    </row>
    <row r="695" spans="2:15" ht="25.5" outlineLevel="2">
      <c r="B695" s="706"/>
      <c r="C695" s="14"/>
      <c r="D695" s="539">
        <v>5</v>
      </c>
      <c r="E695" s="538" t="s">
        <v>2549</v>
      </c>
      <c r="F695" s="577" t="str">
        <f>+VLOOKUP(E695,AlterationTestLU[],2,)</f>
        <v>Counterweight Safeties (Item 3.29). Visually inspect counterweight safeties, including marking plate  2.17.4).</v>
      </c>
      <c r="G695" s="353"/>
      <c r="H695" s="32"/>
      <c r="I695" s="449"/>
      <c r="J695" s="450"/>
      <c r="O695" s="21"/>
    </row>
    <row r="696" spans="2:15" ht="89.25" outlineLevel="2">
      <c r="B696" s="706"/>
      <c r="C696" s="14"/>
      <c r="D696" s="539">
        <v>6</v>
      </c>
      <c r="E696" s="538" t="s">
        <v>2567</v>
      </c>
      <c r="F696" s="577" t="str">
        <f>+VLOOKUP(E696,AlterationTestLU[],2,)</f>
        <v>(y) Guide Rails and Equipment (Section 2.23) (Item 3.19)
(y)(1) rail section (2.23.3)
(y)(2) bracket spacing (2.23.4)
(y)(3) surfaces and lubrication (2.23.6 and 2.17.16)
(y)(4) joints and fish plates (2.23.7)
(y)(5) bracket supports (2.23.9)
(y)(6) fastenings (2.23.10)</v>
      </c>
      <c r="G696" s="353"/>
      <c r="H696" s="32"/>
      <c r="I696" s="449"/>
      <c r="J696" s="450"/>
      <c r="O696" s="21"/>
    </row>
    <row r="697" spans="2:15" ht="12.75" outlineLevel="2">
      <c r="B697" s="706"/>
      <c r="C697" s="14"/>
      <c r="D697" s="539">
        <v>7</v>
      </c>
      <c r="E697" s="538" t="s">
        <v>2575</v>
      </c>
      <c r="F697" s="577" t="str">
        <f>+VLOOKUP(E697,AlterationTestLU[],2,)</f>
        <v>Governor Releasing Carrier (2.17.15) (Item 3.21)</v>
      </c>
      <c r="G697" s="353"/>
      <c r="H697" s="32"/>
      <c r="I697" s="449"/>
      <c r="J697" s="450"/>
      <c r="O697" s="21"/>
    </row>
    <row r="698" spans="2:15" ht="63.75" outlineLevel="2">
      <c r="B698" s="706"/>
      <c r="C698" s="14"/>
      <c r="D698" s="539">
        <v>8</v>
      </c>
      <c r="E698" s="538" t="s">
        <v>2715</v>
      </c>
      <c r="F698" s="577" t="str">
        <f>+VLOOKUP(E698,AlterationTestLU[],2,)</f>
        <v>(j) Car Safeties and Guiding Members (Item 5.8)
(j)(1) rope movement (2.17.11)
(j)(2) marking plate (2.17.14)
(j)(3) car guiding members (2.15.2)
(j)(4) running clearances (2.17.10)</v>
      </c>
      <c r="G698" s="353"/>
      <c r="H698" s="32"/>
      <c r="I698" s="449"/>
      <c r="J698" s="450"/>
      <c r="O698" s="21"/>
    </row>
    <row r="699" spans="2:15" ht="11.25" outlineLevel="1">
      <c r="B699" s="75"/>
      <c r="C699" s="11"/>
      <c r="D699" s="1"/>
      <c r="E699" s="1" t="s">
        <v>485</v>
      </c>
      <c r="F699" s="141" t="s">
        <v>814</v>
      </c>
      <c r="G699" s="353"/>
      <c r="H699" s="32"/>
      <c r="I699" s="898"/>
      <c r="J699" s="899"/>
      <c r="O699" s="21"/>
    </row>
    <row r="700" spans="2:15" ht="11.25" outlineLevel="1">
      <c r="B700" s="75"/>
      <c r="C700" s="11"/>
      <c r="D700" s="1"/>
      <c r="E700" s="1" t="s">
        <v>447</v>
      </c>
      <c r="F700" s="141" t="s">
        <v>821</v>
      </c>
      <c r="G700" s="353"/>
      <c r="H700" s="32"/>
      <c r="I700" s="898"/>
      <c r="J700" s="899"/>
      <c r="O700" s="21"/>
    </row>
    <row r="701" spans="2:15" ht="11.25" outlineLevel="1">
      <c r="B701" s="75"/>
      <c r="C701" s="11"/>
      <c r="D701" s="1"/>
      <c r="E701" s="1" t="s">
        <v>448</v>
      </c>
      <c r="F701" s="141" t="s">
        <v>849</v>
      </c>
      <c r="G701" s="353"/>
      <c r="H701" s="32"/>
      <c r="I701" s="353"/>
      <c r="J701" s="450"/>
      <c r="O701" s="21"/>
    </row>
    <row r="702" spans="2:15" ht="11.25" outlineLevel="1">
      <c r="B702" s="75"/>
      <c r="C702" s="97" t="s">
        <v>401</v>
      </c>
      <c r="D702" s="98" t="s">
        <v>88</v>
      </c>
      <c r="E702" s="98"/>
      <c r="F702" s="631"/>
      <c r="G702" s="99" t="s">
        <v>83</v>
      </c>
      <c r="H702" s="101" t="s">
        <v>82</v>
      </c>
      <c r="I702" s="99" t="s">
        <v>1229</v>
      </c>
      <c r="J702" s="100" t="s">
        <v>85</v>
      </c>
      <c r="O702" s="21"/>
    </row>
    <row r="703" spans="2:15" ht="11.25" outlineLevel="1">
      <c r="B703" s="706"/>
      <c r="C703" s="14"/>
      <c r="D703" s="311"/>
      <c r="E703" s="312" t="s">
        <v>1884</v>
      </c>
      <c r="F703" s="589"/>
      <c r="G703" s="353"/>
      <c r="H703" s="32"/>
      <c r="I703" s="898"/>
      <c r="J703" s="899"/>
      <c r="O703" s="21"/>
    </row>
    <row r="704" spans="2:15" ht="11.25" outlineLevel="2">
      <c r="B704" s="706"/>
      <c r="C704" s="14"/>
      <c r="D704" s="311"/>
      <c r="E704" s="533" t="str">
        <f>TRIM(RIGHT(SUBSTITUTE(E703," ",REPT(" ",100)),100))</f>
        <v>8.10.3.3.2(e)</v>
      </c>
      <c r="F704" s="590">
        <f>+VLOOKUP(E704,clause_count,2,FALSE)</f>
        <v>8</v>
      </c>
      <c r="G704" s="353"/>
      <c r="H704" s="32"/>
      <c r="I704" s="449"/>
      <c r="J704" s="450"/>
      <c r="O704" s="21"/>
    </row>
    <row r="705" spans="2:15" ht="38.25" outlineLevel="2">
      <c r="B705" s="706"/>
      <c r="C705" s="14"/>
      <c r="D705" s="539">
        <v>1</v>
      </c>
      <c r="E705" s="538" t="s">
        <v>3000</v>
      </c>
      <c r="F705" s="577" t="str">
        <f>+VLOOKUP(E705,AlterationTestLU[],2,)</f>
        <v>Governor, Safety, Ropes, CWTs (Item 3.20). Use 8.10.2.2.2(hh) , 8.10.2.2.2(ii), 8.10.2.2.3(m), 8.10.2.2.3(n), and 8.10.2.2.3(z) through 8.10.2.2.2.3(cc); car and counterweight safeties (3.17.1 and 3.17.2).</v>
      </c>
      <c r="G705" s="353"/>
      <c r="H705" s="32"/>
      <c r="I705" s="449"/>
      <c r="J705" s="450"/>
      <c r="O705" s="21"/>
    </row>
    <row r="706" spans="2:15" ht="25.5" outlineLevel="2">
      <c r="B706" s="706"/>
      <c r="C706" s="14"/>
      <c r="D706" s="539">
        <v>2</v>
      </c>
      <c r="E706" s="538" t="s">
        <v>2814</v>
      </c>
      <c r="F706" s="577" t="str">
        <f>+VLOOKUP(E706,AlterationTestLU[],2,)</f>
        <v>8.10.2.2.2(hh), 8.10.2.2.2(ii), 8.10.2.2.3(n), 8.10.2.2.3(y), 8.10.2.2.3(aa), and 8.10.2.2.5(j).</v>
      </c>
      <c r="G706" s="353"/>
      <c r="H706" s="32"/>
      <c r="I706" s="449"/>
      <c r="J706" s="450"/>
      <c r="O706" s="21"/>
    </row>
    <row r="707" spans="2:15" ht="114.75" outlineLevel="2">
      <c r="B707" s="706"/>
      <c r="C707" s="14"/>
      <c r="D707" s="539">
        <v>3</v>
      </c>
      <c r="E707" s="538" t="s">
        <v>2432</v>
      </c>
      <c r="F707" s="577" t="str">
        <f>+VLOOKUP(E707,AlterationTestLU[],2,)</f>
        <v>(hh) Governor, Overspeed Switch, and Seal (Item 2.13)
(hh)(1) The tripping speed of the governor and the governor overspeed switch conformance with 2.18.2 and 2.18.4.
(hh)(2) The governor rope pull-through and pull-out conformance with 2.17.15 and 2.18.6. 
(hh)(3) The adjustable means shall be sealed (2.18.3).
(hh)(4) A marking plate conforming to 2.18.9 shall be attached at the governor.
(hh)(5) Access and securing of the car, if applicable (2.7.6.3.4).</v>
      </c>
      <c r="G707" s="353"/>
      <c r="H707" s="32"/>
      <c r="I707" s="449"/>
      <c r="J707" s="450"/>
      <c r="O707" s="21"/>
    </row>
    <row r="708" spans="2:15" ht="382.5" outlineLevel="2">
      <c r="B708" s="706"/>
      <c r="C708" s="14"/>
      <c r="D708" s="539">
        <v>4</v>
      </c>
      <c r="E708" s="538" t="s">
        <v>2438</v>
      </c>
      <c r="F708" s="577" t="str">
        <f>+VLOOKUP(E708,AlterationTestLU[],2,)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708" s="353"/>
      <c r="H708" s="32"/>
      <c r="I708" s="449"/>
      <c r="J708" s="450"/>
      <c r="O708" s="16" t="s">
        <v>2438</v>
      </c>
    </row>
    <row r="709" spans="2:15" ht="25.5" outlineLevel="2">
      <c r="B709" s="706"/>
      <c r="C709" s="14"/>
      <c r="D709" s="539">
        <v>5</v>
      </c>
      <c r="E709" s="538" t="s">
        <v>2549</v>
      </c>
      <c r="F709" s="577" t="str">
        <f>+VLOOKUP(E709,AlterationTestLU[],2,)</f>
        <v>Counterweight Safeties (Item 3.29). Visually inspect counterweight safeties, including marking plate  2.17.4).</v>
      </c>
      <c r="G709" s="353"/>
      <c r="H709" s="32"/>
      <c r="I709" s="449"/>
      <c r="J709" s="450"/>
      <c r="O709" s="21"/>
    </row>
    <row r="710" spans="2:15" ht="89.25" outlineLevel="2">
      <c r="B710" s="706"/>
      <c r="C710" s="14"/>
      <c r="D710" s="539">
        <v>6</v>
      </c>
      <c r="E710" s="538" t="s">
        <v>2567</v>
      </c>
      <c r="F710" s="577" t="str">
        <f>+VLOOKUP(E710,AlterationTestLU[],2,)</f>
        <v>(y) Guide Rails and Equipment (Section 2.23) (Item 3.19)
(y)(1) rail section (2.23.3)
(y)(2) bracket spacing (2.23.4)
(y)(3) surfaces and lubrication (2.23.6 and 2.17.16)
(y)(4) joints and fish plates (2.23.7)
(y)(5) bracket supports (2.23.9)
(y)(6) fastenings (2.23.10)</v>
      </c>
      <c r="G710" s="353"/>
      <c r="H710" s="32"/>
      <c r="I710" s="449"/>
      <c r="J710" s="450"/>
      <c r="O710" s="21"/>
    </row>
    <row r="711" spans="2:15" ht="12.75" outlineLevel="2">
      <c r="B711" s="706"/>
      <c r="C711" s="14"/>
      <c r="D711" s="539">
        <v>7</v>
      </c>
      <c r="E711" s="538" t="s">
        <v>2575</v>
      </c>
      <c r="F711" s="577" t="str">
        <f>+VLOOKUP(E711,AlterationTestLU[],2,)</f>
        <v>Governor Releasing Carrier (2.17.15) (Item 3.21)</v>
      </c>
      <c r="G711" s="353"/>
      <c r="H711" s="32"/>
      <c r="I711" s="449"/>
      <c r="J711" s="450"/>
      <c r="O711" s="21"/>
    </row>
    <row r="712" spans="2:15" ht="63.75" outlineLevel="2">
      <c r="B712" s="706"/>
      <c r="C712" s="14"/>
      <c r="D712" s="539">
        <v>8</v>
      </c>
      <c r="E712" s="538" t="s">
        <v>2715</v>
      </c>
      <c r="F712" s="577" t="str">
        <f>+VLOOKUP(E712,AlterationTestLU[],2,)</f>
        <v>(j) Car Safeties and Guiding Members (Item 5.8)
(j)(1) rope movement (2.17.11)
(j)(2) marking plate (2.17.14)
(j)(3) car guiding members (2.15.2)
(j)(4) running clearances (2.17.10)</v>
      </c>
      <c r="G712" s="353"/>
      <c r="H712" s="32"/>
      <c r="I712" s="449"/>
      <c r="J712" s="450"/>
      <c r="O712" s="21"/>
    </row>
    <row r="713" spans="2:15" ht="11.25" outlineLevel="1">
      <c r="B713" s="75"/>
      <c r="C713" s="11"/>
      <c r="D713" s="1"/>
      <c r="E713" s="69" t="s">
        <v>408</v>
      </c>
      <c r="F713" s="141" t="s">
        <v>402</v>
      </c>
      <c r="G713" s="353"/>
      <c r="H713" s="32"/>
      <c r="I713" s="353"/>
      <c r="J713" s="450"/>
      <c r="O713" s="21"/>
    </row>
    <row r="714" spans="2:15" ht="11.25" outlineLevel="1">
      <c r="B714" s="75"/>
      <c r="C714" s="11"/>
      <c r="D714" s="1"/>
      <c r="E714" s="1" t="s">
        <v>447</v>
      </c>
      <c r="F714" s="141" t="s">
        <v>821</v>
      </c>
      <c r="G714" s="353"/>
      <c r="H714" s="32"/>
      <c r="I714" s="353"/>
      <c r="J714" s="450"/>
      <c r="O714" s="21"/>
    </row>
    <row r="715" spans="2:15" ht="11.25" outlineLevel="1">
      <c r="B715" s="75"/>
      <c r="C715" s="11"/>
      <c r="D715" s="1"/>
      <c r="E715" s="1" t="s">
        <v>448</v>
      </c>
      <c r="F715" s="141" t="s">
        <v>849</v>
      </c>
      <c r="G715" s="353"/>
      <c r="H715" s="32"/>
      <c r="I715" s="353"/>
      <c r="J715" s="450"/>
      <c r="O715" s="21"/>
    </row>
    <row r="716" spans="2:15" ht="11.25" outlineLevel="1">
      <c r="B716" s="75"/>
      <c r="C716" s="11"/>
      <c r="D716" s="1"/>
      <c r="E716" s="1"/>
      <c r="F716" s="141"/>
      <c r="G716" s="32"/>
      <c r="H716" s="32"/>
      <c r="I716" s="353"/>
      <c r="J716" s="450"/>
      <c r="O716" s="21"/>
    </row>
    <row r="717" spans="2:15" ht="11.25">
      <c r="B717" s="75"/>
      <c r="C717" s="94" t="s">
        <v>1146</v>
      </c>
      <c r="D717" s="95" t="s">
        <v>1147</v>
      </c>
      <c r="E717" s="95"/>
      <c r="F717" s="630"/>
      <c r="G717" s="884" t="s">
        <v>1344</v>
      </c>
      <c r="H717" s="885"/>
      <c r="I717" s="885"/>
      <c r="J717" s="886"/>
      <c r="O717" s="21"/>
    </row>
    <row r="718" spans="2:15" ht="11.25" outlineLevel="1">
      <c r="B718" s="75"/>
      <c r="C718" s="27" t="s">
        <v>1255</v>
      </c>
      <c r="D718" s="2" t="s">
        <v>1042</v>
      </c>
      <c r="E718" s="2"/>
      <c r="F718" s="587"/>
      <c r="G718" s="31" t="s">
        <v>83</v>
      </c>
      <c r="H718" s="31" t="s">
        <v>83</v>
      </c>
      <c r="I718" s="914" t="s">
        <v>181</v>
      </c>
      <c r="J718" s="915"/>
      <c r="O718" s="21"/>
    </row>
    <row r="719" spans="2:15" ht="11.25" outlineLevel="1">
      <c r="B719" s="706"/>
      <c r="C719" s="79"/>
      <c r="D719" s="315"/>
      <c r="E719" s="316" t="s">
        <v>1885</v>
      </c>
      <c r="F719" s="592"/>
      <c r="G719" s="46"/>
      <c r="H719" s="337"/>
      <c r="I719" s="46"/>
      <c r="J719" s="337"/>
      <c r="O719" s="21"/>
    </row>
    <row r="720" spans="2:15" ht="11.25" outlineLevel="2">
      <c r="B720" s="706"/>
      <c r="C720" s="14"/>
      <c r="D720" s="311"/>
      <c r="E720" s="533" t="str">
        <f>TRIM(RIGHT(SUBSTITUTE(E719," ",REPT(" ",100)),100))</f>
        <v>8.10.3.3.2(f)</v>
      </c>
      <c r="F720" s="590">
        <f>+VLOOKUP(E720,clause_count,2,FALSE)</f>
        <v>2</v>
      </c>
      <c r="G720" s="350"/>
      <c r="H720" s="550"/>
      <c r="I720" s="350"/>
      <c r="J720" s="550"/>
      <c r="O720" s="21"/>
    </row>
    <row r="721" spans="2:15" ht="25.5" outlineLevel="2">
      <c r="B721" s="706"/>
      <c r="C721" s="14"/>
      <c r="D721" s="539">
        <v>1</v>
      </c>
      <c r="E721" s="538" t="s">
        <v>2815</v>
      </c>
      <c r="F721" s="577" t="str">
        <f>+VLOOKUP(E721,AlterationTestLU[],2,)</f>
        <v>8.10.2.2.2(hh), 8.10.2.2.2(ii)(1), 8.10.2.2.2(ii)(2), 8.10.2.2.2(ii)(4), and 8.10.2.2.3(aa).</v>
      </c>
      <c r="G721" s="350"/>
      <c r="H721" s="550"/>
      <c r="I721" s="350"/>
      <c r="J721" s="550"/>
      <c r="O721" s="21"/>
    </row>
    <row r="722" spans="2:15" ht="38.25" outlineLevel="2">
      <c r="B722" s="706"/>
      <c r="C722" s="14"/>
      <c r="D722" s="539">
        <v>2</v>
      </c>
      <c r="E722" s="538" t="s">
        <v>3000</v>
      </c>
      <c r="F722" s="577" t="str">
        <f>+VLOOKUP(E722,AlterationTestLU[],2,)</f>
        <v>Governor, Safety, Ropes, CWTs (Item 3.20). Use 8.10.2.2.2(hh) , 8.10.2.2.2(ii), 8.10.2.2.3(m), 8.10.2.2.3(n), and 8.10.2.2.3(z) through 8.10.2.2.2.3(cc); car and counterweight safeties (3.17.1 and 3.17.2).</v>
      </c>
      <c r="G722" s="350"/>
      <c r="H722" s="550"/>
      <c r="I722" s="350"/>
      <c r="J722" s="550"/>
      <c r="O722" s="21"/>
    </row>
    <row r="723" spans="2:15" ht="11.25" outlineLevel="1">
      <c r="B723" s="75"/>
      <c r="C723" s="33" t="s">
        <v>1255</v>
      </c>
      <c r="D723" s="9"/>
      <c r="E723" s="9" t="s">
        <v>332</v>
      </c>
      <c r="F723" s="588" t="s">
        <v>343</v>
      </c>
      <c r="G723" s="350"/>
      <c r="H723" s="350"/>
      <c r="I723" s="546" t="s">
        <v>1229</v>
      </c>
      <c r="J723" s="547" t="s">
        <v>85</v>
      </c>
      <c r="O723" s="21"/>
    </row>
    <row r="724" spans="2:15" ht="11.25" outlineLevel="1">
      <c r="B724" s="75"/>
      <c r="C724" s="11"/>
      <c r="D724" s="1"/>
      <c r="E724" s="1"/>
      <c r="F724" s="141"/>
      <c r="G724" s="32"/>
      <c r="H724" s="32"/>
      <c r="I724" s="353" t="s">
        <v>1556</v>
      </c>
      <c r="J724" s="450"/>
      <c r="O724" s="21"/>
    </row>
    <row r="725" spans="2:15" ht="11.25" outlineLevel="1">
      <c r="B725" s="75"/>
      <c r="C725" s="11"/>
      <c r="D725" s="1"/>
      <c r="E725" s="1"/>
      <c r="F725" s="141"/>
      <c r="G725" s="32"/>
      <c r="H725" s="32"/>
      <c r="I725" s="353" t="s">
        <v>1557</v>
      </c>
      <c r="J725" s="450"/>
      <c r="O725" s="21"/>
    </row>
    <row r="726" spans="2:15" ht="11.25" outlineLevel="1">
      <c r="B726" s="75"/>
      <c r="C726" s="33" t="s">
        <v>833</v>
      </c>
      <c r="D726" s="9"/>
      <c r="E726" s="9" t="s">
        <v>390</v>
      </c>
      <c r="F726" s="588" t="s">
        <v>760</v>
      </c>
      <c r="G726" s="350"/>
      <c r="H726" s="350"/>
      <c r="I726" s="546" t="s">
        <v>1229</v>
      </c>
      <c r="J726" s="547" t="s">
        <v>1229</v>
      </c>
      <c r="O726" s="21"/>
    </row>
    <row r="727" spans="2:15" ht="11.25" outlineLevel="1">
      <c r="B727" s="75"/>
      <c r="C727" s="11"/>
      <c r="D727" s="1"/>
      <c r="E727" s="1"/>
      <c r="F727" s="141"/>
      <c r="G727" s="32"/>
      <c r="H727" s="32"/>
      <c r="I727" s="898" t="s">
        <v>1559</v>
      </c>
      <c r="J727" s="899"/>
      <c r="O727" s="21"/>
    </row>
    <row r="728" spans="2:15" ht="11.25" outlineLevel="1">
      <c r="B728" s="75"/>
      <c r="C728" s="33" t="s">
        <v>833</v>
      </c>
      <c r="D728" s="9"/>
      <c r="E728" s="9" t="s">
        <v>1294</v>
      </c>
      <c r="F728" s="588"/>
      <c r="G728" s="350"/>
      <c r="H728" s="350"/>
      <c r="I728" s="546" t="s">
        <v>84</v>
      </c>
      <c r="J728" s="547" t="s">
        <v>84</v>
      </c>
      <c r="O728" s="21"/>
    </row>
    <row r="729" spans="2:15" ht="11.25" outlineLevel="1">
      <c r="B729" s="75"/>
      <c r="C729" s="11"/>
      <c r="D729" s="1"/>
      <c r="E729" s="1"/>
      <c r="F729" s="141" t="s">
        <v>1295</v>
      </c>
      <c r="G729" s="32"/>
      <c r="H729" s="32"/>
      <c r="I729" s="353"/>
      <c r="J729" s="450"/>
      <c r="O729" s="21"/>
    </row>
    <row r="730" spans="2:15" ht="11.25" outlineLevel="1">
      <c r="B730" s="75"/>
      <c r="C730" s="11"/>
      <c r="D730" s="1"/>
      <c r="E730" s="1"/>
      <c r="F730" s="141" t="s">
        <v>1259</v>
      </c>
      <c r="G730" s="32"/>
      <c r="H730" s="32"/>
      <c r="I730" s="353"/>
      <c r="J730" s="450"/>
      <c r="O730" s="21"/>
    </row>
    <row r="731" spans="2:15" ht="11.25" outlineLevel="1">
      <c r="B731" s="75"/>
      <c r="C731" s="11"/>
      <c r="D731" s="1"/>
      <c r="E731" s="1" t="s">
        <v>215</v>
      </c>
      <c r="F731" s="141" t="s">
        <v>1258</v>
      </c>
      <c r="G731" s="32"/>
      <c r="H731" s="32"/>
      <c r="I731" s="353"/>
      <c r="J731" s="450"/>
      <c r="O731" s="21"/>
    </row>
    <row r="732" spans="2:15" ht="11.25" outlineLevel="1">
      <c r="B732" s="75"/>
      <c r="C732" s="11"/>
      <c r="D732" s="1"/>
      <c r="E732" s="1"/>
      <c r="F732" s="141"/>
      <c r="G732" s="32"/>
      <c r="H732" s="32"/>
      <c r="I732" s="353"/>
      <c r="J732" s="450"/>
      <c r="O732" s="21"/>
    </row>
    <row r="733" spans="2:15" ht="11.25">
      <c r="B733" s="75"/>
      <c r="C733" s="94" t="s">
        <v>1148</v>
      </c>
      <c r="D733" s="95" t="s">
        <v>121</v>
      </c>
      <c r="E733" s="95"/>
      <c r="F733" s="630"/>
      <c r="G733" s="96" t="s">
        <v>83</v>
      </c>
      <c r="H733" s="96" t="s">
        <v>82</v>
      </c>
      <c r="I733" s="845"/>
      <c r="J733" s="846"/>
      <c r="O733" s="21"/>
    </row>
    <row r="734" spans="2:15" ht="11.25" outlineLevel="1">
      <c r="B734" s="706"/>
      <c r="C734" s="14"/>
      <c r="D734" s="311"/>
      <c r="E734" s="312" t="s">
        <v>1892</v>
      </c>
      <c r="F734" s="589"/>
      <c r="G734" s="350"/>
      <c r="H734" s="550"/>
      <c r="I734" s="451"/>
      <c r="J734" s="452"/>
      <c r="O734" s="21"/>
    </row>
    <row r="735" spans="2:15" ht="11.25" outlineLevel="2">
      <c r="B735" s="706"/>
      <c r="C735" s="14"/>
      <c r="D735" s="311"/>
      <c r="E735" s="533" t="str">
        <f>TRIM(RIGHT(SUBSTITUTE(E734," ",REPT(" ",100)),100))</f>
        <v>8.10.3.3.2(j)</v>
      </c>
      <c r="F735" s="590">
        <f>+VLOOKUP(E735,clause_count,2,FALSE)</f>
        <v>28</v>
      </c>
      <c r="G735" s="350"/>
      <c r="H735" s="73"/>
      <c r="I735" s="451"/>
      <c r="J735" s="452"/>
      <c r="O735" s="21"/>
    </row>
    <row r="736" spans="2:15" ht="12.75" outlineLevel="2">
      <c r="B736" s="706"/>
      <c r="C736" s="14"/>
      <c r="D736" s="539">
        <v>1</v>
      </c>
      <c r="E736" s="538" t="s">
        <v>2868</v>
      </c>
      <c r="F736" s="577" t="str">
        <f>+VLOOKUP(E736,AlterationTestLU[],2,)</f>
        <v>Door Reopening Device [8.10.2.2.1(a)] (Item 1.1)</v>
      </c>
      <c r="G736" s="350"/>
      <c r="H736" s="73"/>
      <c r="I736" s="451"/>
      <c r="J736" s="452"/>
      <c r="O736" s="21"/>
    </row>
    <row r="737" spans="2:15" ht="25.5" outlineLevel="2">
      <c r="B737" s="706"/>
      <c r="C737" s="14"/>
      <c r="D737" s="539">
        <v>2</v>
      </c>
      <c r="E737" s="538" t="s">
        <v>2870</v>
      </c>
      <c r="F737" s="577" t="str">
        <f>+VLOOKUP(E737,AlterationTestLU[],2,)</f>
        <v>Operating Control Devices [3.26.1 through 3.26.3 and 8.10.2.2.1(c)] (Item 1.3)</v>
      </c>
      <c r="G737" s="350"/>
      <c r="H737" s="73"/>
      <c r="I737" s="451"/>
      <c r="J737" s="452"/>
      <c r="O737" s="21"/>
    </row>
    <row r="738" spans="2:15" ht="12.75" outlineLevel="2">
      <c r="B738" s="706"/>
      <c r="C738" s="14"/>
      <c r="D738" s="539">
        <v>3</v>
      </c>
      <c r="E738" s="538" t="s">
        <v>2874</v>
      </c>
      <c r="F738" s="577" t="str">
        <f>+VLOOKUP(E738,AlterationTestLU[],2,)</f>
        <v>Car Door or Gate [Sections 3.11 through 3.14 and 8.10.2.2.1(g)] (Item 1.7)</v>
      </c>
      <c r="G738" s="350"/>
      <c r="H738" s="73"/>
      <c r="I738" s="451"/>
      <c r="J738" s="452"/>
      <c r="O738" s="21"/>
    </row>
    <row r="739" spans="2:15" ht="12.75" outlineLevel="2">
      <c r="B739" s="706"/>
      <c r="C739" s="14"/>
      <c r="D739" s="539">
        <v>4</v>
      </c>
      <c r="E739" s="538" t="s">
        <v>2875</v>
      </c>
      <c r="F739" s="577" t="str">
        <f>+VLOOKUP(E739,AlterationTestLU[],2,)</f>
        <v>Door Closing Force [Sections 3.13 and 3.14 and 8.10.2.2.1(h)] (Item 1.8)</v>
      </c>
      <c r="G739" s="350"/>
      <c r="H739" s="73"/>
      <c r="I739" s="451"/>
      <c r="J739" s="452"/>
      <c r="O739" s="21"/>
    </row>
    <row r="740" spans="2:15" ht="12.75" outlineLevel="2">
      <c r="B740" s="706"/>
      <c r="C740" s="14"/>
      <c r="D740" s="539">
        <v>5</v>
      </c>
      <c r="E740" s="538" t="s">
        <v>2876</v>
      </c>
      <c r="F740" s="577" t="str">
        <f>+VLOOKUP(E740,AlterationTestLU[],2,)</f>
        <v>Power Closing of Doors or Gates [Section 3.13 and 8.10.2.2.1(i)] (Item 1.9)</v>
      </c>
      <c r="G740" s="350"/>
      <c r="H740" s="73"/>
      <c r="I740" s="451"/>
      <c r="J740" s="452"/>
      <c r="O740" s="21"/>
    </row>
    <row r="741" spans="2:15" ht="25.5" outlineLevel="2">
      <c r="B741" s="706"/>
      <c r="C741" s="14"/>
      <c r="D741" s="539">
        <v>6</v>
      </c>
      <c r="E741" s="538" t="s">
        <v>2877</v>
      </c>
      <c r="F741" s="577" t="str">
        <f>+VLOOKUP(E741,AlterationTestLU[],2,)</f>
        <v>Power Opening of Doors or Gates [Section 3.13, 3.26.3, and 8.10.2.2.1(j)] (Item 1.10)</v>
      </c>
      <c r="G741" s="350"/>
      <c r="H741" s="73"/>
      <c r="I741" s="451"/>
      <c r="J741" s="452"/>
      <c r="O741" s="21"/>
    </row>
    <row r="742" spans="2:15" ht="25.5" outlineLevel="2">
      <c r="B742" s="706"/>
      <c r="C742" s="14"/>
      <c r="D742" s="539">
        <v>7</v>
      </c>
      <c r="E742" s="538" t="s">
        <v>2878</v>
      </c>
      <c r="F742" s="577" t="str">
        <f>+VLOOKUP(E742,AlterationTestLU[],2,)</f>
        <v>Car Vision Panels and Glass Car Doors [Section 3.14 and 8.10.2.2.1(k)] (Item 1.11)</v>
      </c>
      <c r="G742" s="350"/>
      <c r="H742" s="73"/>
      <c r="I742" s="451"/>
      <c r="J742" s="452"/>
      <c r="O742" s="21"/>
    </row>
    <row r="743" spans="2:15" ht="51" outlineLevel="2">
      <c r="B743" s="706"/>
      <c r="C743" s="14"/>
      <c r="D743" s="539">
        <v>8</v>
      </c>
      <c r="E743" s="538" t="s">
        <v>2884</v>
      </c>
      <c r="F743" s="577" t="str">
        <f>+VLOOKUP(E743,AlterationTestLU[],2,)</f>
        <v>(q) Emergency and Auxiliary Power (Item 1.17)
(q)(1) standby or E.Power [Section 3.27 and 8.10.2.2.1(q)]. Passenger/freight tested w/rated load. C2- overload maintained during load/unload
(q)(2) auxiliary power lowering (3.26.10)</v>
      </c>
      <c r="G743" s="350"/>
      <c r="H743" s="73"/>
      <c r="I743" s="451"/>
      <c r="J743" s="452"/>
      <c r="O743" s="21"/>
    </row>
    <row r="744" spans="2:15" ht="25.5" outlineLevel="2">
      <c r="B744" s="706"/>
      <c r="C744" s="14"/>
      <c r="D744" s="539">
        <v>9</v>
      </c>
      <c r="E744" s="538" t="s">
        <v>2887</v>
      </c>
      <c r="F744" s="577" t="str">
        <f>+VLOOKUP(E744,AlterationTestLU[],2,)</f>
        <v>Restricted Opening of Car or Hoistway Doors [Section 3.12 and 8.10.2.2.1(r)] (Item 1.18)</v>
      </c>
      <c r="G744" s="350"/>
      <c r="H744" s="73"/>
      <c r="I744" s="451"/>
      <c r="J744" s="452"/>
      <c r="O744" s="21"/>
    </row>
    <row r="745" spans="2:15" ht="12.75" outlineLevel="2">
      <c r="B745" s="706"/>
      <c r="C745" s="14"/>
      <c r="D745" s="539">
        <v>10</v>
      </c>
      <c r="E745" s="538" t="s">
        <v>2888</v>
      </c>
      <c r="F745" s="577" t="str">
        <f>+VLOOKUP(E745,AlterationTestLU[],2,)</f>
        <v>Car Ride (Sections 3.15 and 3.23 and 8.10.2.2.1(s)] (Item 1.19)</v>
      </c>
      <c r="G745" s="350"/>
      <c r="H745" s="73"/>
      <c r="I745" s="451"/>
      <c r="J745" s="452"/>
      <c r="O745" s="21"/>
    </row>
    <row r="746" spans="2:15" ht="12.75" outlineLevel="2">
      <c r="B746" s="706"/>
      <c r="C746" s="14"/>
      <c r="D746" s="539">
        <v>11</v>
      </c>
      <c r="E746" s="538" t="s">
        <v>2889</v>
      </c>
      <c r="F746" s="577" t="str">
        <f>+VLOOKUP(E746,AlterationTestLU[],2,)</f>
        <v xml:space="preserve">Door Monitoring Systems [3.26.1 and 8.10.2.2.1(t)] </v>
      </c>
      <c r="G746" s="350"/>
      <c r="H746" s="73"/>
      <c r="I746" s="451"/>
      <c r="J746" s="452"/>
      <c r="O746" s="21"/>
    </row>
    <row r="747" spans="2:15" ht="12.75" outlineLevel="2">
      <c r="B747" s="706"/>
      <c r="C747" s="14"/>
      <c r="D747" s="539">
        <v>12</v>
      </c>
      <c r="E747" s="538" t="s">
        <v>2911</v>
      </c>
      <c r="F747" s="577" t="str">
        <f>+VLOOKUP(E747,AlterationTestLU[],2,)</f>
        <v>Pipes, Wiring, and Ducts [Section 3.8 and 8.10.2.2.2(m)] (Item 2.8)</v>
      </c>
      <c r="G747" s="350"/>
      <c r="H747" s="73"/>
      <c r="I747" s="451"/>
      <c r="J747" s="452"/>
      <c r="O747" s="21"/>
    </row>
    <row r="748" spans="2:15" ht="25.5" outlineLevel="2">
      <c r="B748" s="706"/>
      <c r="C748" s="14"/>
      <c r="D748" s="539">
        <v>13</v>
      </c>
      <c r="E748" s="538" t="s">
        <v>2912</v>
      </c>
      <c r="F748" s="577" t="str">
        <f>+VLOOKUP(E748,AlterationTestLU[],2,)</f>
        <v>Guarding of Exposed Auxiliary Equipment [Section 3.10 and 8.10.2.2.2(n)] (Item 2.9)</v>
      </c>
      <c r="G748" s="350"/>
      <c r="H748" s="73"/>
      <c r="I748" s="451"/>
      <c r="J748" s="452"/>
      <c r="O748" s="21"/>
    </row>
    <row r="749" spans="2:15" ht="12.75" outlineLevel="2">
      <c r="B749" s="706"/>
      <c r="C749" s="14"/>
      <c r="D749" s="539">
        <v>14</v>
      </c>
      <c r="E749" s="538" t="s">
        <v>2943</v>
      </c>
      <c r="F749" s="577" t="str">
        <f>+VLOOKUP(E749,AlterationTestLU[],2,)</f>
        <v>Flexible Hydraulic Hose and Fitting Assemblies (3.19.3.3) (Item 2.34)</v>
      </c>
      <c r="G749" s="350"/>
      <c r="H749" s="73"/>
      <c r="I749" s="451"/>
      <c r="J749" s="452"/>
      <c r="O749" s="21"/>
    </row>
    <row r="750" spans="2:15" ht="102" outlineLevel="2">
      <c r="B750" s="706"/>
      <c r="C750" s="14"/>
      <c r="D750" s="539">
        <v>15</v>
      </c>
      <c r="E750" s="538" t="s">
        <v>2944</v>
      </c>
      <c r="F750" s="577" t="str">
        <f>+VLOOKUP(E750,AlterationTestLU[],2,)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750" s="350"/>
      <c r="H750" s="73"/>
      <c r="I750" s="451"/>
      <c r="J750" s="452"/>
      <c r="O750" s="21"/>
    </row>
    <row r="751" spans="2:15" ht="38.25" outlineLevel="2">
      <c r="B751" s="706"/>
      <c r="C751" s="14"/>
      <c r="D751" s="539">
        <v>16</v>
      </c>
      <c r="E751" s="538" t="s">
        <v>2967</v>
      </c>
      <c r="F751" s="577" t="str">
        <f>+VLOOKUP(E751,AlterationTestLU[],2,)</f>
        <v>(c) Top-of-Car Operating Device [8.10.2.2.3(c)] (Item 3.3)
(c)(1) operation (3.26.2)
(c)(2) operation with open door circuits (2.26.1.5)</v>
      </c>
      <c r="G751" s="350"/>
      <c r="H751" s="73"/>
      <c r="I751" s="451"/>
      <c r="J751" s="452"/>
      <c r="O751" s="21"/>
    </row>
    <row r="752" spans="2:15" ht="63.75" outlineLevel="2">
      <c r="B752" s="706"/>
      <c r="C752" s="14"/>
      <c r="D752" s="539">
        <v>17</v>
      </c>
      <c r="E752" s="538" t="s">
        <v>2970</v>
      </c>
      <c r="F752" s="577" t="str">
        <f>+VLOOKUP(E752,AlterationTestLU[],2,)</f>
        <v>(d) Top-of-Car Clearance [8.10.2.2.3(d)] (Item 3.4)
(d)(1) top car clearance (3.4.5)
(d)(2) car top minimum runby (3.4.2.2)
(d)(3) top-of-car equipment (3.4.7)
(d)(4) clearance above hydraulic jack projecting above the car (3.4.8)</v>
      </c>
      <c r="G752" s="350"/>
      <c r="H752" s="73"/>
      <c r="I752" s="451"/>
      <c r="J752" s="452"/>
      <c r="O752" s="21"/>
    </row>
    <row r="753" spans="2:15" ht="12.75" outlineLevel="2">
      <c r="B753" s="706"/>
      <c r="C753" s="14"/>
      <c r="D753" s="539">
        <v>18</v>
      </c>
      <c r="E753" s="538" t="s">
        <v>2975</v>
      </c>
      <c r="F753" s="577" t="str">
        <f>+VLOOKUP(E753,AlterationTestLU[],2,)</f>
        <v>Normal Terminal Stopping Devices [3.25.1 and 8.10.2.2.3(g)] (Item 3.5)</v>
      </c>
      <c r="G753" s="350"/>
      <c r="H753" s="73"/>
      <c r="I753" s="451"/>
      <c r="J753" s="452"/>
      <c r="O753" s="21"/>
    </row>
    <row r="754" spans="2:15" ht="12.75" outlineLevel="2">
      <c r="B754" s="706"/>
      <c r="C754" s="14"/>
      <c r="D754" s="539">
        <v>19</v>
      </c>
      <c r="E754" s="538" t="s">
        <v>2976</v>
      </c>
      <c r="F754" s="577" t="str">
        <f>+VLOOKUP(E754,AlterationTestLU[],2,)</f>
        <v>Terminal Speed-Reducing Devices (3.25.2) (Item 3.6)</v>
      </c>
      <c r="G754" s="350"/>
      <c r="H754" s="73"/>
      <c r="I754" s="451"/>
      <c r="J754" s="452"/>
      <c r="O754" s="21"/>
    </row>
    <row r="755" spans="2:15" ht="12.75" outlineLevel="2">
      <c r="B755" s="706"/>
      <c r="C755" s="14"/>
      <c r="D755" s="539">
        <v>20</v>
      </c>
      <c r="E755" s="538" t="s">
        <v>2977</v>
      </c>
      <c r="F755" s="577" t="str">
        <f>+VLOOKUP(E755,AlterationTestLU[],2,)</f>
        <v>Car-Leveling and Anticreep Devices (3.26.3) (Item 3.7)</v>
      </c>
      <c r="G755" s="350"/>
      <c r="H755" s="73"/>
      <c r="I755" s="451"/>
      <c r="J755" s="452"/>
      <c r="O755" s="21"/>
    </row>
    <row r="756" spans="2:15" ht="12.75" outlineLevel="2">
      <c r="B756" s="706"/>
      <c r="C756" s="14"/>
      <c r="D756" s="539">
        <v>21</v>
      </c>
      <c r="E756" s="538" t="s">
        <v>2980</v>
      </c>
      <c r="F756" s="577" t="str">
        <f>+VLOOKUP(E756,AlterationTestLU[],2,)</f>
        <v>Crosshead Data Plate [Section 3.16 and 8.10.2.2.3(k)] (Item 3.27)</v>
      </c>
      <c r="G756" s="350"/>
      <c r="H756" s="73"/>
      <c r="I756" s="451"/>
      <c r="J756" s="452"/>
      <c r="O756" s="21"/>
    </row>
    <row r="757" spans="2:15" ht="12.75" outlineLevel="2">
      <c r="B757" s="706"/>
      <c r="C757" s="14"/>
      <c r="D757" s="539">
        <v>22</v>
      </c>
      <c r="E757" s="538" t="s">
        <v>2987</v>
      </c>
      <c r="F757" s="577" t="str">
        <f>+VLOOKUP(E757,AlterationTestLU[],2,)</f>
        <v>Hoistway Clearances [Section 3.5 and 8.10.2.2.3(t)] (Item 3.14)</v>
      </c>
      <c r="G757" s="350"/>
      <c r="H757" s="73"/>
      <c r="I757" s="451"/>
      <c r="J757" s="452"/>
      <c r="O757" s="21"/>
    </row>
    <row r="758" spans="2:15" ht="38.25" outlineLevel="2">
      <c r="B758" s="706"/>
      <c r="C758" s="14"/>
      <c r="D758" s="539">
        <v>23</v>
      </c>
      <c r="E758" s="538" t="s">
        <v>3000</v>
      </c>
      <c r="F758" s="577" t="str">
        <f>+VLOOKUP(E758,AlterationTestLU[],2,)</f>
        <v>Governor, Safety, Ropes, CWTs (Item 3.20). Use 8.10.2.2.2(hh) , 8.10.2.2.2(ii), 8.10.2.2.3(m), 8.10.2.2.3(n), and 8.10.2.2.3(z) through 8.10.2.2.2.3(cc); car and counterweight safeties (3.17.1 and 3.17.2).</v>
      </c>
      <c r="G758" s="350"/>
      <c r="H758" s="73"/>
      <c r="I758" s="451"/>
      <c r="J758" s="452"/>
      <c r="O758" s="21"/>
    </row>
    <row r="759" spans="2:15" ht="12.75" outlineLevel="2">
      <c r="B759" s="706"/>
      <c r="C759" s="14"/>
      <c r="D759" s="539">
        <v>24</v>
      </c>
      <c r="E759" s="538" t="s">
        <v>3004</v>
      </c>
      <c r="F759" s="577" t="str">
        <f>+VLOOKUP(E759,AlterationTestLU[],2,)</f>
        <v>Suspension Rope (3.17.1, 3.18.1.2, Section 3.20, and 3.4.5) (Item 3.23)</v>
      </c>
      <c r="G759" s="350"/>
      <c r="H759" s="73"/>
      <c r="I759" s="451"/>
      <c r="J759" s="452"/>
      <c r="O759" s="21"/>
    </row>
    <row r="760" spans="2:15" ht="25.5" outlineLevel="2">
      <c r="B760" s="706"/>
      <c r="C760" s="14"/>
      <c r="D760" s="539">
        <v>25</v>
      </c>
      <c r="E760" s="538" t="s">
        <v>3008</v>
      </c>
      <c r="F760" s="577" t="str">
        <f>+VLOOKUP(E760,AlterationTestLU[],2,)</f>
        <v>Car Speed [3.28.1(k)]. The speed of the car shall be verified with rated load and with no load, in both directions. (Item 3.30)</v>
      </c>
      <c r="G760" s="350"/>
      <c r="H760" s="73"/>
      <c r="I760" s="451"/>
      <c r="J760" s="452"/>
      <c r="O760" s="21"/>
    </row>
    <row r="761" spans="2:15" ht="51" outlineLevel="2">
      <c r="B761" s="706"/>
      <c r="C761" s="14"/>
      <c r="D761" s="539">
        <v>26</v>
      </c>
      <c r="E761" s="538" t="s">
        <v>3039</v>
      </c>
      <c r="F761" s="577" t="str">
        <f>+VLOOKUP(E761,AlterationTestLU[],2,)</f>
        <v>(b) Bottom Clearance, Runby, and Minimum Refuge Space (Item 5.2)
(b)(1) bottom car clearance (3.4.1)
(b)(2) minimum bottom car runby (3.4.2)
(b)(3) maximum bottom car runby (3.4.3)</v>
      </c>
      <c r="G761" s="350"/>
      <c r="H761" s="73"/>
      <c r="I761" s="451"/>
      <c r="J761" s="452"/>
      <c r="O761" s="21"/>
    </row>
    <row r="762" spans="2:15" ht="25.5" outlineLevel="2">
      <c r="B762" s="706"/>
      <c r="C762" s="14"/>
      <c r="D762" s="539">
        <v>27</v>
      </c>
      <c r="E762" s="538" t="s">
        <v>3056</v>
      </c>
      <c r="F762" s="577" t="str">
        <f>+VLOOKUP(E762,AlterationTestLU[],2,)</f>
        <v xml:space="preserve">Car Buffer (3.6.3, 3.6.4, and 3.22.1) (Item 5.9). Marking plates proper application 2.22.3.3 or 2.22.5.5. No test on spring/elastomeric </v>
      </c>
      <c r="G762" s="350"/>
      <c r="H762" s="73"/>
      <c r="I762" s="451"/>
      <c r="J762" s="452"/>
      <c r="O762" s="21"/>
    </row>
    <row r="763" spans="2:15" ht="51" outlineLevel="2">
      <c r="B763" s="706"/>
      <c r="C763" s="14"/>
      <c r="D763" s="539">
        <v>28</v>
      </c>
      <c r="E763" s="538" t="s">
        <v>3067</v>
      </c>
      <c r="F763" s="577" t="str">
        <f>+VLOOKUP(E763,AlterationTestLU[],2,)</f>
        <v>(l) Counterweight (Item 3.28)
(l)(1) top clearance and bottom runby (3.4.6 and 3.22.2)
(l)(2) guards (Section 3.3)
(l)(3) design (Section 3.21)</v>
      </c>
      <c r="G763" s="350"/>
      <c r="H763" s="73"/>
      <c r="I763" s="451"/>
      <c r="J763" s="452"/>
      <c r="O763" s="21"/>
    </row>
    <row r="764" spans="2:15" ht="11.25" outlineLevel="1">
      <c r="B764" s="75"/>
      <c r="C764" s="11"/>
      <c r="D764" s="1"/>
      <c r="E764" s="1" t="s">
        <v>1469</v>
      </c>
      <c r="F764" s="141" t="s">
        <v>251</v>
      </c>
      <c r="G764" s="32"/>
      <c r="H764" s="32"/>
      <c r="I764" s="845"/>
      <c r="J764" s="846"/>
      <c r="O764" s="21"/>
    </row>
    <row r="765" spans="2:15" ht="11.25" outlineLevel="1">
      <c r="B765" s="75"/>
      <c r="C765" s="11"/>
      <c r="D765" s="1"/>
      <c r="E765" s="1" t="s">
        <v>344</v>
      </c>
      <c r="F765" s="141" t="s">
        <v>720</v>
      </c>
      <c r="G765" s="32"/>
      <c r="H765" s="32"/>
      <c r="I765" s="845"/>
      <c r="J765" s="846"/>
      <c r="O765" s="21"/>
    </row>
    <row r="766" spans="2:15" ht="11.25" outlineLevel="1">
      <c r="B766" s="75"/>
      <c r="C766" s="11"/>
      <c r="D766" s="1"/>
      <c r="E766" s="1" t="s">
        <v>345</v>
      </c>
      <c r="F766" s="141" t="s">
        <v>753</v>
      </c>
      <c r="G766" s="32"/>
      <c r="H766" s="32"/>
      <c r="I766" s="845"/>
      <c r="J766" s="846"/>
      <c r="O766" s="21"/>
    </row>
    <row r="767" spans="2:15" ht="11.25" outlineLevel="1">
      <c r="B767" s="75"/>
      <c r="C767" s="11"/>
      <c r="D767" s="1"/>
      <c r="E767" s="1" t="s">
        <v>346</v>
      </c>
      <c r="F767" s="141" t="s">
        <v>722</v>
      </c>
      <c r="G767" s="32"/>
      <c r="H767" s="32"/>
      <c r="I767" s="845"/>
      <c r="J767" s="846"/>
      <c r="O767" s="21"/>
    </row>
    <row r="768" spans="2:15" ht="11.25" outlineLevel="1">
      <c r="B768" s="75"/>
      <c r="C768" s="11"/>
      <c r="D768" s="1"/>
      <c r="E768" s="1" t="s">
        <v>347</v>
      </c>
      <c r="F768" s="141" t="s">
        <v>723</v>
      </c>
      <c r="G768" s="32"/>
      <c r="H768" s="32"/>
      <c r="I768" s="845"/>
      <c r="J768" s="846"/>
      <c r="O768" s="21"/>
    </row>
    <row r="769" spans="1:15" ht="11.25" outlineLevel="1">
      <c r="B769" s="75"/>
      <c r="C769" s="11"/>
      <c r="D769" s="1"/>
      <c r="E769" s="1" t="s">
        <v>358</v>
      </c>
      <c r="F769" s="141" t="s">
        <v>724</v>
      </c>
      <c r="G769" s="32"/>
      <c r="H769" s="32"/>
      <c r="I769" s="845"/>
      <c r="J769" s="846"/>
      <c r="O769" s="21"/>
    </row>
    <row r="770" spans="1:15" ht="11.25" outlineLevel="1">
      <c r="B770" s="75"/>
      <c r="C770" s="11"/>
      <c r="D770" s="1"/>
      <c r="E770" s="1" t="s">
        <v>349</v>
      </c>
      <c r="F770" s="141" t="s">
        <v>725</v>
      </c>
      <c r="G770" s="32"/>
      <c r="H770" s="32"/>
      <c r="I770" s="845"/>
      <c r="J770" s="846"/>
      <c r="O770" s="21"/>
    </row>
    <row r="771" spans="1:15" ht="11.25" outlineLevel="1">
      <c r="B771" s="75"/>
      <c r="C771" s="11"/>
      <c r="D771" s="1"/>
      <c r="E771" s="1" t="s">
        <v>350</v>
      </c>
      <c r="F771" s="141" t="s">
        <v>719</v>
      </c>
      <c r="G771" s="32"/>
      <c r="H771" s="32"/>
      <c r="I771" s="845"/>
      <c r="J771" s="846"/>
      <c r="O771" s="21"/>
    </row>
    <row r="772" spans="1:15" ht="11.25" outlineLevel="1">
      <c r="B772" s="75"/>
      <c r="C772" s="11"/>
      <c r="D772" s="1"/>
      <c r="E772" s="1" t="s">
        <v>351</v>
      </c>
      <c r="F772" s="141" t="s">
        <v>1217</v>
      </c>
      <c r="G772" s="32"/>
      <c r="H772" s="32"/>
      <c r="I772" s="845"/>
      <c r="J772" s="846"/>
      <c r="O772" s="21"/>
    </row>
    <row r="773" spans="1:15" ht="11.25" outlineLevel="1">
      <c r="B773" s="75"/>
      <c r="C773" s="11"/>
      <c r="D773" s="1"/>
      <c r="E773" s="1" t="s">
        <v>355</v>
      </c>
      <c r="F773" s="141" t="s">
        <v>356</v>
      </c>
      <c r="G773" s="32"/>
      <c r="H773" s="32"/>
      <c r="I773" s="845"/>
      <c r="J773" s="846"/>
      <c r="O773" s="21"/>
    </row>
    <row r="774" spans="1:15" ht="11.25" outlineLevel="1">
      <c r="B774" s="75"/>
      <c r="C774" s="11"/>
      <c r="D774" s="1"/>
      <c r="E774" s="1" t="s">
        <v>449</v>
      </c>
      <c r="F774" s="141" t="s">
        <v>820</v>
      </c>
      <c r="G774" s="32"/>
      <c r="H774" s="32"/>
      <c r="I774" s="845"/>
      <c r="J774" s="846"/>
      <c r="O774" s="21"/>
    </row>
    <row r="775" spans="1:15" ht="11.25" outlineLevel="1">
      <c r="B775" s="75"/>
      <c r="C775" s="11"/>
      <c r="D775" s="1"/>
      <c r="E775" s="1" t="s">
        <v>450</v>
      </c>
      <c r="F775" s="141" t="s">
        <v>76</v>
      </c>
      <c r="G775" s="32"/>
      <c r="H775" s="32"/>
      <c r="I775" s="845"/>
      <c r="J775" s="846"/>
      <c r="O775" s="21"/>
    </row>
    <row r="776" spans="1:15" ht="11.25" outlineLevel="1">
      <c r="B776" s="75"/>
      <c r="C776" s="11"/>
      <c r="D776" s="1"/>
      <c r="E776" s="70"/>
      <c r="F776" s="602" t="s">
        <v>1886</v>
      </c>
      <c r="G776" s="32"/>
      <c r="H776" s="32"/>
      <c r="I776" s="451"/>
      <c r="J776" s="452"/>
      <c r="O776" s="21"/>
    </row>
    <row r="777" spans="1:15" ht="11.25" outlineLevel="1">
      <c r="B777" s="75"/>
      <c r="C777" s="11"/>
      <c r="D777" s="190"/>
      <c r="E777" s="70"/>
      <c r="F777" s="602" t="s">
        <v>1887</v>
      </c>
      <c r="G777" s="32"/>
      <c r="H777" s="32"/>
      <c r="I777" s="451"/>
      <c r="J777" s="452"/>
      <c r="O777" s="21"/>
    </row>
    <row r="778" spans="1:15" ht="11.25" outlineLevel="1">
      <c r="A778" s="1"/>
      <c r="B778" s="75"/>
      <c r="C778" s="11"/>
      <c r="D778" s="1"/>
      <c r="E778" s="1" t="s">
        <v>445</v>
      </c>
      <c r="F778" s="141" t="s">
        <v>336</v>
      </c>
      <c r="G778" s="32"/>
      <c r="H778" s="32"/>
      <c r="I778" s="845"/>
      <c r="J778" s="846"/>
      <c r="O778" s="21"/>
    </row>
    <row r="779" spans="1:15" ht="11.25" outlineLevel="1">
      <c r="A779" s="1"/>
      <c r="B779" s="75"/>
      <c r="C779" s="11"/>
      <c r="D779" s="1"/>
      <c r="E779" s="70"/>
      <c r="F779" s="602" t="s">
        <v>1888</v>
      </c>
      <c r="G779" s="32"/>
      <c r="H779" s="32"/>
      <c r="I779" s="451"/>
      <c r="J779" s="452"/>
      <c r="O779" s="21"/>
    </row>
    <row r="780" spans="1:15" ht="11.25" outlineLevel="1">
      <c r="B780" s="75"/>
      <c r="C780" s="11"/>
      <c r="D780" s="1"/>
      <c r="E780" s="1" t="s">
        <v>451</v>
      </c>
      <c r="F780" s="141" t="s">
        <v>1041</v>
      </c>
      <c r="G780" s="32"/>
      <c r="H780" s="32"/>
      <c r="I780" s="845"/>
      <c r="J780" s="846"/>
      <c r="O780" s="21"/>
    </row>
    <row r="781" spans="1:15" ht="11.25" outlineLevel="1">
      <c r="B781" s="75"/>
      <c r="C781" s="11"/>
      <c r="D781" s="1"/>
      <c r="E781" s="1"/>
      <c r="F781" s="602" t="s">
        <v>1889</v>
      </c>
      <c r="G781" s="32"/>
      <c r="H781" s="32"/>
      <c r="I781" s="451"/>
      <c r="J781" s="452"/>
      <c r="O781" s="21"/>
    </row>
    <row r="782" spans="1:15" ht="11.25" outlineLevel="1">
      <c r="B782" s="75"/>
      <c r="C782" s="11"/>
      <c r="D782" s="1"/>
      <c r="E782" s="1" t="s">
        <v>452</v>
      </c>
      <c r="F782" s="141" t="s">
        <v>1106</v>
      </c>
      <c r="G782" s="32"/>
      <c r="H782" s="32"/>
      <c r="I782" s="845"/>
      <c r="J782" s="846"/>
      <c r="O782" s="21"/>
    </row>
    <row r="783" spans="1:15" ht="11.25" outlineLevel="1">
      <c r="B783" s="75"/>
      <c r="C783" s="11"/>
      <c r="D783" s="1"/>
      <c r="E783" s="1"/>
      <c r="F783" s="602" t="s">
        <v>1890</v>
      </c>
      <c r="G783" s="32"/>
      <c r="H783" s="32"/>
      <c r="I783" s="451"/>
      <c r="J783" s="452"/>
      <c r="O783" s="21"/>
    </row>
    <row r="784" spans="1:15" ht="11.25" outlineLevel="1">
      <c r="B784" s="75"/>
      <c r="C784" s="11"/>
      <c r="D784" s="1"/>
      <c r="E784" s="1" t="s">
        <v>447</v>
      </c>
      <c r="F784" s="141" t="s">
        <v>821</v>
      </c>
      <c r="G784" s="32"/>
      <c r="H784" s="32"/>
      <c r="I784" s="845"/>
      <c r="J784" s="846"/>
      <c r="O784" s="21"/>
    </row>
    <row r="785" spans="2:15" ht="11.25" outlineLevel="1">
      <c r="B785" s="75"/>
      <c r="C785" s="11"/>
      <c r="D785" s="1"/>
      <c r="E785" s="1"/>
      <c r="F785" s="602" t="s">
        <v>1891</v>
      </c>
      <c r="G785" s="32"/>
      <c r="H785" s="32"/>
      <c r="I785" s="451"/>
      <c r="J785" s="452"/>
      <c r="O785" s="21"/>
    </row>
    <row r="786" spans="2:15" ht="11.25" outlineLevel="1">
      <c r="B786" s="75"/>
      <c r="C786" s="11"/>
      <c r="D786" s="1"/>
      <c r="E786" s="1" t="s">
        <v>360</v>
      </c>
      <c r="F786" s="141" t="s">
        <v>343</v>
      </c>
      <c r="G786" s="32"/>
      <c r="H786" s="32"/>
      <c r="I786" s="845"/>
      <c r="J786" s="846"/>
      <c r="O786" s="21"/>
    </row>
    <row r="787" spans="2:15" ht="11.25" outlineLevel="1">
      <c r="B787" s="75"/>
      <c r="C787" s="11"/>
      <c r="D787" s="1"/>
      <c r="E787" s="1" t="s">
        <v>453</v>
      </c>
      <c r="F787" s="141" t="s">
        <v>341</v>
      </c>
      <c r="G787" s="32"/>
      <c r="H787" s="32"/>
      <c r="I787" s="845"/>
      <c r="J787" s="846"/>
      <c r="O787" s="21"/>
    </row>
    <row r="788" spans="2:15" ht="11.25" outlineLevel="1">
      <c r="B788" s="75"/>
      <c r="C788" s="11"/>
      <c r="D788" s="1"/>
      <c r="E788" s="1" t="s">
        <v>454</v>
      </c>
      <c r="F788" s="141" t="s">
        <v>815</v>
      </c>
      <c r="G788" s="32"/>
      <c r="H788" s="32"/>
      <c r="I788" s="845"/>
      <c r="J788" s="846"/>
      <c r="O788" s="21"/>
    </row>
    <row r="789" spans="2:15" ht="11.25" outlineLevel="1">
      <c r="B789" s="75"/>
      <c r="C789" s="11"/>
      <c r="D789" s="1"/>
      <c r="E789" s="1" t="s">
        <v>455</v>
      </c>
      <c r="F789" s="141" t="s">
        <v>1173</v>
      </c>
      <c r="G789" s="32"/>
      <c r="H789" s="32"/>
      <c r="I789" s="845"/>
      <c r="J789" s="846"/>
      <c r="O789" s="21"/>
    </row>
    <row r="790" spans="2:15" ht="11.25" outlineLevel="1">
      <c r="B790" s="75"/>
      <c r="C790" s="11"/>
      <c r="D790" s="1"/>
      <c r="E790" s="1" t="s">
        <v>456</v>
      </c>
      <c r="F790" s="141" t="s">
        <v>818</v>
      </c>
      <c r="G790" s="32"/>
      <c r="H790" s="32"/>
      <c r="I790" s="845"/>
      <c r="J790" s="846"/>
      <c r="O790" s="21"/>
    </row>
    <row r="791" spans="2:15" ht="11.25" outlineLevel="1">
      <c r="B791" s="75"/>
      <c r="C791" s="11"/>
      <c r="D791" s="1"/>
      <c r="E791" s="1" t="s">
        <v>457</v>
      </c>
      <c r="F791" s="141" t="s">
        <v>822</v>
      </c>
      <c r="G791" s="32"/>
      <c r="H791" s="32"/>
      <c r="I791" s="845"/>
      <c r="J791" s="846"/>
      <c r="O791" s="21"/>
    </row>
    <row r="792" spans="2:15" ht="11.25" outlineLevel="1">
      <c r="B792" s="75"/>
      <c r="C792" s="11"/>
      <c r="D792" s="1"/>
      <c r="E792" s="1" t="s">
        <v>458</v>
      </c>
      <c r="F792" s="141" t="s">
        <v>1113</v>
      </c>
      <c r="G792" s="32"/>
      <c r="H792" s="32"/>
      <c r="I792" s="845"/>
      <c r="J792" s="846"/>
      <c r="O792" s="21"/>
    </row>
    <row r="793" spans="2:15" ht="11.25" outlineLevel="1">
      <c r="B793" s="75"/>
      <c r="C793" s="11"/>
      <c r="D793" s="1"/>
      <c r="E793" s="1" t="s">
        <v>460</v>
      </c>
      <c r="F793" s="141" t="s">
        <v>1115</v>
      </c>
      <c r="G793" s="32"/>
      <c r="H793" s="32"/>
      <c r="I793" s="845"/>
      <c r="J793" s="846"/>
      <c r="N793" s="740" t="s">
        <v>3774</v>
      </c>
      <c r="O793" s="21"/>
    </row>
    <row r="794" spans="2:15" ht="11.25" outlineLevel="1">
      <c r="B794" s="75"/>
      <c r="C794" s="11"/>
      <c r="D794" s="1"/>
      <c r="E794" s="266" t="s">
        <v>459</v>
      </c>
      <c r="F794" s="141" t="s">
        <v>1188</v>
      </c>
      <c r="G794" s="32"/>
      <c r="H794" s="32"/>
      <c r="I794" s="845"/>
      <c r="J794" s="846"/>
      <c r="M794" s="727" t="s">
        <v>438</v>
      </c>
      <c r="O794" s="21"/>
    </row>
    <row r="795" spans="2:15" ht="11.25" outlineLevel="1">
      <c r="B795" s="75"/>
      <c r="C795" s="11"/>
      <c r="D795" s="1"/>
      <c r="E795" s="271"/>
      <c r="F795" s="602" t="s">
        <v>1548</v>
      </c>
      <c r="G795" s="32"/>
      <c r="H795" s="32"/>
      <c r="I795" s="451"/>
      <c r="J795" s="452"/>
      <c r="O795" s="21"/>
    </row>
    <row r="796" spans="2:15" ht="11.25" outlineLevel="1">
      <c r="B796" s="75"/>
      <c r="C796" s="11"/>
      <c r="D796" s="1"/>
      <c r="E796" s="271"/>
      <c r="F796" s="602" t="s">
        <v>2052</v>
      </c>
      <c r="G796" s="32"/>
      <c r="H796" s="32"/>
      <c r="I796" s="451"/>
      <c r="J796" s="452"/>
      <c r="O796" s="21"/>
    </row>
    <row r="797" spans="2:15" ht="11.25" outlineLevel="1">
      <c r="B797" s="75"/>
      <c r="C797" s="11"/>
      <c r="D797" s="1"/>
      <c r="E797" s="271"/>
      <c r="F797" s="602" t="s">
        <v>2061</v>
      </c>
      <c r="G797" s="32"/>
      <c r="H797" s="32"/>
      <c r="I797" s="451"/>
      <c r="J797" s="452"/>
      <c r="O797" s="21"/>
    </row>
    <row r="798" spans="2:15" ht="11.25" outlineLevel="1">
      <c r="B798" s="75"/>
      <c r="C798" s="11"/>
      <c r="D798" s="1"/>
      <c r="E798" s="271"/>
      <c r="F798" s="602" t="s">
        <v>2053</v>
      </c>
      <c r="G798" s="32"/>
      <c r="H798" s="32"/>
      <c r="I798" s="451"/>
      <c r="J798" s="452"/>
      <c r="O798" s="21"/>
    </row>
    <row r="799" spans="2:15" ht="11.25" outlineLevel="1">
      <c r="B799" s="75"/>
      <c r="C799" s="11"/>
      <c r="D799" s="1"/>
      <c r="E799" s="271"/>
      <c r="F799" s="602" t="s">
        <v>2062</v>
      </c>
      <c r="G799" s="32"/>
      <c r="H799" s="32"/>
      <c r="I799" s="451"/>
      <c r="J799" s="452"/>
      <c r="O799" s="21"/>
    </row>
    <row r="800" spans="2:15" ht="11.25" outlineLevel="1">
      <c r="B800" s="75"/>
      <c r="C800" s="11"/>
      <c r="D800" s="1"/>
      <c r="E800" s="271"/>
      <c r="F800" s="602" t="s">
        <v>2053</v>
      </c>
      <c r="G800" s="32"/>
      <c r="H800" s="32"/>
      <c r="I800" s="451"/>
      <c r="J800" s="452"/>
      <c r="O800" s="21"/>
    </row>
    <row r="801" spans="2:15" ht="11.25" outlineLevel="1">
      <c r="B801" s="75"/>
      <c r="C801" s="11"/>
      <c r="D801" s="1"/>
      <c r="E801" s="271"/>
      <c r="F801" s="602" t="s">
        <v>1543</v>
      </c>
      <c r="G801" s="32"/>
      <c r="H801" s="32"/>
      <c r="I801" s="451"/>
      <c r="J801" s="452"/>
      <c r="O801" s="21"/>
    </row>
    <row r="802" spans="2:15" ht="11.25" outlineLevel="1">
      <c r="B802" s="75"/>
      <c r="C802" s="11"/>
      <c r="D802" s="1"/>
      <c r="E802" s="271"/>
      <c r="F802" s="602" t="s">
        <v>1544</v>
      </c>
      <c r="G802" s="32"/>
      <c r="H802" s="32"/>
      <c r="I802" s="451"/>
      <c r="J802" s="452"/>
      <c r="O802" s="21"/>
    </row>
    <row r="803" spans="2:15" ht="11.25" outlineLevel="1">
      <c r="B803" s="75"/>
      <c r="C803" s="11"/>
      <c r="D803" s="1"/>
      <c r="E803" s="271"/>
      <c r="F803" s="602" t="s">
        <v>1545</v>
      </c>
      <c r="G803" s="32"/>
      <c r="H803" s="32"/>
      <c r="I803" s="451"/>
      <c r="J803" s="452"/>
      <c r="O803" s="21"/>
    </row>
    <row r="804" spans="2:15" ht="11.25" outlineLevel="1">
      <c r="B804" s="75"/>
      <c r="C804" s="11"/>
      <c r="D804" s="1"/>
      <c r="E804" s="271"/>
      <c r="F804" s="602" t="s">
        <v>1546</v>
      </c>
      <c r="G804" s="32"/>
      <c r="H804" s="32"/>
      <c r="I804" s="451"/>
      <c r="J804" s="452"/>
      <c r="O804" s="21"/>
    </row>
    <row r="805" spans="2:15" ht="11.25" outlineLevel="1">
      <c r="B805" s="75"/>
      <c r="C805" s="11"/>
      <c r="D805" s="1"/>
      <c r="E805" s="271"/>
      <c r="F805" s="602" t="s">
        <v>1547</v>
      </c>
      <c r="G805" s="32"/>
      <c r="H805" s="32"/>
      <c r="I805" s="451"/>
      <c r="J805" s="452"/>
      <c r="O805" s="21"/>
    </row>
    <row r="806" spans="2:15" ht="12.75" outlineLevel="1">
      <c r="B806" s="75"/>
      <c r="C806" s="11"/>
      <c r="D806" s="1"/>
      <c r="E806" s="271"/>
      <c r="F806" s="602" t="s">
        <v>2060</v>
      </c>
      <c r="G806" s="32"/>
      <c r="H806" s="32"/>
      <c r="I806" s="451"/>
      <c r="J806" s="452"/>
      <c r="O806" s="21"/>
    </row>
    <row r="807" spans="2:15" ht="11.25" outlineLevel="1">
      <c r="B807" s="75"/>
      <c r="C807" s="11"/>
      <c r="D807" s="1"/>
      <c r="E807" s="271"/>
      <c r="F807" s="602" t="s">
        <v>2058</v>
      </c>
      <c r="G807" s="32"/>
      <c r="H807" s="32"/>
      <c r="I807" s="451"/>
      <c r="J807" s="452"/>
      <c r="O807" s="21"/>
    </row>
    <row r="808" spans="2:15" ht="11.25" outlineLevel="1">
      <c r="B808" s="75"/>
      <c r="C808" s="11"/>
      <c r="D808" s="1"/>
      <c r="E808" s="271"/>
      <c r="F808" s="602" t="s">
        <v>2059</v>
      </c>
      <c r="G808" s="32"/>
      <c r="H808" s="32"/>
      <c r="I808" s="451"/>
      <c r="J808" s="452"/>
      <c r="O808" s="21"/>
    </row>
    <row r="809" spans="2:15" ht="11.25" outlineLevel="1">
      <c r="B809" s="75"/>
      <c r="C809" s="11"/>
      <c r="D809" s="1"/>
      <c r="E809" s="270"/>
      <c r="F809" s="602" t="s">
        <v>1460</v>
      </c>
      <c r="G809" s="32"/>
      <c r="H809" s="32"/>
      <c r="I809" s="451"/>
      <c r="J809" s="452"/>
      <c r="M809" s="727" t="s">
        <v>438</v>
      </c>
      <c r="O809" s="21"/>
    </row>
    <row r="810" spans="2:15" ht="11.25" outlineLevel="1">
      <c r="B810" s="75"/>
      <c r="C810" s="11"/>
      <c r="D810" s="1"/>
      <c r="E810" s="270"/>
      <c r="F810" s="602" t="s">
        <v>1998</v>
      </c>
      <c r="G810" s="32"/>
      <c r="H810" s="32"/>
      <c r="I810" s="451"/>
      <c r="J810" s="452"/>
      <c r="O810" s="21"/>
    </row>
    <row r="811" spans="2:15" ht="11.25" outlineLevel="1">
      <c r="B811" s="75"/>
      <c r="C811" s="11"/>
      <c r="D811" s="1"/>
      <c r="E811" s="270"/>
      <c r="F811" s="602" t="s">
        <v>1536</v>
      </c>
      <c r="G811" s="32"/>
      <c r="H811" s="32"/>
      <c r="I811" s="451"/>
      <c r="J811" s="452"/>
      <c r="O811" s="21"/>
    </row>
    <row r="812" spans="2:15" ht="11.25" outlineLevel="1">
      <c r="B812" s="75"/>
      <c r="C812" s="11"/>
      <c r="D812" s="1"/>
      <c r="E812" s="270"/>
      <c r="F812" s="619" t="s">
        <v>2055</v>
      </c>
      <c r="G812" s="32"/>
      <c r="H812" s="32"/>
      <c r="I812" s="451"/>
      <c r="J812" s="452"/>
      <c r="O812" s="21"/>
    </row>
    <row r="813" spans="2:15" ht="11.25" outlineLevel="1">
      <c r="B813" s="75"/>
      <c r="C813" s="11"/>
      <c r="D813" s="190"/>
      <c r="E813" s="272"/>
      <c r="F813" s="602" t="s">
        <v>1537</v>
      </c>
      <c r="G813" s="32"/>
      <c r="H813" s="32"/>
      <c r="I813" s="451"/>
      <c r="J813" s="452"/>
      <c r="O813" s="21"/>
    </row>
    <row r="814" spans="2:15" ht="11.25" outlineLevel="1">
      <c r="B814" s="75"/>
      <c r="C814" s="200"/>
      <c r="D814" s="190"/>
      <c r="E814" s="272"/>
      <c r="F814" s="602" t="s">
        <v>1538</v>
      </c>
      <c r="G814" s="32"/>
      <c r="H814" s="32"/>
      <c r="I814" s="451"/>
      <c r="J814" s="452"/>
      <c r="O814" s="21"/>
    </row>
    <row r="815" spans="2:15" ht="11.25" outlineLevel="1">
      <c r="B815" s="75"/>
      <c r="C815" s="11"/>
      <c r="D815" s="190"/>
      <c r="E815" s="272"/>
      <c r="F815" s="602" t="s">
        <v>1539</v>
      </c>
      <c r="G815" s="32"/>
      <c r="H815" s="32"/>
      <c r="I815" s="451"/>
      <c r="J815" s="452"/>
      <c r="O815" s="21"/>
    </row>
    <row r="816" spans="2:15" ht="11.25" outlineLevel="1">
      <c r="B816" s="75"/>
      <c r="C816" s="11"/>
      <c r="D816" s="190"/>
      <c r="E816" s="272"/>
      <c r="F816" s="602" t="s">
        <v>1540</v>
      </c>
      <c r="G816" s="32"/>
      <c r="H816" s="32"/>
      <c r="I816" s="451"/>
      <c r="J816" s="452"/>
      <c r="O816" s="21"/>
    </row>
    <row r="817" spans="2:15" ht="11.25" outlineLevel="1">
      <c r="B817" s="75"/>
      <c r="C817" s="11"/>
      <c r="D817" s="190"/>
      <c r="E817" s="272"/>
      <c r="F817" s="602" t="s">
        <v>1465</v>
      </c>
      <c r="G817" s="32"/>
      <c r="H817" s="32"/>
      <c r="I817" s="451"/>
      <c r="J817" s="452"/>
      <c r="O817" s="21"/>
    </row>
    <row r="818" spans="2:15" ht="11.25" outlineLevel="1">
      <c r="B818" s="75"/>
      <c r="C818" s="11"/>
      <c r="D818" s="190"/>
      <c r="E818" s="272"/>
      <c r="F818" s="602" t="s">
        <v>2122</v>
      </c>
      <c r="G818" s="32"/>
      <c r="H818" s="32"/>
      <c r="I818" s="451"/>
      <c r="J818" s="452"/>
      <c r="O818" s="21"/>
    </row>
    <row r="819" spans="2:15" ht="11.25" outlineLevel="1">
      <c r="B819" s="75"/>
      <c r="C819" s="11"/>
      <c r="D819" s="190"/>
      <c r="E819" s="190"/>
      <c r="F819" s="632"/>
      <c r="G819" s="32"/>
      <c r="H819" s="32"/>
      <c r="I819" s="451"/>
      <c r="J819" s="452"/>
      <c r="O819" s="21"/>
    </row>
    <row r="820" spans="2:15" ht="11.25">
      <c r="B820" s="75"/>
      <c r="C820" s="94" t="s">
        <v>1149</v>
      </c>
      <c r="D820" s="95" t="s">
        <v>122</v>
      </c>
      <c r="E820" s="95"/>
      <c r="F820" s="630"/>
      <c r="G820" s="96" t="s">
        <v>83</v>
      </c>
      <c r="H820" s="96" t="s">
        <v>82</v>
      </c>
      <c r="I820" s="845"/>
      <c r="J820" s="846"/>
      <c r="O820" s="21"/>
    </row>
    <row r="821" spans="2:15" ht="11.25" outlineLevel="1">
      <c r="B821" s="706"/>
      <c r="C821" s="14"/>
      <c r="D821" s="311"/>
      <c r="E821" s="312" t="s">
        <v>1892</v>
      </c>
      <c r="F821" s="589"/>
      <c r="G821" s="350"/>
      <c r="H821" s="550"/>
      <c r="I821" s="451"/>
      <c r="J821" s="452"/>
      <c r="O821" s="21"/>
    </row>
    <row r="822" spans="2:15" ht="11.25" outlineLevel="2">
      <c r="B822" s="706"/>
      <c r="C822" s="14"/>
      <c r="D822" s="311"/>
      <c r="E822" s="533" t="str">
        <f>TRIM(RIGHT(SUBSTITUTE(E821," ",REPT(" ",100)),100))</f>
        <v>8.10.3.3.2(j)</v>
      </c>
      <c r="F822" s="590">
        <f>+VLOOKUP(E822,clause_count,2,FALSE)</f>
        <v>28</v>
      </c>
      <c r="G822" s="350"/>
      <c r="H822" s="73"/>
      <c r="I822" s="451"/>
      <c r="J822" s="452"/>
      <c r="O822" s="21"/>
    </row>
    <row r="823" spans="2:15" ht="12.75" outlineLevel="2">
      <c r="B823" s="706"/>
      <c r="C823" s="14"/>
      <c r="D823" s="539">
        <v>1</v>
      </c>
      <c r="E823" s="538" t="s">
        <v>2868</v>
      </c>
      <c r="F823" s="577" t="str">
        <f>+VLOOKUP(E823,AlterationTestLU[],2,)</f>
        <v>Door Reopening Device [8.10.2.2.1(a)] (Item 1.1)</v>
      </c>
      <c r="G823" s="350"/>
      <c r="H823" s="73"/>
      <c r="I823" s="451"/>
      <c r="J823" s="452"/>
      <c r="O823" s="21"/>
    </row>
    <row r="824" spans="2:15" ht="25.5" outlineLevel="2">
      <c r="B824" s="706"/>
      <c r="C824" s="14"/>
      <c r="D824" s="539">
        <v>2</v>
      </c>
      <c r="E824" s="538" t="s">
        <v>2870</v>
      </c>
      <c r="F824" s="577" t="str">
        <f>+VLOOKUP(E824,AlterationTestLU[],2,)</f>
        <v>Operating Control Devices [3.26.1 through 3.26.3 and 8.10.2.2.1(c)] (Item 1.3)</v>
      </c>
      <c r="G824" s="350"/>
      <c r="H824" s="73"/>
      <c r="I824" s="451"/>
      <c r="J824" s="452"/>
      <c r="O824" s="21"/>
    </row>
    <row r="825" spans="2:15" ht="12.75" outlineLevel="2">
      <c r="B825" s="706"/>
      <c r="C825" s="14"/>
      <c r="D825" s="539">
        <v>3</v>
      </c>
      <c r="E825" s="538" t="s">
        <v>2874</v>
      </c>
      <c r="F825" s="577" t="str">
        <f>+VLOOKUP(E825,AlterationTestLU[],2,)</f>
        <v>Car Door or Gate [Sections 3.11 through 3.14 and 8.10.2.2.1(g)] (Item 1.7)</v>
      </c>
      <c r="G825" s="350"/>
      <c r="H825" s="73"/>
      <c r="I825" s="451"/>
      <c r="J825" s="452"/>
      <c r="O825" s="21"/>
    </row>
    <row r="826" spans="2:15" ht="12.75" outlineLevel="2">
      <c r="B826" s="706"/>
      <c r="C826" s="14"/>
      <c r="D826" s="539">
        <v>4</v>
      </c>
      <c r="E826" s="538" t="s">
        <v>2875</v>
      </c>
      <c r="F826" s="577" t="str">
        <f>+VLOOKUP(E826,AlterationTestLU[],2,)</f>
        <v>Door Closing Force [Sections 3.13 and 3.14 and 8.10.2.2.1(h)] (Item 1.8)</v>
      </c>
      <c r="G826" s="350"/>
      <c r="H826" s="73"/>
      <c r="I826" s="451"/>
      <c r="J826" s="452"/>
      <c r="O826" s="21"/>
    </row>
    <row r="827" spans="2:15" ht="12.75" outlineLevel="2">
      <c r="B827" s="706"/>
      <c r="C827" s="14"/>
      <c r="D827" s="539">
        <v>5</v>
      </c>
      <c r="E827" s="538" t="s">
        <v>2876</v>
      </c>
      <c r="F827" s="577" t="str">
        <f>+VLOOKUP(E827,AlterationTestLU[],2,)</f>
        <v>Power Closing of Doors or Gates [Section 3.13 and 8.10.2.2.1(i)] (Item 1.9)</v>
      </c>
      <c r="G827" s="350"/>
      <c r="H827" s="73"/>
      <c r="I827" s="451"/>
      <c r="J827" s="452"/>
      <c r="O827" s="21"/>
    </row>
    <row r="828" spans="2:15" ht="25.5" outlineLevel="2">
      <c r="B828" s="706"/>
      <c r="C828" s="14"/>
      <c r="D828" s="539">
        <v>6</v>
      </c>
      <c r="E828" s="538" t="s">
        <v>2877</v>
      </c>
      <c r="F828" s="577" t="str">
        <f>+VLOOKUP(E828,AlterationTestLU[],2,)</f>
        <v>Power Opening of Doors or Gates [Section 3.13, 3.26.3, and 8.10.2.2.1(j)] (Item 1.10)</v>
      </c>
      <c r="G828" s="350"/>
      <c r="H828" s="73"/>
      <c r="I828" s="451"/>
      <c r="J828" s="452"/>
      <c r="O828" s="21"/>
    </row>
    <row r="829" spans="2:15" ht="25.5" outlineLevel="2">
      <c r="B829" s="706"/>
      <c r="C829" s="14"/>
      <c r="D829" s="539">
        <v>7</v>
      </c>
      <c r="E829" s="538" t="s">
        <v>2878</v>
      </c>
      <c r="F829" s="577" t="str">
        <f>+VLOOKUP(E829,AlterationTestLU[],2,)</f>
        <v>Car Vision Panels and Glass Car Doors [Section 3.14 and 8.10.2.2.1(k)] (Item 1.11)</v>
      </c>
      <c r="G829" s="350"/>
      <c r="H829" s="73"/>
      <c r="I829" s="451"/>
      <c r="J829" s="452"/>
      <c r="O829" s="21"/>
    </row>
    <row r="830" spans="2:15" ht="51" outlineLevel="2">
      <c r="B830" s="706"/>
      <c r="C830" s="14"/>
      <c r="D830" s="539">
        <v>8</v>
      </c>
      <c r="E830" s="538" t="s">
        <v>2884</v>
      </c>
      <c r="F830" s="577" t="str">
        <f>+VLOOKUP(E830,AlterationTestLU[],2,)</f>
        <v>(q) Emergency and Auxiliary Power (Item 1.17)
(q)(1) standby or E.Power [Section 3.27 and 8.10.2.2.1(q)]. Passenger/freight tested w/rated load. C2- overload maintained during load/unload
(q)(2) auxiliary power lowering (3.26.10)</v>
      </c>
      <c r="G830" s="350"/>
      <c r="H830" s="73"/>
      <c r="I830" s="451"/>
      <c r="J830" s="452"/>
      <c r="O830" s="21"/>
    </row>
    <row r="831" spans="2:15" ht="25.5" outlineLevel="2">
      <c r="B831" s="706"/>
      <c r="C831" s="14"/>
      <c r="D831" s="539">
        <v>9</v>
      </c>
      <c r="E831" s="538" t="s">
        <v>2887</v>
      </c>
      <c r="F831" s="577" t="str">
        <f>+VLOOKUP(E831,AlterationTestLU[],2,)</f>
        <v>Restricted Opening of Car or Hoistway Doors [Section 3.12 and 8.10.2.2.1(r)] (Item 1.18)</v>
      </c>
      <c r="G831" s="350"/>
      <c r="H831" s="73"/>
      <c r="I831" s="451"/>
      <c r="J831" s="452"/>
      <c r="O831" s="21"/>
    </row>
    <row r="832" spans="2:15" ht="12.75" outlineLevel="2">
      <c r="B832" s="706"/>
      <c r="C832" s="14"/>
      <c r="D832" s="539">
        <v>10</v>
      </c>
      <c r="E832" s="538" t="s">
        <v>2888</v>
      </c>
      <c r="F832" s="577" t="str">
        <f>+VLOOKUP(E832,AlterationTestLU[],2,)</f>
        <v>Car Ride (Sections 3.15 and 3.23 and 8.10.2.2.1(s)] (Item 1.19)</v>
      </c>
      <c r="G832" s="350"/>
      <c r="H832" s="73"/>
      <c r="I832" s="451"/>
      <c r="J832" s="452"/>
      <c r="O832" s="21"/>
    </row>
    <row r="833" spans="2:15" ht="12.75" outlineLevel="2">
      <c r="B833" s="706"/>
      <c r="C833" s="14"/>
      <c r="D833" s="539">
        <v>11</v>
      </c>
      <c r="E833" s="538" t="s">
        <v>2889</v>
      </c>
      <c r="F833" s="577" t="str">
        <f>+VLOOKUP(E833,AlterationTestLU[],2,)</f>
        <v xml:space="preserve">Door Monitoring Systems [3.26.1 and 8.10.2.2.1(t)] </v>
      </c>
      <c r="G833" s="350"/>
      <c r="H833" s="73"/>
      <c r="I833" s="451"/>
      <c r="J833" s="452"/>
      <c r="O833" s="21"/>
    </row>
    <row r="834" spans="2:15" ht="12.75" outlineLevel="2">
      <c r="B834" s="706"/>
      <c r="C834" s="14"/>
      <c r="D834" s="539">
        <v>12</v>
      </c>
      <c r="E834" s="538" t="s">
        <v>2911</v>
      </c>
      <c r="F834" s="577" t="str">
        <f>+VLOOKUP(E834,AlterationTestLU[],2,)</f>
        <v>Pipes, Wiring, and Ducts [Section 3.8 and 8.10.2.2.2(m)] (Item 2.8)</v>
      </c>
      <c r="G834" s="350"/>
      <c r="H834" s="73"/>
      <c r="I834" s="451"/>
      <c r="J834" s="452"/>
      <c r="O834" s="21"/>
    </row>
    <row r="835" spans="2:15" ht="25.5" outlineLevel="2">
      <c r="B835" s="706"/>
      <c r="C835" s="14"/>
      <c r="D835" s="539">
        <v>13</v>
      </c>
      <c r="E835" s="538" t="s">
        <v>2912</v>
      </c>
      <c r="F835" s="577" t="str">
        <f>+VLOOKUP(E835,AlterationTestLU[],2,)</f>
        <v>Guarding of Exposed Auxiliary Equipment [Section 3.10 and 8.10.2.2.2(n)] (Item 2.9)</v>
      </c>
      <c r="G835" s="350"/>
      <c r="H835" s="73"/>
      <c r="I835" s="451"/>
      <c r="J835" s="452"/>
      <c r="O835" s="21"/>
    </row>
    <row r="836" spans="2:15" ht="12.75" outlineLevel="2">
      <c r="B836" s="706"/>
      <c r="C836" s="14"/>
      <c r="D836" s="539">
        <v>14</v>
      </c>
      <c r="E836" s="538" t="s">
        <v>2943</v>
      </c>
      <c r="F836" s="577" t="str">
        <f>+VLOOKUP(E836,AlterationTestLU[],2,)</f>
        <v>Flexible Hydraulic Hose and Fitting Assemblies (3.19.3.3) (Item 2.34)</v>
      </c>
      <c r="G836" s="350"/>
      <c r="H836" s="73"/>
      <c r="I836" s="451"/>
      <c r="J836" s="452"/>
      <c r="O836" s="21"/>
    </row>
    <row r="837" spans="2:15" ht="102" outlineLevel="2">
      <c r="B837" s="706"/>
      <c r="C837" s="14"/>
      <c r="D837" s="539">
        <v>15</v>
      </c>
      <c r="E837" s="538" t="s">
        <v>2944</v>
      </c>
      <c r="F837" s="577" t="str">
        <f>+VLOOKUP(E837,AlterationTestLU[],2,)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837" s="350"/>
      <c r="H837" s="73"/>
      <c r="I837" s="451"/>
      <c r="J837" s="452"/>
      <c r="O837" s="21"/>
    </row>
    <row r="838" spans="2:15" ht="38.25" outlineLevel="2">
      <c r="B838" s="706"/>
      <c r="C838" s="14"/>
      <c r="D838" s="539">
        <v>16</v>
      </c>
      <c r="E838" s="538" t="s">
        <v>2967</v>
      </c>
      <c r="F838" s="577" t="str">
        <f>+VLOOKUP(E838,AlterationTestLU[],2,)</f>
        <v>(c) Top-of-Car Operating Device [8.10.2.2.3(c)] (Item 3.3)
(c)(1) operation (3.26.2)
(c)(2) operation with open door circuits (2.26.1.5)</v>
      </c>
      <c r="G838" s="350"/>
      <c r="H838" s="73"/>
      <c r="I838" s="451"/>
      <c r="J838" s="452"/>
      <c r="O838" s="21"/>
    </row>
    <row r="839" spans="2:15" ht="63.75" outlineLevel="2">
      <c r="B839" s="706"/>
      <c r="C839" s="14"/>
      <c r="D839" s="539">
        <v>17</v>
      </c>
      <c r="E839" s="538" t="s">
        <v>2970</v>
      </c>
      <c r="F839" s="577" t="str">
        <f>+VLOOKUP(E839,AlterationTestLU[],2,)</f>
        <v>(d) Top-of-Car Clearance [8.10.2.2.3(d)] (Item 3.4)
(d)(1) top car clearance (3.4.5)
(d)(2) car top minimum runby (3.4.2.2)
(d)(3) top-of-car equipment (3.4.7)
(d)(4) clearance above hydraulic jack projecting above the car (3.4.8)</v>
      </c>
      <c r="G839" s="350"/>
      <c r="H839" s="73"/>
      <c r="I839" s="451"/>
      <c r="J839" s="452"/>
      <c r="O839" s="21"/>
    </row>
    <row r="840" spans="2:15" ht="12.75" outlineLevel="2">
      <c r="B840" s="706"/>
      <c r="C840" s="14"/>
      <c r="D840" s="539">
        <v>18</v>
      </c>
      <c r="E840" s="538" t="s">
        <v>2975</v>
      </c>
      <c r="F840" s="577" t="str">
        <f>+VLOOKUP(E840,AlterationTestLU[],2,)</f>
        <v>Normal Terminal Stopping Devices [3.25.1 and 8.10.2.2.3(g)] (Item 3.5)</v>
      </c>
      <c r="G840" s="350"/>
      <c r="H840" s="73"/>
      <c r="I840" s="451"/>
      <c r="J840" s="452"/>
      <c r="O840" s="21"/>
    </row>
    <row r="841" spans="2:15" ht="12.75" outlineLevel="2">
      <c r="B841" s="706"/>
      <c r="C841" s="14"/>
      <c r="D841" s="539">
        <v>19</v>
      </c>
      <c r="E841" s="538" t="s">
        <v>2976</v>
      </c>
      <c r="F841" s="577" t="str">
        <f>+VLOOKUP(E841,AlterationTestLU[],2,)</f>
        <v>Terminal Speed-Reducing Devices (3.25.2) (Item 3.6)</v>
      </c>
      <c r="G841" s="350"/>
      <c r="H841" s="73"/>
      <c r="I841" s="451"/>
      <c r="J841" s="452"/>
      <c r="O841" s="21"/>
    </row>
    <row r="842" spans="2:15" ht="12.75" outlineLevel="2">
      <c r="B842" s="706"/>
      <c r="C842" s="14"/>
      <c r="D842" s="539">
        <v>20</v>
      </c>
      <c r="E842" s="538" t="s">
        <v>2977</v>
      </c>
      <c r="F842" s="577" t="str">
        <f>+VLOOKUP(E842,AlterationTestLU[],2,)</f>
        <v>Car-Leveling and Anticreep Devices (3.26.3) (Item 3.7)</v>
      </c>
      <c r="G842" s="350"/>
      <c r="H842" s="73"/>
      <c r="I842" s="451"/>
      <c r="J842" s="452"/>
      <c r="O842" s="21"/>
    </row>
    <row r="843" spans="2:15" ht="12.75" outlineLevel="2">
      <c r="B843" s="706"/>
      <c r="C843" s="14"/>
      <c r="D843" s="539">
        <v>21</v>
      </c>
      <c r="E843" s="538" t="s">
        <v>2980</v>
      </c>
      <c r="F843" s="577" t="str">
        <f>+VLOOKUP(E843,AlterationTestLU[],2,)</f>
        <v>Crosshead Data Plate [Section 3.16 and 8.10.2.2.3(k)] (Item 3.27)</v>
      </c>
      <c r="G843" s="350"/>
      <c r="H843" s="73"/>
      <c r="I843" s="451"/>
      <c r="J843" s="452"/>
      <c r="O843" s="21"/>
    </row>
    <row r="844" spans="2:15" ht="12.75" outlineLevel="2">
      <c r="B844" s="706"/>
      <c r="C844" s="14"/>
      <c r="D844" s="539">
        <v>22</v>
      </c>
      <c r="E844" s="538" t="s">
        <v>2987</v>
      </c>
      <c r="F844" s="577" t="str">
        <f>+VLOOKUP(E844,AlterationTestLU[],2,)</f>
        <v>Hoistway Clearances [Section 3.5 and 8.10.2.2.3(t)] (Item 3.14)</v>
      </c>
      <c r="G844" s="350"/>
      <c r="H844" s="73"/>
      <c r="I844" s="451"/>
      <c r="J844" s="452"/>
      <c r="O844" s="21"/>
    </row>
    <row r="845" spans="2:15" ht="38.25" outlineLevel="2">
      <c r="B845" s="706"/>
      <c r="C845" s="14"/>
      <c r="D845" s="539">
        <v>23</v>
      </c>
      <c r="E845" s="538" t="s">
        <v>3000</v>
      </c>
      <c r="F845" s="577" t="str">
        <f>+VLOOKUP(E845,AlterationTestLU[],2,)</f>
        <v>Governor, Safety, Ropes, CWTs (Item 3.20). Use 8.10.2.2.2(hh) , 8.10.2.2.2(ii), 8.10.2.2.3(m), 8.10.2.2.3(n), and 8.10.2.2.3(z) through 8.10.2.2.2.3(cc); car and counterweight safeties (3.17.1 and 3.17.2).</v>
      </c>
      <c r="G845" s="350"/>
      <c r="H845" s="73"/>
      <c r="I845" s="451"/>
      <c r="J845" s="452"/>
      <c r="O845" s="21"/>
    </row>
    <row r="846" spans="2:15" ht="12.75" outlineLevel="2">
      <c r="B846" s="706"/>
      <c r="C846" s="14"/>
      <c r="D846" s="539">
        <v>24</v>
      </c>
      <c r="E846" s="538" t="s">
        <v>3004</v>
      </c>
      <c r="F846" s="577" t="str">
        <f>+VLOOKUP(E846,AlterationTestLU[],2,)</f>
        <v>Suspension Rope (3.17.1, 3.18.1.2, Section 3.20, and 3.4.5) (Item 3.23)</v>
      </c>
      <c r="G846" s="350"/>
      <c r="H846" s="73"/>
      <c r="I846" s="451"/>
      <c r="J846" s="452"/>
      <c r="O846" s="21"/>
    </row>
    <row r="847" spans="2:15" ht="25.5" outlineLevel="2">
      <c r="B847" s="706"/>
      <c r="C847" s="14"/>
      <c r="D847" s="539">
        <v>25</v>
      </c>
      <c r="E847" s="538" t="s">
        <v>3008</v>
      </c>
      <c r="F847" s="577" t="str">
        <f>+VLOOKUP(E847,AlterationTestLU[],2,)</f>
        <v>Car Speed [3.28.1(k)]. The speed of the car shall be verified with rated load and with no load, in both directions. (Item 3.30)</v>
      </c>
      <c r="G847" s="350"/>
      <c r="H847" s="73"/>
      <c r="I847" s="451"/>
      <c r="J847" s="452"/>
      <c r="O847" s="21"/>
    </row>
    <row r="848" spans="2:15" ht="51" outlineLevel="2">
      <c r="B848" s="706"/>
      <c r="C848" s="14"/>
      <c r="D848" s="539">
        <v>26</v>
      </c>
      <c r="E848" s="538" t="s">
        <v>3039</v>
      </c>
      <c r="F848" s="577" t="str">
        <f>+VLOOKUP(E848,AlterationTestLU[],2,)</f>
        <v>(b) Bottom Clearance, Runby, and Minimum Refuge Space (Item 5.2)
(b)(1) bottom car clearance (3.4.1)
(b)(2) minimum bottom car runby (3.4.2)
(b)(3) maximum bottom car runby (3.4.3)</v>
      </c>
      <c r="G848" s="350"/>
      <c r="H848" s="73"/>
      <c r="I848" s="451"/>
      <c r="J848" s="452"/>
      <c r="O848" s="21"/>
    </row>
    <row r="849" spans="2:15" ht="25.5" outlineLevel="2">
      <c r="B849" s="706"/>
      <c r="C849" s="14"/>
      <c r="D849" s="539">
        <v>27</v>
      </c>
      <c r="E849" s="538" t="s">
        <v>3056</v>
      </c>
      <c r="F849" s="577" t="str">
        <f>+VLOOKUP(E849,AlterationTestLU[],2,)</f>
        <v xml:space="preserve">Car Buffer (3.6.3, 3.6.4, and 3.22.1) (Item 5.9). Marking plates proper application 2.22.3.3 or 2.22.5.5. No test on spring/elastomeric </v>
      </c>
      <c r="G849" s="350"/>
      <c r="H849" s="73"/>
      <c r="I849" s="451"/>
      <c r="J849" s="452"/>
      <c r="O849" s="21"/>
    </row>
    <row r="850" spans="2:15" ht="51" outlineLevel="2">
      <c r="B850" s="706"/>
      <c r="C850" s="14"/>
      <c r="D850" s="539">
        <v>28</v>
      </c>
      <c r="E850" s="538" t="s">
        <v>3067</v>
      </c>
      <c r="F850" s="577" t="str">
        <f>+VLOOKUP(E850,AlterationTestLU[],2,)</f>
        <v>(l) Counterweight (Item 3.28)
(l)(1) top clearance and bottom runby (3.4.6 and 3.22.2)
(l)(2) guards (Section 3.3)
(l)(3) design (Section 3.21)</v>
      </c>
      <c r="G850" s="350"/>
      <c r="H850" s="73"/>
      <c r="I850" s="451"/>
      <c r="J850" s="452"/>
      <c r="O850" s="21"/>
    </row>
    <row r="851" spans="2:15" ht="11.25" outlineLevel="1">
      <c r="B851" s="75"/>
      <c r="C851" s="11"/>
      <c r="D851" s="1"/>
      <c r="E851" s="1" t="s">
        <v>365</v>
      </c>
      <c r="F851" s="141" t="s">
        <v>759</v>
      </c>
      <c r="G851" s="32"/>
      <c r="H851" s="32"/>
      <c r="I851" s="845"/>
      <c r="J851" s="846"/>
      <c r="O851" s="21"/>
    </row>
    <row r="852" spans="2:15" ht="11.25" outlineLevel="1">
      <c r="B852" s="75"/>
      <c r="C852" s="11"/>
      <c r="D852" s="1"/>
      <c r="E852" s="1" t="s">
        <v>453</v>
      </c>
      <c r="F852" s="141" t="s">
        <v>341</v>
      </c>
      <c r="G852" s="32"/>
      <c r="H852" s="32"/>
      <c r="I852" s="845"/>
      <c r="J852" s="846"/>
      <c r="O852" s="21"/>
    </row>
    <row r="853" spans="2:15" ht="11.25" outlineLevel="1">
      <c r="B853" s="75"/>
      <c r="C853" s="11"/>
      <c r="D853" s="1"/>
      <c r="E853" s="1" t="s">
        <v>1752</v>
      </c>
      <c r="F853" s="141" t="s">
        <v>1753</v>
      </c>
      <c r="G853" s="32"/>
      <c r="H853" s="32"/>
      <c r="I853" s="451"/>
      <c r="J853" s="452"/>
      <c r="O853" s="21"/>
    </row>
    <row r="854" spans="2:15" ht="11.25" outlineLevel="1">
      <c r="B854" s="75"/>
      <c r="C854" s="11"/>
      <c r="D854" s="1"/>
      <c r="E854" s="1"/>
      <c r="F854" s="602" t="s">
        <v>2123</v>
      </c>
      <c r="G854" s="32"/>
      <c r="H854" s="32"/>
      <c r="I854" s="451"/>
      <c r="J854" s="452"/>
      <c r="O854" s="21"/>
    </row>
    <row r="855" spans="2:15" ht="11.25">
      <c r="B855" s="75"/>
      <c r="C855" s="94" t="s">
        <v>1150</v>
      </c>
      <c r="D855" s="95" t="s">
        <v>1029</v>
      </c>
      <c r="E855" s="95"/>
      <c r="F855" s="630"/>
      <c r="G855" s="96" t="s">
        <v>83</v>
      </c>
      <c r="H855" s="96" t="s">
        <v>82</v>
      </c>
      <c r="I855" s="845"/>
      <c r="J855" s="846"/>
      <c r="O855" s="21"/>
    </row>
    <row r="856" spans="2:15" ht="11.25" outlineLevel="1">
      <c r="B856" s="706"/>
      <c r="C856" s="14"/>
      <c r="D856" s="311"/>
      <c r="E856" s="312" t="s">
        <v>1892</v>
      </c>
      <c r="F856" s="589"/>
      <c r="G856" s="350"/>
      <c r="H856" s="550"/>
      <c r="I856" s="451"/>
      <c r="J856" s="452"/>
      <c r="O856" s="21"/>
    </row>
    <row r="857" spans="2:15" ht="11.25" outlineLevel="2">
      <c r="B857" s="706"/>
      <c r="C857" s="14"/>
      <c r="D857" s="311"/>
      <c r="E857" s="533" t="str">
        <f>TRIM(RIGHT(SUBSTITUTE(E856," ",REPT(" ",100)),100))</f>
        <v>8.10.3.3.2(j)</v>
      </c>
      <c r="F857" s="590">
        <f>+VLOOKUP(E857,clause_count,2,FALSE)</f>
        <v>28</v>
      </c>
      <c r="G857" s="350"/>
      <c r="H857" s="73"/>
      <c r="I857" s="451"/>
      <c r="J857" s="452"/>
      <c r="O857" s="21"/>
    </row>
    <row r="858" spans="2:15" ht="12.75" outlineLevel="2">
      <c r="B858" s="706"/>
      <c r="C858" s="14"/>
      <c r="D858" s="539">
        <v>1</v>
      </c>
      <c r="E858" s="538" t="s">
        <v>2868</v>
      </c>
      <c r="F858" s="577" t="s">
        <v>3091</v>
      </c>
      <c r="G858" s="350"/>
      <c r="H858" s="73"/>
      <c r="I858" s="451"/>
      <c r="J858" s="452"/>
      <c r="O858" s="21"/>
    </row>
    <row r="859" spans="2:15" ht="25.5" outlineLevel="2">
      <c r="B859" s="706"/>
      <c r="C859" s="14"/>
      <c r="D859" s="539">
        <v>2</v>
      </c>
      <c r="E859" s="538" t="s">
        <v>2870</v>
      </c>
      <c r="F859" s="577" t="s">
        <v>3093</v>
      </c>
      <c r="G859" s="350"/>
      <c r="H859" s="73"/>
      <c r="I859" s="451"/>
      <c r="J859" s="452"/>
      <c r="O859" s="21"/>
    </row>
    <row r="860" spans="2:15" ht="12.75" outlineLevel="2">
      <c r="B860" s="706"/>
      <c r="C860" s="14"/>
      <c r="D860" s="539">
        <v>3</v>
      </c>
      <c r="E860" s="538" t="s">
        <v>2874</v>
      </c>
      <c r="F860" s="577" t="s">
        <v>3097</v>
      </c>
      <c r="G860" s="350"/>
      <c r="H860" s="73"/>
      <c r="I860" s="451"/>
      <c r="J860" s="452"/>
      <c r="O860" s="21"/>
    </row>
    <row r="861" spans="2:15" ht="12.75" outlineLevel="2">
      <c r="B861" s="706"/>
      <c r="C861" s="14"/>
      <c r="D861" s="539">
        <v>4</v>
      </c>
      <c r="E861" s="538" t="s">
        <v>2875</v>
      </c>
      <c r="F861" s="577" t="s">
        <v>3098</v>
      </c>
      <c r="G861" s="350"/>
      <c r="H861" s="73"/>
      <c r="I861" s="451"/>
      <c r="J861" s="452"/>
      <c r="O861" s="21"/>
    </row>
    <row r="862" spans="2:15" ht="12.75" outlineLevel="2">
      <c r="B862" s="706"/>
      <c r="C862" s="14"/>
      <c r="D862" s="539">
        <v>5</v>
      </c>
      <c r="E862" s="538" t="s">
        <v>2876</v>
      </c>
      <c r="F862" s="577" t="s">
        <v>3099</v>
      </c>
      <c r="G862" s="350"/>
      <c r="H862" s="73"/>
      <c r="I862" s="451"/>
      <c r="J862" s="452"/>
      <c r="O862" s="21"/>
    </row>
    <row r="863" spans="2:15" ht="25.5" outlineLevel="2">
      <c r="B863" s="706"/>
      <c r="C863" s="14"/>
      <c r="D863" s="539">
        <v>6</v>
      </c>
      <c r="E863" s="538" t="s">
        <v>2877</v>
      </c>
      <c r="F863" s="577" t="s">
        <v>3100</v>
      </c>
      <c r="G863" s="350"/>
      <c r="H863" s="73"/>
      <c r="I863" s="451"/>
      <c r="J863" s="452"/>
      <c r="O863" s="21"/>
    </row>
    <row r="864" spans="2:15" ht="25.5" outlineLevel="2">
      <c r="B864" s="706"/>
      <c r="C864" s="14"/>
      <c r="D864" s="539">
        <v>7</v>
      </c>
      <c r="E864" s="538" t="s">
        <v>2878</v>
      </c>
      <c r="F864" s="577" t="s">
        <v>3101</v>
      </c>
      <c r="G864" s="350"/>
      <c r="H864" s="73"/>
      <c r="I864" s="451"/>
      <c r="J864" s="452"/>
      <c r="O864" s="21"/>
    </row>
    <row r="865" spans="2:15" ht="12.75" outlineLevel="2">
      <c r="B865" s="706"/>
      <c r="C865" s="14"/>
      <c r="D865" s="539">
        <v>8</v>
      </c>
      <c r="E865" s="538" t="s">
        <v>2884</v>
      </c>
      <c r="F865" s="577" t="s">
        <v>3107</v>
      </c>
      <c r="G865" s="350"/>
      <c r="H865" s="73"/>
      <c r="I865" s="451"/>
      <c r="J865" s="452"/>
      <c r="O865" s="21"/>
    </row>
    <row r="866" spans="2:15" ht="25.5" outlineLevel="2">
      <c r="B866" s="706"/>
      <c r="C866" s="14"/>
      <c r="D866" s="539">
        <v>9</v>
      </c>
      <c r="E866" s="538" t="s">
        <v>2887</v>
      </c>
      <c r="F866" s="577" t="s">
        <v>3109</v>
      </c>
      <c r="G866" s="350"/>
      <c r="H866" s="73"/>
      <c r="I866" s="451"/>
      <c r="J866" s="452"/>
      <c r="O866" s="21"/>
    </row>
    <row r="867" spans="2:15" ht="12.75" outlineLevel="2">
      <c r="B867" s="706"/>
      <c r="C867" s="14"/>
      <c r="D867" s="539">
        <v>10</v>
      </c>
      <c r="E867" s="538" t="s">
        <v>2888</v>
      </c>
      <c r="F867" s="577" t="s">
        <v>3110</v>
      </c>
      <c r="G867" s="350"/>
      <c r="H867" s="73"/>
      <c r="I867" s="451"/>
      <c r="J867" s="452"/>
      <c r="O867" s="21"/>
    </row>
    <row r="868" spans="2:15" ht="12.75" outlineLevel="2">
      <c r="B868" s="706"/>
      <c r="C868" s="14"/>
      <c r="D868" s="539">
        <v>11</v>
      </c>
      <c r="E868" s="538" t="s">
        <v>2889</v>
      </c>
      <c r="F868" s="577" t="s">
        <v>3111</v>
      </c>
      <c r="G868" s="350"/>
      <c r="H868" s="73"/>
      <c r="I868" s="451"/>
      <c r="J868" s="452"/>
      <c r="O868" s="21"/>
    </row>
    <row r="869" spans="2:15" ht="12.75" outlineLevel="2">
      <c r="B869" s="706"/>
      <c r="C869" s="14"/>
      <c r="D869" s="539">
        <v>12</v>
      </c>
      <c r="E869" s="538" t="s">
        <v>2911</v>
      </c>
      <c r="F869" s="577" t="s">
        <v>3128</v>
      </c>
      <c r="G869" s="350"/>
      <c r="H869" s="73"/>
      <c r="I869" s="451"/>
      <c r="J869" s="452"/>
      <c r="O869" s="21"/>
    </row>
    <row r="870" spans="2:15" ht="25.5" outlineLevel="2">
      <c r="B870" s="706"/>
      <c r="C870" s="14"/>
      <c r="D870" s="539">
        <v>13</v>
      </c>
      <c r="E870" s="538" t="s">
        <v>2912</v>
      </c>
      <c r="F870" s="577" t="s">
        <v>3129</v>
      </c>
      <c r="G870" s="350"/>
      <c r="H870" s="73"/>
      <c r="I870" s="451"/>
      <c r="J870" s="452"/>
      <c r="O870" s="21"/>
    </row>
    <row r="871" spans="2:15" ht="12.75" outlineLevel="2">
      <c r="B871" s="706"/>
      <c r="C871" s="14"/>
      <c r="D871" s="539">
        <v>14</v>
      </c>
      <c r="E871" s="538" t="s">
        <v>2943</v>
      </c>
      <c r="F871" s="577" t="s">
        <v>3154</v>
      </c>
      <c r="G871" s="350"/>
      <c r="H871" s="73"/>
      <c r="I871" s="451"/>
      <c r="J871" s="452"/>
      <c r="O871" s="21"/>
    </row>
    <row r="872" spans="2:15" ht="25.5" outlineLevel="2">
      <c r="B872" s="706"/>
      <c r="C872" s="14"/>
      <c r="D872" s="539">
        <v>15</v>
      </c>
      <c r="E872" s="538" t="s">
        <v>2944</v>
      </c>
      <c r="F872" s="577" t="s">
        <v>3267</v>
      </c>
      <c r="G872" s="350"/>
      <c r="H872" s="73"/>
      <c r="I872" s="451"/>
      <c r="J872" s="452"/>
      <c r="O872" s="21"/>
    </row>
    <row r="873" spans="2:15" ht="12.75" outlineLevel="2">
      <c r="B873" s="706"/>
      <c r="C873" s="14"/>
      <c r="D873" s="539">
        <v>16</v>
      </c>
      <c r="E873" s="538" t="s">
        <v>2967</v>
      </c>
      <c r="F873" s="577" t="s">
        <v>3174</v>
      </c>
      <c r="G873" s="350"/>
      <c r="H873" s="73"/>
      <c r="I873" s="451"/>
      <c r="J873" s="452"/>
      <c r="O873" s="21"/>
    </row>
    <row r="874" spans="2:15" ht="12.75" outlineLevel="2">
      <c r="B874" s="706"/>
      <c r="C874" s="14"/>
      <c r="D874" s="539">
        <v>17</v>
      </c>
      <c r="E874" s="538" t="s">
        <v>2970</v>
      </c>
      <c r="F874" s="577" t="s">
        <v>3177</v>
      </c>
      <c r="G874" s="350"/>
      <c r="H874" s="73"/>
      <c r="I874" s="451"/>
      <c r="J874" s="452"/>
      <c r="O874" s="21"/>
    </row>
    <row r="875" spans="2:15" ht="12.75" outlineLevel="2">
      <c r="B875" s="706"/>
      <c r="C875" s="14"/>
      <c r="D875" s="539">
        <v>18</v>
      </c>
      <c r="E875" s="538" t="s">
        <v>2975</v>
      </c>
      <c r="F875" s="577" t="s">
        <v>3182</v>
      </c>
      <c r="G875" s="350"/>
      <c r="H875" s="73"/>
      <c r="I875" s="451"/>
      <c r="J875" s="452"/>
      <c r="O875" s="21"/>
    </row>
    <row r="876" spans="2:15" ht="12.75" outlineLevel="2">
      <c r="B876" s="706"/>
      <c r="C876" s="14"/>
      <c r="D876" s="539">
        <v>19</v>
      </c>
      <c r="E876" s="538" t="s">
        <v>2976</v>
      </c>
      <c r="F876" s="577" t="s">
        <v>3183</v>
      </c>
      <c r="G876" s="350"/>
      <c r="H876" s="73"/>
      <c r="I876" s="451"/>
      <c r="J876" s="452"/>
      <c r="O876" s="21"/>
    </row>
    <row r="877" spans="2:15" ht="12.75" outlineLevel="2">
      <c r="B877" s="706"/>
      <c r="C877" s="14"/>
      <c r="D877" s="539">
        <v>20</v>
      </c>
      <c r="E877" s="538" t="s">
        <v>2977</v>
      </c>
      <c r="F877" s="577" t="s">
        <v>3184</v>
      </c>
      <c r="G877" s="350"/>
      <c r="H877" s="73"/>
      <c r="I877" s="451"/>
      <c r="J877" s="452"/>
      <c r="O877" s="21"/>
    </row>
    <row r="878" spans="2:15" ht="12.75" outlineLevel="2">
      <c r="B878" s="706"/>
      <c r="C878" s="14"/>
      <c r="D878" s="539">
        <v>21</v>
      </c>
      <c r="E878" s="538" t="s">
        <v>2980</v>
      </c>
      <c r="F878" s="577" t="s">
        <v>3187</v>
      </c>
      <c r="G878" s="350"/>
      <c r="H878" s="73"/>
      <c r="I878" s="451"/>
      <c r="J878" s="452"/>
      <c r="O878" s="21"/>
    </row>
    <row r="879" spans="2:15" ht="12.75" outlineLevel="2">
      <c r="B879" s="706"/>
      <c r="C879" s="14"/>
      <c r="D879" s="539">
        <v>22</v>
      </c>
      <c r="E879" s="538" t="s">
        <v>2987</v>
      </c>
      <c r="F879" s="577" t="s">
        <v>3194</v>
      </c>
      <c r="G879" s="350"/>
      <c r="H879" s="73"/>
      <c r="I879" s="451"/>
      <c r="J879" s="452"/>
      <c r="O879" s="21"/>
    </row>
    <row r="880" spans="2:15" ht="38.25" outlineLevel="2">
      <c r="B880" s="706"/>
      <c r="C880" s="14"/>
      <c r="D880" s="539">
        <v>23</v>
      </c>
      <c r="E880" s="538" t="s">
        <v>3000</v>
      </c>
      <c r="F880" s="577" t="s">
        <v>3269</v>
      </c>
      <c r="G880" s="350"/>
      <c r="H880" s="73"/>
      <c r="I880" s="451"/>
      <c r="J880" s="452"/>
      <c r="O880" s="16" t="s">
        <v>2438</v>
      </c>
    </row>
    <row r="881" spans="2:15" ht="12.75" outlineLevel="2">
      <c r="B881" s="706"/>
      <c r="C881" s="14"/>
      <c r="D881" s="539">
        <v>24</v>
      </c>
      <c r="E881" s="538" t="s">
        <v>3004</v>
      </c>
      <c r="F881" s="577" t="s">
        <v>3209</v>
      </c>
      <c r="G881" s="350"/>
      <c r="H881" s="73"/>
      <c r="I881" s="451"/>
      <c r="J881" s="452"/>
      <c r="O881" s="21"/>
    </row>
    <row r="882" spans="2:15" ht="25.5" outlineLevel="2">
      <c r="B882" s="706"/>
      <c r="C882" s="14"/>
      <c r="D882" s="539">
        <v>25</v>
      </c>
      <c r="E882" s="538" t="s">
        <v>3008</v>
      </c>
      <c r="F882" s="577" t="s">
        <v>3213</v>
      </c>
      <c r="G882" s="350"/>
      <c r="H882" s="73"/>
      <c r="I882" s="451"/>
      <c r="J882" s="452"/>
      <c r="O882" s="21"/>
    </row>
    <row r="883" spans="2:15" ht="12.75" outlineLevel="2">
      <c r="B883" s="706"/>
      <c r="C883" s="14"/>
      <c r="D883" s="539">
        <v>26</v>
      </c>
      <c r="E883" s="538" t="s">
        <v>3039</v>
      </c>
      <c r="F883" s="577" t="s">
        <v>3234</v>
      </c>
      <c r="G883" s="350"/>
      <c r="H883" s="73"/>
      <c r="I883" s="451"/>
      <c r="J883" s="452"/>
      <c r="O883" s="21"/>
    </row>
    <row r="884" spans="2:15" ht="25.5" outlineLevel="2">
      <c r="B884" s="706"/>
      <c r="C884" s="14"/>
      <c r="D884" s="539">
        <v>27</v>
      </c>
      <c r="E884" s="538" t="s">
        <v>3056</v>
      </c>
      <c r="F884" s="577" t="s">
        <v>3247</v>
      </c>
      <c r="G884" s="350"/>
      <c r="H884" s="73"/>
      <c r="I884" s="451"/>
      <c r="J884" s="452"/>
      <c r="O884" s="21"/>
    </row>
    <row r="885" spans="2:15" ht="12.75" outlineLevel="2">
      <c r="B885" s="706"/>
      <c r="C885" s="14"/>
      <c r="D885" s="539">
        <v>28</v>
      </c>
      <c r="E885" s="538" t="s">
        <v>3067</v>
      </c>
      <c r="F885" s="577" t="s">
        <v>3256</v>
      </c>
      <c r="G885" s="350"/>
      <c r="H885" s="73"/>
      <c r="I885" s="451"/>
      <c r="J885" s="452"/>
      <c r="O885" s="21"/>
    </row>
    <row r="886" spans="2:15" ht="11.25" outlineLevel="1">
      <c r="B886" s="75"/>
      <c r="C886" s="13"/>
      <c r="D886" s="1"/>
      <c r="E886" s="1" t="s">
        <v>1331</v>
      </c>
      <c r="F886" s="141" t="s">
        <v>1332</v>
      </c>
      <c r="G886" s="32"/>
      <c r="H886" s="32"/>
      <c r="I886" s="451"/>
      <c r="J886" s="452"/>
      <c r="O886" s="21"/>
    </row>
    <row r="887" spans="2:15" ht="11.25" outlineLevel="1">
      <c r="B887" s="75"/>
      <c r="C887" s="11"/>
      <c r="D887" s="1"/>
      <c r="E887" s="1" t="s">
        <v>367</v>
      </c>
      <c r="F887" s="141" t="s">
        <v>1029</v>
      </c>
      <c r="G887" s="32"/>
      <c r="H887" s="32"/>
      <c r="I887" s="845"/>
      <c r="J887" s="846"/>
      <c r="O887" s="21"/>
    </row>
    <row r="888" spans="2:15" ht="11.25" outlineLevel="1">
      <c r="B888" s="75"/>
      <c r="C888" s="11"/>
      <c r="D888" s="1"/>
      <c r="E888" s="1" t="s">
        <v>1241</v>
      </c>
      <c r="F888" s="141" t="s">
        <v>1242</v>
      </c>
      <c r="G888" s="32"/>
      <c r="H888" s="32"/>
      <c r="I888" s="451"/>
      <c r="J888" s="452"/>
      <c r="O888" s="21"/>
    </row>
    <row r="889" spans="2:15" ht="11.25" outlineLevel="1">
      <c r="B889" s="75"/>
      <c r="C889" s="11"/>
      <c r="D889" s="1"/>
      <c r="E889" s="1" t="s">
        <v>1243</v>
      </c>
      <c r="F889" s="141" t="s">
        <v>781</v>
      </c>
      <c r="G889" s="32"/>
      <c r="H889" s="32"/>
      <c r="I889" s="451"/>
      <c r="J889" s="452"/>
      <c r="O889" s="21"/>
    </row>
    <row r="890" spans="2:15" ht="11.25" outlineLevel="1">
      <c r="B890" s="75"/>
      <c r="C890" s="11"/>
      <c r="D890" s="1"/>
      <c r="E890" s="1" t="s">
        <v>1245</v>
      </c>
      <c r="F890" s="141" t="s">
        <v>1283</v>
      </c>
      <c r="G890" s="32"/>
      <c r="H890" s="32"/>
      <c r="I890" s="451"/>
      <c r="J890" s="452"/>
      <c r="O890" s="21"/>
    </row>
    <row r="891" spans="2:15" ht="11.25" outlineLevel="1">
      <c r="B891" s="75"/>
      <c r="C891" s="11"/>
      <c r="D891" s="1"/>
      <c r="E891" s="1" t="s">
        <v>1246</v>
      </c>
      <c r="F891" s="141" t="s">
        <v>1250</v>
      </c>
      <c r="G891" s="32"/>
      <c r="H891" s="32"/>
      <c r="I891" s="451"/>
      <c r="J891" s="452"/>
      <c r="O891" s="21"/>
    </row>
    <row r="892" spans="2:15" ht="11.25" outlineLevel="1">
      <c r="B892" s="75"/>
      <c r="C892" s="11"/>
      <c r="D892" s="1"/>
      <c r="E892" s="1" t="s">
        <v>1247</v>
      </c>
      <c r="F892" s="141" t="s">
        <v>1251</v>
      </c>
      <c r="G892" s="32"/>
      <c r="H892" s="32"/>
      <c r="I892" s="451"/>
      <c r="J892" s="452"/>
      <c r="O892" s="21"/>
    </row>
    <row r="893" spans="2:15" ht="11.25" outlineLevel="1">
      <c r="B893" s="75"/>
      <c r="C893" s="11"/>
      <c r="D893" s="1"/>
      <c r="E893" s="1" t="s">
        <v>1248</v>
      </c>
      <c r="F893" s="141" t="s">
        <v>1252</v>
      </c>
      <c r="G893" s="32"/>
      <c r="H893" s="32"/>
      <c r="I893" s="451"/>
      <c r="J893" s="452"/>
      <c r="O893" s="21"/>
    </row>
    <row r="894" spans="2:15" ht="11.25" outlineLevel="1">
      <c r="B894" s="75"/>
      <c r="C894" s="11"/>
      <c r="D894" s="1"/>
      <c r="E894" s="1" t="s">
        <v>1249</v>
      </c>
      <c r="F894" s="141" t="s">
        <v>1407</v>
      </c>
      <c r="G894" s="32"/>
      <c r="H894" s="32"/>
      <c r="I894" s="451"/>
      <c r="J894" s="452"/>
      <c r="O894" s="21"/>
    </row>
    <row r="895" spans="2:15" ht="11.25" outlineLevel="1">
      <c r="B895" s="75"/>
      <c r="C895" s="11"/>
      <c r="D895" s="1"/>
      <c r="E895" s="74" t="s">
        <v>1218</v>
      </c>
      <c r="F895" s="141" t="s">
        <v>1254</v>
      </c>
      <c r="G895" s="32"/>
      <c r="H895" s="32"/>
      <c r="I895" s="451"/>
      <c r="J895" s="452"/>
      <c r="O895" s="21"/>
    </row>
    <row r="896" spans="2:15" ht="11.25" outlineLevel="1">
      <c r="B896" s="75"/>
      <c r="C896" s="11"/>
      <c r="D896" s="1"/>
      <c r="E896" s="74" t="s">
        <v>1218</v>
      </c>
      <c r="F896" s="141" t="s">
        <v>1257</v>
      </c>
      <c r="G896" s="32"/>
      <c r="H896" s="32"/>
      <c r="I896" s="451"/>
      <c r="J896" s="452"/>
      <c r="O896" s="21"/>
    </row>
    <row r="897" spans="2:15" ht="11.25">
      <c r="B897" s="75"/>
      <c r="C897" s="94" t="s">
        <v>1151</v>
      </c>
      <c r="D897" s="95" t="s">
        <v>1034</v>
      </c>
      <c r="E897" s="95"/>
      <c r="F897" s="630"/>
      <c r="G897" s="96" t="s">
        <v>83</v>
      </c>
      <c r="H897" s="96" t="s">
        <v>82</v>
      </c>
      <c r="I897" s="845"/>
      <c r="J897" s="846"/>
      <c r="O897" s="21"/>
    </row>
    <row r="898" spans="2:15" ht="11.25" outlineLevel="1">
      <c r="B898" s="706"/>
      <c r="C898" s="772"/>
      <c r="D898" s="311"/>
      <c r="E898" s="312" t="s">
        <v>3827</v>
      </c>
      <c r="F898" s="589"/>
      <c r="G898" s="350"/>
      <c r="H898" s="73"/>
      <c r="I898" s="451"/>
      <c r="J898" s="452"/>
      <c r="O898" s="21"/>
    </row>
    <row r="899" spans="2:15" ht="11.25" outlineLevel="2">
      <c r="B899" s="706"/>
      <c r="C899" s="773"/>
      <c r="D899" s="311"/>
      <c r="E899" s="533" t="str">
        <f>TRIM(RIGHT(SUBSTITUTE(E898," ",REPT(" ",100)),100))</f>
        <v>8.10.3.3.2(g)</v>
      </c>
      <c r="F899" s="590">
        <f>+VLOOKUP(E899,clause_count,2,FALSE)</f>
        <v>37</v>
      </c>
      <c r="G899" s="350"/>
      <c r="H899" s="73"/>
      <c r="I899" s="451"/>
      <c r="J899" s="452"/>
      <c r="O899" s="21"/>
    </row>
    <row r="900" spans="2:15" ht="382.5" outlineLevel="2">
      <c r="B900" s="706"/>
      <c r="C900" s="773"/>
      <c r="D900" s="539">
        <v>1</v>
      </c>
      <c r="E900" s="538" t="s">
        <v>2438</v>
      </c>
      <c r="F900" s="577" t="str">
        <f>+VLOOKUP(E900,AlterationTestLU[#All],2,FALSE)</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900" s="350"/>
      <c r="H900" s="73"/>
      <c r="I900" s="451"/>
      <c r="J900" s="452"/>
      <c r="O900" s="21"/>
    </row>
    <row r="901" spans="2:15" ht="12.75" outlineLevel="2">
      <c r="B901" s="706"/>
      <c r="C901" s="773"/>
      <c r="D901" s="539">
        <v>2</v>
      </c>
      <c r="E901" s="538" t="s">
        <v>2868</v>
      </c>
      <c r="F901" s="577" t="str">
        <f>+VLOOKUP(E901,AlterationTestLU[#All],2,FALSE)</f>
        <v>Door Reopening Device [8.10.2.2.1(a)] (Item 1.1)</v>
      </c>
      <c r="G901" s="350"/>
      <c r="H901" s="73"/>
      <c r="I901" s="451"/>
      <c r="J901" s="452"/>
      <c r="O901" s="21"/>
    </row>
    <row r="902" spans="2:15" ht="25.5" outlineLevel="2">
      <c r="B902" s="706"/>
      <c r="C902" s="773"/>
      <c r="D902" s="539">
        <v>3</v>
      </c>
      <c r="E902" s="538" t="s">
        <v>2870</v>
      </c>
      <c r="F902" s="577" t="str">
        <f>+VLOOKUP(E902,AlterationTestLU[#All],2,FALSE)</f>
        <v>Operating Control Devices [3.26.1 through 3.26.3 and 8.10.2.2.1(c)] (Item 1.3)</v>
      </c>
      <c r="G902" s="350"/>
      <c r="H902" s="73"/>
      <c r="I902" s="451"/>
      <c r="J902" s="452"/>
      <c r="O902" s="21"/>
    </row>
    <row r="903" spans="2:15" ht="12.75" outlineLevel="2">
      <c r="B903" s="706"/>
      <c r="C903" s="773"/>
      <c r="D903" s="539">
        <v>4</v>
      </c>
      <c r="E903" s="538" t="s">
        <v>2874</v>
      </c>
      <c r="F903" s="577" t="str">
        <f>+VLOOKUP(E903,AlterationTestLU[#All],2,FALSE)</f>
        <v>Car Door or Gate [Sections 3.11 through 3.14 and 8.10.2.2.1(g)] (Item 1.7)</v>
      </c>
      <c r="G903" s="350"/>
      <c r="H903" s="73"/>
      <c r="I903" s="451"/>
      <c r="J903" s="452"/>
      <c r="O903" s="21"/>
    </row>
    <row r="904" spans="2:15" ht="12.75" outlineLevel="2">
      <c r="B904" s="706"/>
      <c r="C904" s="773"/>
      <c r="D904" s="539">
        <v>5</v>
      </c>
      <c r="E904" s="538" t="s">
        <v>2875</v>
      </c>
      <c r="F904" s="577" t="str">
        <f>+VLOOKUP(E904,AlterationTestLU[#All],2,FALSE)</f>
        <v>Door Closing Force [Sections 3.13 and 3.14 and 8.10.2.2.1(h)] (Item 1.8)</v>
      </c>
      <c r="G904" s="350"/>
      <c r="H904" s="73"/>
      <c r="I904" s="451"/>
      <c r="J904" s="452"/>
      <c r="O904" s="21"/>
    </row>
    <row r="905" spans="2:15" ht="12.75" outlineLevel="2">
      <c r="B905" s="706"/>
      <c r="C905" s="773"/>
      <c r="D905" s="539">
        <v>6</v>
      </c>
      <c r="E905" s="538" t="s">
        <v>2876</v>
      </c>
      <c r="F905" s="577" t="str">
        <f>+VLOOKUP(E905,AlterationTestLU[#All],2,FALSE)</f>
        <v>Power Closing of Doors or Gates [Section 3.13 and 8.10.2.2.1(i)] (Item 1.9)</v>
      </c>
      <c r="G905" s="350"/>
      <c r="H905" s="73"/>
      <c r="I905" s="451"/>
      <c r="J905" s="452"/>
      <c r="O905" s="21"/>
    </row>
    <row r="906" spans="2:15" ht="25.5" outlineLevel="2">
      <c r="B906" s="706"/>
      <c r="C906" s="773"/>
      <c r="D906" s="539">
        <v>7</v>
      </c>
      <c r="E906" s="538" t="s">
        <v>2877</v>
      </c>
      <c r="F906" s="577" t="str">
        <f>+VLOOKUP(E906,AlterationTestLU[#All],2,FALSE)</f>
        <v>Power Opening of Doors or Gates [Section 3.13, 3.26.3, and 8.10.2.2.1(j)] (Item 1.10)</v>
      </c>
      <c r="G906" s="350"/>
      <c r="H906" s="73"/>
      <c r="I906" s="451"/>
      <c r="J906" s="452"/>
      <c r="O906" s="21"/>
    </row>
    <row r="907" spans="2:15" ht="25.5" outlineLevel="2">
      <c r="B907" s="706"/>
      <c r="C907" s="773"/>
      <c r="D907" s="539">
        <v>8</v>
      </c>
      <c r="E907" s="538" t="s">
        <v>2878</v>
      </c>
      <c r="F907" s="577" t="str">
        <f>+VLOOKUP(E907,AlterationTestLU[#All],2,FALSE)</f>
        <v>Car Vision Panels and Glass Car Doors [Section 3.14 and 8.10.2.2.1(k)] (Item 1.11)</v>
      </c>
      <c r="G907" s="350"/>
      <c r="H907" s="73"/>
      <c r="I907" s="451"/>
      <c r="J907" s="452"/>
      <c r="O907" s="21"/>
    </row>
    <row r="908" spans="2:15" ht="51" outlineLevel="2">
      <c r="B908" s="706"/>
      <c r="C908" s="773"/>
      <c r="D908" s="539">
        <v>9</v>
      </c>
      <c r="E908" s="538" t="s">
        <v>2884</v>
      </c>
      <c r="F908" s="577" t="str">
        <f>+VLOOKUP(E908,AlterationTestLU[#All],2,FALSE)</f>
        <v>(q) Emergency and Auxiliary Power (Item 1.17)
(q)(1) standby or E.Power [Section 3.27 and 8.10.2.2.1(q)]. Passenger/freight tested w/rated load. C2- overload maintained during load/unload
(q)(2) auxiliary power lowering (3.26.10)</v>
      </c>
      <c r="G908" s="350"/>
      <c r="H908" s="73"/>
      <c r="I908" s="451"/>
      <c r="J908" s="452"/>
      <c r="O908" s="21"/>
    </row>
    <row r="909" spans="2:15" ht="25.5" outlineLevel="2">
      <c r="B909" s="706"/>
      <c r="C909" s="773"/>
      <c r="D909" s="539">
        <v>10</v>
      </c>
      <c r="E909" s="538" t="s">
        <v>2887</v>
      </c>
      <c r="F909" s="577" t="str">
        <f>+VLOOKUP(E909,AlterationTestLU[#All],2,FALSE)</f>
        <v>Restricted Opening of Car or Hoistway Doors [Section 3.12 and 8.10.2.2.1(r)] (Item 1.18)</v>
      </c>
      <c r="G909" s="350"/>
      <c r="H909" s="73"/>
      <c r="I909" s="451"/>
      <c r="J909" s="452"/>
      <c r="O909" s="21"/>
    </row>
    <row r="910" spans="2:15" ht="12.75" outlineLevel="2">
      <c r="B910" s="706"/>
      <c r="C910" s="773"/>
      <c r="D910" s="539">
        <v>11</v>
      </c>
      <c r="E910" s="538" t="s">
        <v>2888</v>
      </c>
      <c r="F910" s="577" t="str">
        <f>+VLOOKUP(E910,AlterationTestLU[#All],2,FALSE)</f>
        <v>Car Ride (Sections 3.15 and 3.23 and 8.10.2.2.1(s)] (Item 1.19)</v>
      </c>
      <c r="G910" s="350"/>
      <c r="H910" s="73"/>
      <c r="I910" s="451"/>
      <c r="J910" s="452"/>
      <c r="O910" s="21"/>
    </row>
    <row r="911" spans="2:15" ht="12.75" outlineLevel="2">
      <c r="B911" s="706"/>
      <c r="C911" s="773"/>
      <c r="D911" s="539">
        <v>12</v>
      </c>
      <c r="E911" s="538" t="s">
        <v>2889</v>
      </c>
      <c r="F911" s="577" t="str">
        <f>+VLOOKUP(E911,AlterationTestLU[#All],2,FALSE)</f>
        <v xml:space="preserve">Door Monitoring Systems [3.26.1 and 8.10.2.2.1(t)] </v>
      </c>
      <c r="G911" s="350"/>
      <c r="H911" s="73"/>
      <c r="I911" s="451"/>
      <c r="J911" s="452"/>
      <c r="O911" s="21"/>
    </row>
    <row r="912" spans="2:15" ht="12.75" outlineLevel="2">
      <c r="B912" s="706"/>
      <c r="C912" s="773"/>
      <c r="D912" s="539">
        <v>13</v>
      </c>
      <c r="E912" s="538" t="s">
        <v>2911</v>
      </c>
      <c r="F912" s="577" t="str">
        <f>+VLOOKUP(E912,AlterationTestLU[#All],2,FALSE)</f>
        <v>Pipes, Wiring, and Ducts [Section 3.8 and 8.10.2.2.2(m)] (Item 2.8)</v>
      </c>
      <c r="G912" s="350"/>
      <c r="H912" s="73"/>
      <c r="I912" s="451"/>
      <c r="J912" s="452"/>
      <c r="O912" s="21"/>
    </row>
    <row r="913" spans="2:15" ht="25.5" outlineLevel="2">
      <c r="B913" s="706"/>
      <c r="C913" s="773"/>
      <c r="D913" s="539">
        <v>14</v>
      </c>
      <c r="E913" s="538" t="s">
        <v>2912</v>
      </c>
      <c r="F913" s="577" t="str">
        <f>+VLOOKUP(E913,AlterationTestLU[#All],2,FALSE)</f>
        <v>Guarding of Exposed Auxiliary Equipment [Section 3.10 and 8.10.2.2.2(n)] (Item 2.9)</v>
      </c>
      <c r="G913" s="350"/>
      <c r="H913" s="73"/>
      <c r="I913" s="451"/>
      <c r="J913" s="452"/>
      <c r="O913" s="21"/>
    </row>
    <row r="914" spans="2:15" ht="12.75" outlineLevel="2">
      <c r="B914" s="706"/>
      <c r="C914" s="773"/>
      <c r="D914" s="539">
        <v>15</v>
      </c>
      <c r="E914" s="538" t="s">
        <v>2943</v>
      </c>
      <c r="F914" s="577" t="str">
        <f>+VLOOKUP(E914,AlterationTestLU[#All],2,FALSE)</f>
        <v>Flexible Hydraulic Hose and Fitting Assemblies (3.19.3.3) (Item 2.34)</v>
      </c>
      <c r="G914" s="350"/>
      <c r="H914" s="73"/>
      <c r="I914" s="451"/>
      <c r="J914" s="452"/>
      <c r="O914" s="21"/>
    </row>
    <row r="915" spans="2:15" ht="102" outlineLevel="2">
      <c r="B915" s="706"/>
      <c r="C915" s="773"/>
      <c r="D915" s="539">
        <v>16</v>
      </c>
      <c r="E915" s="538" t="s">
        <v>2944</v>
      </c>
      <c r="F915" s="577" t="str">
        <f>+VLOOKUP(E915,AlterationTestLU[#All],2,FALSE)</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915" s="350"/>
      <c r="H915" s="73"/>
      <c r="I915" s="451"/>
      <c r="J915" s="452"/>
      <c r="O915" s="21"/>
    </row>
    <row r="916" spans="2:15" ht="38.25" outlineLevel="2">
      <c r="B916" s="706"/>
      <c r="C916" s="773"/>
      <c r="D916" s="539">
        <v>17</v>
      </c>
      <c r="E916" s="538" t="s">
        <v>2967</v>
      </c>
      <c r="F916" s="577" t="str">
        <f>+VLOOKUP(E916,AlterationTestLU[#All],2,FALSE)</f>
        <v>(c) Top-of-Car Operating Device [8.10.2.2.3(c)] (Item 3.3)
(c)(1) operation (3.26.2)
(c)(2) operation with open door circuits (2.26.1.5)</v>
      </c>
      <c r="G916" s="350"/>
      <c r="H916" s="73"/>
      <c r="I916" s="451"/>
      <c r="J916" s="452"/>
      <c r="O916" s="21"/>
    </row>
    <row r="917" spans="2:15" ht="63.75" outlineLevel="2">
      <c r="B917" s="706"/>
      <c r="C917" s="773"/>
      <c r="D917" s="539">
        <v>18</v>
      </c>
      <c r="E917" s="538" t="s">
        <v>2970</v>
      </c>
      <c r="F917" s="577" t="str">
        <f>+VLOOKUP(E917,AlterationTestLU[#All],2,FALSE)</f>
        <v>(d) Top-of-Car Clearance [8.10.2.2.3(d)] (Item 3.4)
(d)(1) top car clearance (3.4.5)
(d)(2) car top minimum runby (3.4.2.2)
(d)(3) top-of-car equipment (3.4.7)
(d)(4) clearance above hydraulic jack projecting above the car (3.4.8)</v>
      </c>
      <c r="G917" s="350"/>
      <c r="H917" s="73"/>
      <c r="I917" s="451"/>
      <c r="J917" s="452"/>
      <c r="O917" s="21"/>
    </row>
    <row r="918" spans="2:15" ht="12.75" outlineLevel="2">
      <c r="B918" s="706"/>
      <c r="C918" s="773"/>
      <c r="D918" s="539">
        <v>19</v>
      </c>
      <c r="E918" s="538" t="s">
        <v>2975</v>
      </c>
      <c r="F918" s="577" t="str">
        <f>+VLOOKUP(E918,AlterationTestLU[#All],2,FALSE)</f>
        <v>Normal Terminal Stopping Devices [3.25.1 and 8.10.2.2.3(g)] (Item 3.5)</v>
      </c>
      <c r="G918" s="350"/>
      <c r="H918" s="73"/>
      <c r="I918" s="451"/>
      <c r="J918" s="452"/>
      <c r="O918" s="21"/>
    </row>
    <row r="919" spans="2:15" ht="12.75" outlineLevel="2">
      <c r="B919" s="706"/>
      <c r="C919" s="773"/>
      <c r="D919" s="539">
        <v>20</v>
      </c>
      <c r="E919" s="538" t="s">
        <v>2976</v>
      </c>
      <c r="F919" s="577" t="str">
        <f>+VLOOKUP(E919,AlterationTestLU[#All],2,FALSE)</f>
        <v>Terminal Speed-Reducing Devices (3.25.2) (Item 3.6)</v>
      </c>
      <c r="G919" s="350"/>
      <c r="H919" s="73"/>
      <c r="I919" s="451"/>
      <c r="J919" s="452"/>
      <c r="O919" s="21"/>
    </row>
    <row r="920" spans="2:15" ht="12.75" outlineLevel="2">
      <c r="B920" s="706"/>
      <c r="C920" s="773"/>
      <c r="D920" s="539">
        <v>21</v>
      </c>
      <c r="E920" s="538" t="s">
        <v>2977</v>
      </c>
      <c r="F920" s="577" t="str">
        <f>+VLOOKUP(E920,AlterationTestLU[#All],2,FALSE)</f>
        <v>Car-Leveling and Anticreep Devices (3.26.3) (Item 3.7)</v>
      </c>
      <c r="G920" s="350"/>
      <c r="H920" s="73"/>
      <c r="I920" s="451"/>
      <c r="J920" s="452"/>
      <c r="O920" s="21"/>
    </row>
    <row r="921" spans="2:15" ht="12.75" outlineLevel="2">
      <c r="B921" s="706"/>
      <c r="C921" s="773"/>
      <c r="D921" s="539">
        <v>22</v>
      </c>
      <c r="E921" s="538" t="s">
        <v>2980</v>
      </c>
      <c r="F921" s="577" t="str">
        <f>+VLOOKUP(E921,AlterationTestLU[#All],2,FALSE)</f>
        <v>Crosshead Data Plate [Section 3.16 and 8.10.2.2.3(k)] (Item 3.27)</v>
      </c>
      <c r="G921" s="350"/>
      <c r="H921" s="73"/>
      <c r="I921" s="451"/>
      <c r="J921" s="452"/>
      <c r="O921" s="21"/>
    </row>
    <row r="922" spans="2:15" ht="12.75" outlineLevel="2">
      <c r="B922" s="706"/>
      <c r="C922" s="773"/>
      <c r="D922" s="539">
        <v>23</v>
      </c>
      <c r="E922" s="538" t="s">
        <v>2987</v>
      </c>
      <c r="F922" s="577" t="str">
        <f>+VLOOKUP(E922,AlterationTestLU[#All],2,FALSE)</f>
        <v>Hoistway Clearances [Section 3.5 and 8.10.2.2.3(t)] (Item 3.14)</v>
      </c>
      <c r="G922" s="350"/>
      <c r="H922" s="73"/>
      <c r="I922" s="451"/>
      <c r="J922" s="452"/>
      <c r="O922" s="21"/>
    </row>
    <row r="923" spans="2:15" ht="38.25" outlineLevel="2">
      <c r="B923" s="706"/>
      <c r="C923" s="773"/>
      <c r="D923" s="539">
        <v>24</v>
      </c>
      <c r="E923" s="538" t="s">
        <v>3000</v>
      </c>
      <c r="F923" s="577" t="str">
        <f>+VLOOKUP(E923,AlterationTestLU[#All],2,FALSE)</f>
        <v>Governor, Safety, Ropes, CWTs (Item 3.20). Use 8.10.2.2.2(hh) , 8.10.2.2.2(ii), 8.10.2.2.3(m), 8.10.2.2.3(n), and 8.10.2.2.3(z) through 8.10.2.2.2.3(cc); car and counterweight safeties (3.17.1 and 3.17.2).</v>
      </c>
      <c r="G923" s="350"/>
      <c r="H923" s="73"/>
      <c r="I923" s="451"/>
      <c r="J923" s="452"/>
      <c r="O923" s="21"/>
    </row>
    <row r="924" spans="2:15" ht="12.75" outlineLevel="2">
      <c r="B924" s="706"/>
      <c r="C924" s="773"/>
      <c r="D924" s="539">
        <v>25</v>
      </c>
      <c r="E924" s="538" t="s">
        <v>3004</v>
      </c>
      <c r="F924" s="577" t="str">
        <f>+VLOOKUP(E924,AlterationTestLU[#All],2,FALSE)</f>
        <v>Suspension Rope (3.17.1, 3.18.1.2, Section 3.20, and 3.4.5) (Item 3.23)</v>
      </c>
      <c r="G924" s="350"/>
      <c r="H924" s="73"/>
      <c r="I924" s="451"/>
      <c r="J924" s="452"/>
      <c r="O924" s="21"/>
    </row>
    <row r="925" spans="2:15" ht="25.5" outlineLevel="2">
      <c r="B925" s="706"/>
      <c r="C925" s="773"/>
      <c r="D925" s="539">
        <v>26</v>
      </c>
      <c r="E925" s="538" t="s">
        <v>3008</v>
      </c>
      <c r="F925" s="577" t="str">
        <f>+VLOOKUP(E925,AlterationTestLU[#All],2,FALSE)</f>
        <v>Car Speed [3.28.1(k)]. The speed of the car shall be verified with rated load and with no load, in both directions. (Item 3.30)</v>
      </c>
      <c r="G925" s="350"/>
      <c r="H925" s="73"/>
      <c r="I925" s="451"/>
      <c r="J925" s="452"/>
      <c r="O925" s="21"/>
    </row>
    <row r="926" spans="2:15" ht="255" outlineLevel="2">
      <c r="B926" s="706"/>
      <c r="C926" s="773"/>
      <c r="D926" s="539">
        <v>27</v>
      </c>
      <c r="E926" s="538" t="s">
        <v>2697</v>
      </c>
      <c r="F926" s="577" t="str">
        <f>+VLOOKUP(E926,AlterationTestLU[#All],2,FALSE)</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926" s="350"/>
      <c r="H926" s="73"/>
      <c r="I926" s="451"/>
      <c r="J926" s="452"/>
      <c r="O926" s="21"/>
    </row>
    <row r="927" spans="2:15" ht="25.5" outlineLevel="2">
      <c r="B927" s="706"/>
      <c r="C927" s="773"/>
      <c r="D927" s="539">
        <v>28</v>
      </c>
      <c r="E927" s="538" t="s">
        <v>2883</v>
      </c>
      <c r="F927" s="577" t="str">
        <f>+VLOOKUP(E927,AlterationTestLU[#All],2,FALSE)</f>
        <v>Rated Load, Platform Area, and Data Plate [Section 3.16 and 8.10.2.2.1(p)] (Item 1.16)</v>
      </c>
      <c r="G927" s="350"/>
      <c r="H927" s="73"/>
      <c r="I927" s="451"/>
      <c r="J927" s="452"/>
      <c r="O927" s="21"/>
    </row>
    <row r="928" spans="2:15" ht="25.5" outlineLevel="2">
      <c r="B928" s="706"/>
      <c r="C928" s="773"/>
      <c r="D928" s="539">
        <v>29</v>
      </c>
      <c r="E928" s="538" t="s">
        <v>2885</v>
      </c>
      <c r="F928" s="577" t="str">
        <f>+VLOOKUP(E928,AlterationTestLU[#All],2,FALSE)</f>
        <v>Standby/E.P. [3.27 and 8.10.2.2.1(q)]. Passenger/freight tested w/rated load. C2- overload maintained during load/unload</v>
      </c>
      <c r="G928" s="350"/>
      <c r="H928" s="73"/>
      <c r="I928" s="451"/>
      <c r="J928" s="452"/>
      <c r="O928" s="21"/>
    </row>
    <row r="929" spans="2:15" ht="12.75" outlineLevel="2">
      <c r="B929" s="706"/>
      <c r="C929" s="773"/>
      <c r="D929" s="539">
        <v>30</v>
      </c>
      <c r="E929" s="538" t="s">
        <v>2911</v>
      </c>
      <c r="F929" s="577" t="str">
        <f>+VLOOKUP(E929,AlterationTestLU[#All],2,FALSE)</f>
        <v>Pipes, Wiring, and Ducts [Section 3.8 and 8.10.2.2.2(m)] (Item 2.8)</v>
      </c>
      <c r="G929" s="350"/>
      <c r="H929" s="73"/>
      <c r="I929" s="451"/>
      <c r="J929" s="452"/>
      <c r="O929" s="21"/>
    </row>
    <row r="930" spans="2:15" ht="25.5" outlineLevel="2">
      <c r="B930" s="706"/>
      <c r="C930" s="773"/>
      <c r="D930" s="539">
        <v>31</v>
      </c>
      <c r="E930" s="538" t="s">
        <v>2912</v>
      </c>
      <c r="F930" s="577" t="str">
        <f>+VLOOKUP(E930,AlterationTestLU[#All],2,FALSE)</f>
        <v>Guarding of Exposed Auxiliary Equipment [Section 3.10 and 8.10.2.2.2(n)] (Item 2.9)</v>
      </c>
      <c r="G930" s="350"/>
      <c r="H930" s="73"/>
      <c r="I930" s="451"/>
      <c r="J930" s="452"/>
      <c r="O930" s="21"/>
    </row>
    <row r="931" spans="2:15" ht="63.75" outlineLevel="2">
      <c r="B931" s="706"/>
      <c r="C931" s="773"/>
      <c r="D931" s="539">
        <v>32</v>
      </c>
      <c r="E931" s="538" t="s">
        <v>2916</v>
      </c>
      <c r="F931" s="577" t="str">
        <f>+VLOOKUP(E931,AlterationTestLU[#All],2,FALSE)</f>
        <v>(r) Disconnecting Means and Control [8.10.2.2.2(r)] (Item 2.11)
(r)(1) general (2.26.4.1, 2.26.4.5, and 3.26.1, and NFPA 70 or CSA C22.1, as applicable)
(r)(2) closed position (3.26.3.1.4)
(r)(3) auxiliary contacts (NFPA 70 or CSA C22.1, as applicable)</v>
      </c>
      <c r="G931" s="350"/>
      <c r="H931" s="73"/>
      <c r="I931" s="451"/>
      <c r="J931" s="452"/>
      <c r="O931" s="21"/>
    </row>
    <row r="932" spans="2:15" ht="12.75" outlineLevel="2">
      <c r="B932" s="706"/>
      <c r="C932" s="773"/>
      <c r="D932" s="539">
        <v>33</v>
      </c>
      <c r="E932" s="538" t="s">
        <v>2980</v>
      </c>
      <c r="F932" s="577" t="str">
        <f>+VLOOKUP(E932,AlterationTestLU[#All],2,FALSE)</f>
        <v>Crosshead Data Plate [Section 3.16 and 8.10.2.2.3(k)] (Item 3.27)</v>
      </c>
      <c r="G932" s="350"/>
      <c r="H932" s="73"/>
      <c r="I932" s="451"/>
      <c r="J932" s="452"/>
      <c r="O932" s="21"/>
    </row>
    <row r="933" spans="2:15" ht="25.5" outlineLevel="2">
      <c r="B933" s="706"/>
      <c r="C933" s="773"/>
      <c r="D933" s="539">
        <v>34</v>
      </c>
      <c r="E933" s="538" t="s">
        <v>3008</v>
      </c>
      <c r="F933" s="577" t="str">
        <f>+VLOOKUP(E933,AlterationTestLU[#All],2,FALSE)</f>
        <v>Car Speed [3.28.1(k)]. The speed of the car shall be verified with rated load and with no load, in both directions. (Item 3.30)</v>
      </c>
      <c r="G933" s="350"/>
      <c r="H933" s="73"/>
      <c r="I933" s="451"/>
      <c r="J933" s="452"/>
      <c r="O933" s="21"/>
    </row>
    <row r="934" spans="2:15" ht="51" outlineLevel="2">
      <c r="B934" s="706"/>
      <c r="C934" s="773"/>
      <c r="D934" s="539">
        <v>35</v>
      </c>
      <c r="E934" s="538" t="s">
        <v>3039</v>
      </c>
      <c r="F934" s="577" t="str">
        <f>+VLOOKUP(E934,AlterationTestLU[#All],2,FALSE)</f>
        <v>(b) Bottom Clearance, Runby, and Minimum Refuge Space (Item 5.2)
(b)(1) bottom car clearance (3.4.1)
(b)(2) minimum bottom car runby (3.4.2)
(b)(3) maximum bottom car runby (3.4.3)</v>
      </c>
      <c r="G934" s="350"/>
      <c r="H934" s="73"/>
      <c r="I934" s="451"/>
      <c r="J934" s="452"/>
      <c r="O934" s="21"/>
    </row>
    <row r="935" spans="2:15" ht="25.5" outlineLevel="2">
      <c r="B935" s="706"/>
      <c r="C935" s="773"/>
      <c r="D935" s="539">
        <v>36</v>
      </c>
      <c r="E935" s="538" t="s">
        <v>3056</v>
      </c>
      <c r="F935" s="577" t="str">
        <f>+VLOOKUP(E935,AlterationTestLU[#All],2,FALSE)</f>
        <v xml:space="preserve">Car Buffer (3.6.3, 3.6.4, and 3.22.1) (Item 5.9). Marking plates proper application 2.22.3.3 or 2.22.5.5. No test on spring/elastomeric </v>
      </c>
      <c r="G935" s="350"/>
      <c r="H935" s="73"/>
      <c r="I935" s="451"/>
      <c r="J935" s="452"/>
      <c r="O935" s="21"/>
    </row>
    <row r="936" spans="2:15" ht="51" outlineLevel="2">
      <c r="B936" s="706"/>
      <c r="C936" s="773"/>
      <c r="D936" s="539">
        <v>37</v>
      </c>
      <c r="E936" s="538" t="s">
        <v>3067</v>
      </c>
      <c r="F936" s="577" t="str">
        <f>+VLOOKUP(E936,AlterationTestLU[#All],2,FALSE)</f>
        <v>(l) Counterweight (Item 3.28)
(l)(1) top clearance and bottom runby (3.4.6 and 3.22.2)
(l)(2) guards (Section 3.3)
(l)(3) design (Section 3.21)</v>
      </c>
      <c r="G936" s="350"/>
      <c r="H936" s="73"/>
      <c r="I936" s="451"/>
      <c r="J936" s="452"/>
      <c r="O936" s="21"/>
    </row>
    <row r="937" spans="2:15" ht="11.25" outlineLevel="1">
      <c r="B937" s="75"/>
      <c r="C937" s="11"/>
      <c r="D937" s="1"/>
      <c r="E937" s="1" t="s">
        <v>286</v>
      </c>
      <c r="F937" s="141" t="s">
        <v>775</v>
      </c>
      <c r="G937" s="353"/>
      <c r="H937" s="32"/>
      <c r="I937" s="845"/>
      <c r="J937" s="846"/>
      <c r="O937" s="21"/>
    </row>
    <row r="938" spans="2:15" ht="11.25" outlineLevel="1">
      <c r="B938" s="75"/>
      <c r="C938" s="11"/>
      <c r="D938" s="1"/>
      <c r="E938" s="1" t="s">
        <v>372</v>
      </c>
      <c r="F938" s="141" t="s">
        <v>776</v>
      </c>
      <c r="G938" s="32"/>
      <c r="H938" s="32"/>
      <c r="I938" s="845"/>
      <c r="J938" s="846"/>
      <c r="O938" s="21"/>
    </row>
    <row r="939" spans="2:15" ht="12.75" outlineLevel="1">
      <c r="B939" s="75"/>
      <c r="C939" s="11"/>
      <c r="D939" s="1"/>
      <c r="E939" s="1" t="s">
        <v>373</v>
      </c>
      <c r="F939" s="347" t="s">
        <v>1443</v>
      </c>
      <c r="G939" s="32"/>
      <c r="H939" s="32"/>
      <c r="I939" s="845"/>
      <c r="J939" s="846"/>
      <c r="O939" s="21"/>
    </row>
    <row r="940" spans="2:15" ht="11.25" outlineLevel="1">
      <c r="B940" s="75"/>
      <c r="C940" s="11"/>
      <c r="D940" s="1"/>
      <c r="E940" s="1" t="s">
        <v>450</v>
      </c>
      <c r="F940" s="141" t="s">
        <v>76</v>
      </c>
      <c r="G940" s="32"/>
      <c r="H940" s="32"/>
      <c r="I940" s="845"/>
      <c r="J940" s="846"/>
      <c r="O940" s="21"/>
    </row>
    <row r="941" spans="2:15" ht="11.25" outlineLevel="1">
      <c r="B941" s="75"/>
      <c r="C941" s="11"/>
      <c r="D941" s="1"/>
      <c r="E941" s="1"/>
      <c r="F941" s="602" t="s">
        <v>1886</v>
      </c>
      <c r="G941" s="32"/>
      <c r="H941" s="32"/>
      <c r="I941" s="451"/>
      <c r="J941" s="452"/>
      <c r="O941" s="21"/>
    </row>
    <row r="942" spans="2:15" ht="11.25" outlineLevel="1">
      <c r="B942" s="523"/>
      <c r="C942" s="11"/>
      <c r="D942" s="1"/>
      <c r="E942" s="1"/>
      <c r="F942" s="602" t="s">
        <v>2170</v>
      </c>
      <c r="G942" s="32"/>
      <c r="H942" s="32"/>
      <c r="I942" s="451"/>
      <c r="J942" s="452"/>
      <c r="O942" s="21"/>
    </row>
    <row r="943" spans="2:15" ht="11.25" outlineLevel="1">
      <c r="B943" s="75"/>
      <c r="C943" s="11"/>
      <c r="D943" s="1"/>
      <c r="E943" s="1" t="s">
        <v>445</v>
      </c>
      <c r="F943" s="141" t="s">
        <v>180</v>
      </c>
      <c r="G943" s="32"/>
      <c r="H943" s="32"/>
      <c r="I943" s="845"/>
      <c r="J943" s="846"/>
      <c r="O943" s="21"/>
    </row>
    <row r="944" spans="2:15" ht="11.25" outlineLevel="1">
      <c r="B944" s="75"/>
      <c r="C944" s="11"/>
      <c r="D944" s="1"/>
      <c r="E944" s="1" t="s">
        <v>453</v>
      </c>
      <c r="F944" s="141" t="s">
        <v>341</v>
      </c>
      <c r="G944" s="32"/>
      <c r="H944" s="32"/>
      <c r="I944" s="845"/>
      <c r="J944" s="846"/>
      <c r="O944" s="21"/>
    </row>
    <row r="945" spans="2:15" ht="11.25" outlineLevel="1">
      <c r="B945" s="75"/>
      <c r="C945" s="11"/>
      <c r="D945" s="1"/>
      <c r="E945" s="1" t="s">
        <v>451</v>
      </c>
      <c r="F945" s="141" t="s">
        <v>1041</v>
      </c>
      <c r="G945" s="32"/>
      <c r="H945" s="32"/>
      <c r="I945" s="845"/>
      <c r="J945" s="846"/>
      <c r="O945" s="21"/>
    </row>
    <row r="946" spans="2:15" ht="11.25" outlineLevel="1">
      <c r="B946" s="75"/>
      <c r="C946" s="11"/>
      <c r="D946" s="1"/>
      <c r="E946" s="1" t="s">
        <v>456</v>
      </c>
      <c r="F946" s="141" t="s">
        <v>818</v>
      </c>
      <c r="G946" s="32"/>
      <c r="H946" s="32"/>
      <c r="I946" s="845"/>
      <c r="J946" s="846"/>
      <c r="O946" s="21"/>
    </row>
    <row r="947" spans="2:15" ht="11.25" outlineLevel="1">
      <c r="B947" s="75"/>
      <c r="C947" s="11"/>
      <c r="D947" s="1"/>
      <c r="E947" s="1" t="s">
        <v>452</v>
      </c>
      <c r="F947" s="141" t="s">
        <v>1106</v>
      </c>
      <c r="G947" s="32"/>
      <c r="H947" s="32"/>
      <c r="I947" s="845"/>
      <c r="J947" s="846"/>
      <c r="O947" s="21"/>
    </row>
    <row r="948" spans="2:15" ht="11.25" outlineLevel="1">
      <c r="B948" s="75"/>
      <c r="C948" s="11"/>
      <c r="D948" s="1"/>
      <c r="E948" s="1" t="s">
        <v>461</v>
      </c>
      <c r="F948" s="141" t="s">
        <v>819</v>
      </c>
      <c r="G948" s="32"/>
      <c r="H948" s="32"/>
      <c r="I948" s="845"/>
      <c r="J948" s="846"/>
      <c r="O948" s="21"/>
    </row>
    <row r="949" spans="2:15" ht="11.25" outlineLevel="1">
      <c r="B949" s="75"/>
      <c r="C949" s="11"/>
      <c r="D949" s="1"/>
      <c r="E949" s="1" t="s">
        <v>447</v>
      </c>
      <c r="F949" s="141" t="s">
        <v>821</v>
      </c>
      <c r="G949" s="32"/>
      <c r="H949" s="32"/>
      <c r="I949" s="845"/>
      <c r="J949" s="846"/>
      <c r="O949" s="21"/>
    </row>
    <row r="950" spans="2:15" ht="11.25" outlineLevel="1">
      <c r="B950" s="75"/>
      <c r="C950" s="11"/>
      <c r="D950" s="1"/>
      <c r="E950" s="142" t="s">
        <v>1168</v>
      </c>
      <c r="F950" s="141" t="s">
        <v>1169</v>
      </c>
      <c r="G950" s="32"/>
      <c r="H950" s="32"/>
      <c r="I950" s="845"/>
      <c r="J950" s="846"/>
      <c r="O950" s="21"/>
    </row>
    <row r="951" spans="2:15" ht="11.25" outlineLevel="1">
      <c r="B951" s="75"/>
      <c r="C951" s="76"/>
      <c r="D951" s="74"/>
      <c r="E951" s="1"/>
      <c r="F951" s="141"/>
      <c r="G951" s="32"/>
      <c r="H951" s="32"/>
      <c r="I951" s="451"/>
      <c r="J951" s="452"/>
      <c r="O951" s="21"/>
    </row>
    <row r="952" spans="2:15" ht="11.25">
      <c r="B952" s="75"/>
      <c r="C952" s="94" t="s">
        <v>1152</v>
      </c>
      <c r="D952" s="95" t="s">
        <v>1202</v>
      </c>
      <c r="E952" s="95"/>
      <c r="F952" s="630"/>
      <c r="G952" s="96" t="s">
        <v>83</v>
      </c>
      <c r="H952" s="96" t="s">
        <v>82</v>
      </c>
      <c r="I952" s="845"/>
      <c r="J952" s="846"/>
      <c r="O952" s="21"/>
    </row>
    <row r="953" spans="2:15" ht="11.25" outlineLevel="1">
      <c r="B953" s="706"/>
      <c r="C953" s="14"/>
      <c r="D953" s="311"/>
      <c r="E953" s="312" t="s">
        <v>1893</v>
      </c>
      <c r="F953" s="589"/>
      <c r="G953" s="350"/>
      <c r="H953" s="550"/>
      <c r="I953" s="451"/>
      <c r="J953" s="452"/>
      <c r="O953" s="21"/>
    </row>
    <row r="954" spans="2:15" ht="11.25" outlineLevel="2">
      <c r="B954" s="706"/>
      <c r="C954" s="14"/>
      <c r="D954" s="311"/>
      <c r="E954" s="533" t="str">
        <f>TRIM(RIGHT(SUBSTITUTE(E953," ",REPT(" ",100)),100))</f>
        <v>8.10.3.3.2(d)</v>
      </c>
      <c r="F954" s="590">
        <f>+VLOOKUP(E954,clause_count,2,FALSE)</f>
        <v>36</v>
      </c>
      <c r="G954" s="350"/>
      <c r="H954" s="73"/>
      <c r="I954" s="451"/>
      <c r="J954" s="452"/>
      <c r="O954" s="21"/>
    </row>
    <row r="955" spans="2:15" ht="12.75" outlineLevel="2">
      <c r="B955" s="706"/>
      <c r="C955" s="14"/>
      <c r="D955" s="539">
        <v>1</v>
      </c>
      <c r="E955" s="538" t="s">
        <v>2868</v>
      </c>
      <c r="F955" s="577" t="str">
        <f>+VLOOKUP(E955,AlterationTestLU[],2,)</f>
        <v>Door Reopening Device [8.10.2.2.1(a)] (Item 1.1)</v>
      </c>
      <c r="G955" s="350"/>
      <c r="H955" s="73"/>
      <c r="I955" s="451"/>
      <c r="J955" s="452"/>
      <c r="O955" s="21"/>
    </row>
    <row r="956" spans="2:15" ht="25.5" outlineLevel="2">
      <c r="B956" s="706"/>
      <c r="C956" s="14"/>
      <c r="D956" s="539">
        <v>2</v>
      </c>
      <c r="E956" s="538" t="s">
        <v>2870</v>
      </c>
      <c r="F956" s="577" t="str">
        <f>+VLOOKUP(E956,AlterationTestLU[],2,)</f>
        <v>Operating Control Devices [3.26.1 through 3.26.3 and 8.10.2.2.1(c)] (Item 1.3)</v>
      </c>
      <c r="G956" s="350"/>
      <c r="H956" s="73"/>
      <c r="I956" s="451"/>
      <c r="J956" s="452"/>
      <c r="O956" s="21"/>
    </row>
    <row r="957" spans="2:15" ht="12.75" outlineLevel="2">
      <c r="B957" s="706"/>
      <c r="C957" s="14"/>
      <c r="D957" s="539">
        <v>3</v>
      </c>
      <c r="E957" s="538" t="s">
        <v>2874</v>
      </c>
      <c r="F957" s="577" t="str">
        <f>+VLOOKUP(E957,AlterationTestLU[],2,)</f>
        <v>Car Door or Gate [Sections 3.11 through 3.14 and 8.10.2.2.1(g)] (Item 1.7)</v>
      </c>
      <c r="G957" s="350"/>
      <c r="H957" s="73"/>
      <c r="I957" s="451"/>
      <c r="J957" s="452"/>
      <c r="O957" s="21"/>
    </row>
    <row r="958" spans="2:15" ht="12.75" outlineLevel="2">
      <c r="B958" s="706"/>
      <c r="C958" s="14"/>
      <c r="D958" s="539">
        <v>4</v>
      </c>
      <c r="E958" s="538" t="s">
        <v>2875</v>
      </c>
      <c r="F958" s="577" t="str">
        <f>+VLOOKUP(E958,AlterationTestLU[],2,)</f>
        <v>Door Closing Force [Sections 3.13 and 3.14 and 8.10.2.2.1(h)] (Item 1.8)</v>
      </c>
      <c r="G958" s="350"/>
      <c r="H958" s="73"/>
      <c r="I958" s="451"/>
      <c r="J958" s="452"/>
      <c r="O958" s="21"/>
    </row>
    <row r="959" spans="2:15" ht="12.75" outlineLevel="2">
      <c r="B959" s="706"/>
      <c r="C959" s="14"/>
      <c r="D959" s="539">
        <v>5</v>
      </c>
      <c r="E959" s="538" t="s">
        <v>2876</v>
      </c>
      <c r="F959" s="577" t="str">
        <f>+VLOOKUP(E959,AlterationTestLU[],2,)</f>
        <v>Power Closing of Doors or Gates [Section 3.13 and 8.10.2.2.1(i)] (Item 1.9)</v>
      </c>
      <c r="G959" s="350"/>
      <c r="H959" s="73"/>
      <c r="I959" s="451"/>
      <c r="J959" s="452"/>
      <c r="O959" s="21"/>
    </row>
    <row r="960" spans="2:15" ht="25.5" outlineLevel="2">
      <c r="B960" s="706"/>
      <c r="C960" s="14"/>
      <c r="D960" s="539">
        <v>6</v>
      </c>
      <c r="E960" s="538" t="s">
        <v>2877</v>
      </c>
      <c r="F960" s="577" t="str">
        <f>+VLOOKUP(E960,AlterationTestLU[],2,)</f>
        <v>Power Opening of Doors or Gates [Section 3.13, 3.26.3, and 8.10.2.2.1(j)] (Item 1.10)</v>
      </c>
      <c r="G960" s="350"/>
      <c r="H960" s="73"/>
      <c r="I960" s="451"/>
      <c r="J960" s="452"/>
      <c r="O960" s="21"/>
    </row>
    <row r="961" spans="2:15" ht="25.5" outlineLevel="2">
      <c r="B961" s="706"/>
      <c r="C961" s="14"/>
      <c r="D961" s="539">
        <v>7</v>
      </c>
      <c r="E961" s="538" t="s">
        <v>2878</v>
      </c>
      <c r="F961" s="577" t="str">
        <f>+VLOOKUP(E961,AlterationTestLU[],2,)</f>
        <v>Car Vision Panels and Glass Car Doors [Section 3.14 and 8.10.2.2.1(k)] (Item 1.11)</v>
      </c>
      <c r="G961" s="350"/>
      <c r="H961" s="73"/>
      <c r="I961" s="451"/>
      <c r="J961" s="452"/>
      <c r="O961" s="21"/>
    </row>
    <row r="962" spans="2:15" ht="51" outlineLevel="2">
      <c r="B962" s="706"/>
      <c r="C962" s="14"/>
      <c r="D962" s="539">
        <v>8</v>
      </c>
      <c r="E962" s="538" t="s">
        <v>2884</v>
      </c>
      <c r="F962" s="577" t="str">
        <f>+VLOOKUP(E962,AlterationTestLU[],2,)</f>
        <v>(q) Emergency and Auxiliary Power (Item 1.17)
(q)(1) standby or E.Power [Section 3.27 and 8.10.2.2.1(q)]. Passenger/freight tested w/rated load. C2- overload maintained during load/unload
(q)(2) auxiliary power lowering (3.26.10)</v>
      </c>
      <c r="G962" s="350"/>
      <c r="H962" s="73"/>
      <c r="I962" s="451"/>
      <c r="J962" s="452"/>
      <c r="O962" s="21"/>
    </row>
    <row r="963" spans="2:15" ht="25.5" outlineLevel="2">
      <c r="B963" s="706"/>
      <c r="C963" s="14"/>
      <c r="D963" s="539">
        <v>9</v>
      </c>
      <c r="E963" s="538" t="s">
        <v>2887</v>
      </c>
      <c r="F963" s="577" t="str">
        <f>+VLOOKUP(E963,AlterationTestLU[],2,)</f>
        <v>Restricted Opening of Car or Hoistway Doors [Section 3.12 and 8.10.2.2.1(r)] (Item 1.18)</v>
      </c>
      <c r="G963" s="350"/>
      <c r="H963" s="73"/>
      <c r="I963" s="451"/>
      <c r="J963" s="452"/>
      <c r="O963" s="21"/>
    </row>
    <row r="964" spans="2:15" ht="12.75" outlineLevel="2">
      <c r="B964" s="706"/>
      <c r="C964" s="14"/>
      <c r="D964" s="539">
        <v>10</v>
      </c>
      <c r="E964" s="538" t="s">
        <v>2888</v>
      </c>
      <c r="F964" s="577" t="str">
        <f>+VLOOKUP(E964,AlterationTestLU[],2,)</f>
        <v>Car Ride (Sections 3.15 and 3.23 and 8.10.2.2.1(s)] (Item 1.19)</v>
      </c>
      <c r="G964" s="350"/>
      <c r="H964" s="73"/>
      <c r="I964" s="451"/>
      <c r="J964" s="452"/>
      <c r="O964" s="21"/>
    </row>
    <row r="965" spans="2:15" ht="12.75" outlineLevel="2">
      <c r="B965" s="706"/>
      <c r="C965" s="14"/>
      <c r="D965" s="539">
        <v>11</v>
      </c>
      <c r="E965" s="538" t="s">
        <v>2889</v>
      </c>
      <c r="F965" s="577" t="str">
        <f>+VLOOKUP(E965,AlterationTestLU[],2,)</f>
        <v xml:space="preserve">Door Monitoring Systems [3.26.1 and 8.10.2.2.1(t)] </v>
      </c>
      <c r="G965" s="350"/>
      <c r="H965" s="73"/>
      <c r="I965" s="451"/>
      <c r="J965" s="452"/>
      <c r="O965" s="21"/>
    </row>
    <row r="966" spans="2:15" ht="12.75" outlineLevel="2">
      <c r="B966" s="706"/>
      <c r="C966" s="14"/>
      <c r="D966" s="539">
        <v>12</v>
      </c>
      <c r="E966" s="538" t="s">
        <v>2911</v>
      </c>
      <c r="F966" s="577" t="str">
        <f>+VLOOKUP(E966,AlterationTestLU[],2,)</f>
        <v>Pipes, Wiring, and Ducts [Section 3.8 and 8.10.2.2.2(m)] (Item 2.8)</v>
      </c>
      <c r="G966" s="350"/>
      <c r="H966" s="73"/>
      <c r="I966" s="451"/>
      <c r="J966" s="452"/>
      <c r="O966" s="21"/>
    </row>
    <row r="967" spans="2:15" ht="25.5" outlineLevel="2">
      <c r="B967" s="706"/>
      <c r="C967" s="14"/>
      <c r="D967" s="539">
        <v>13</v>
      </c>
      <c r="E967" s="538" t="s">
        <v>2912</v>
      </c>
      <c r="F967" s="577" t="str">
        <f>+VLOOKUP(E967,AlterationTestLU[],2,)</f>
        <v>Guarding of Exposed Auxiliary Equipment [Section 3.10 and 8.10.2.2.2(n)] (Item 2.9)</v>
      </c>
      <c r="G967" s="350"/>
      <c r="H967" s="73"/>
      <c r="I967" s="451"/>
      <c r="J967" s="452"/>
      <c r="O967" s="21"/>
    </row>
    <row r="968" spans="2:15" ht="12.75" outlineLevel="2">
      <c r="B968" s="706"/>
      <c r="C968" s="14"/>
      <c r="D968" s="539">
        <v>14</v>
      </c>
      <c r="E968" s="538" t="s">
        <v>2943</v>
      </c>
      <c r="F968" s="577" t="str">
        <f>+VLOOKUP(E968,AlterationTestLU[],2,)</f>
        <v>Flexible Hydraulic Hose and Fitting Assemblies (3.19.3.3) (Item 2.34)</v>
      </c>
      <c r="G968" s="350"/>
      <c r="H968" s="73"/>
      <c r="I968" s="451"/>
      <c r="J968" s="452"/>
      <c r="O968" s="21"/>
    </row>
    <row r="969" spans="2:15" ht="102" outlineLevel="2">
      <c r="B969" s="706"/>
      <c r="C969" s="14"/>
      <c r="D969" s="539">
        <v>15</v>
      </c>
      <c r="E969" s="538" t="s">
        <v>2944</v>
      </c>
      <c r="F969" s="577" t="str">
        <f>+VLOOKUP(E969,AlterationTestLU[],2,)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969" s="350"/>
      <c r="H969" s="73"/>
      <c r="I969" s="451"/>
      <c r="J969" s="452"/>
      <c r="O969" s="21"/>
    </row>
    <row r="970" spans="2:15" ht="38.25" outlineLevel="2">
      <c r="B970" s="706"/>
      <c r="C970" s="14"/>
      <c r="D970" s="539">
        <v>16</v>
      </c>
      <c r="E970" s="538" t="s">
        <v>2967</v>
      </c>
      <c r="F970" s="577" t="str">
        <f>+VLOOKUP(E970,AlterationTestLU[],2,)</f>
        <v>(c) Top-of-Car Operating Device [8.10.2.2.3(c)] (Item 3.3)
(c)(1) operation (3.26.2)
(c)(2) operation with open door circuits (2.26.1.5)</v>
      </c>
      <c r="G970" s="350"/>
      <c r="H970" s="73"/>
      <c r="I970" s="451"/>
      <c r="J970" s="452"/>
      <c r="O970" s="21"/>
    </row>
    <row r="971" spans="2:15" ht="63.75" outlineLevel="2">
      <c r="B971" s="706"/>
      <c r="C971" s="14"/>
      <c r="D971" s="539">
        <v>17</v>
      </c>
      <c r="E971" s="538" t="s">
        <v>2970</v>
      </c>
      <c r="F971" s="577" t="str">
        <f>+VLOOKUP(E971,AlterationTestLU[],2,)</f>
        <v>(d) Top-of-Car Clearance [8.10.2.2.3(d)] (Item 3.4)
(d)(1) top car clearance (3.4.5)
(d)(2) car top minimum runby (3.4.2.2)
(d)(3) top-of-car equipment (3.4.7)
(d)(4) clearance above hydraulic jack projecting above the car (3.4.8)</v>
      </c>
      <c r="G971" s="350"/>
      <c r="H971" s="73"/>
      <c r="I971" s="451"/>
      <c r="J971" s="452"/>
      <c r="O971" s="21"/>
    </row>
    <row r="972" spans="2:15" ht="12.75" outlineLevel="2">
      <c r="B972" s="706"/>
      <c r="C972" s="14"/>
      <c r="D972" s="539">
        <v>18</v>
      </c>
      <c r="E972" s="538" t="s">
        <v>2975</v>
      </c>
      <c r="F972" s="577" t="str">
        <f>+VLOOKUP(E972,AlterationTestLU[],2,)</f>
        <v>Normal Terminal Stopping Devices [3.25.1 and 8.10.2.2.3(g)] (Item 3.5)</v>
      </c>
      <c r="G972" s="350"/>
      <c r="H972" s="73"/>
      <c r="I972" s="451"/>
      <c r="J972" s="452"/>
      <c r="O972" s="21"/>
    </row>
    <row r="973" spans="2:15" ht="12.75" outlineLevel="2">
      <c r="B973" s="706"/>
      <c r="C973" s="14"/>
      <c r="D973" s="539">
        <v>19</v>
      </c>
      <c r="E973" s="538" t="s">
        <v>2976</v>
      </c>
      <c r="F973" s="577" t="str">
        <f>+VLOOKUP(E973,AlterationTestLU[],2,)</f>
        <v>Terminal Speed-Reducing Devices (3.25.2) (Item 3.6)</v>
      </c>
      <c r="G973" s="350"/>
      <c r="H973" s="73"/>
      <c r="I973" s="451"/>
      <c r="J973" s="452"/>
      <c r="O973" s="21"/>
    </row>
    <row r="974" spans="2:15" ht="12.75" outlineLevel="2">
      <c r="B974" s="706"/>
      <c r="C974" s="14"/>
      <c r="D974" s="539">
        <v>20</v>
      </c>
      <c r="E974" s="538" t="s">
        <v>2977</v>
      </c>
      <c r="F974" s="577" t="str">
        <f>+VLOOKUP(E974,AlterationTestLU[],2,)</f>
        <v>Car-Leveling and Anticreep Devices (3.26.3) (Item 3.7)</v>
      </c>
      <c r="G974" s="350"/>
      <c r="H974" s="73"/>
      <c r="I974" s="451"/>
      <c r="J974" s="452"/>
      <c r="O974" s="21"/>
    </row>
    <row r="975" spans="2:15" ht="12.75" outlineLevel="2">
      <c r="B975" s="706"/>
      <c r="C975" s="14"/>
      <c r="D975" s="539">
        <v>21</v>
      </c>
      <c r="E975" s="538" t="s">
        <v>2980</v>
      </c>
      <c r="F975" s="577" t="str">
        <f>+VLOOKUP(E975,AlterationTestLU[],2,)</f>
        <v>Crosshead Data Plate [Section 3.16 and 8.10.2.2.3(k)] (Item 3.27)</v>
      </c>
      <c r="G975" s="350"/>
      <c r="H975" s="73"/>
      <c r="I975" s="451"/>
      <c r="J975" s="452"/>
      <c r="O975" s="21"/>
    </row>
    <row r="976" spans="2:15" ht="38.25" outlineLevel="2">
      <c r="B976" s="706"/>
      <c r="C976" s="14"/>
      <c r="D976" s="539">
        <v>22</v>
      </c>
      <c r="E976" s="538" t="s">
        <v>3000</v>
      </c>
      <c r="F976" s="577" t="str">
        <f>+VLOOKUP(E976,AlterationTestLU[],2,)</f>
        <v>Governor, Safety, Ropes, CWTs (Item 3.20). Use 8.10.2.2.2(hh) , 8.10.2.2.2(ii), 8.10.2.2.3(m), 8.10.2.2.3(n), and 8.10.2.2.3(z) through 8.10.2.2.2.3(cc); car and counterweight safeties (3.17.1 and 3.17.2).</v>
      </c>
      <c r="G976" s="350"/>
      <c r="H976" s="73"/>
      <c r="I976" s="451"/>
      <c r="J976" s="452"/>
      <c r="O976" s="21"/>
    </row>
    <row r="977" spans="2:15" ht="12.75" outlineLevel="2">
      <c r="B977" s="706"/>
      <c r="C977" s="14"/>
      <c r="D977" s="539">
        <v>23</v>
      </c>
      <c r="E977" s="538" t="s">
        <v>3004</v>
      </c>
      <c r="F977" s="577" t="str">
        <f>+VLOOKUP(E977,AlterationTestLU[],2,)</f>
        <v>Suspension Rope (3.17.1, 3.18.1.2, Section 3.20, and 3.4.5) (Item 3.23)</v>
      </c>
      <c r="G977" s="350"/>
      <c r="H977" s="73"/>
      <c r="I977" s="451"/>
      <c r="J977" s="452"/>
      <c r="O977" s="21"/>
    </row>
    <row r="978" spans="2:15" ht="25.5" outlineLevel="2">
      <c r="B978" s="706"/>
      <c r="C978" s="14"/>
      <c r="D978" s="539">
        <v>24</v>
      </c>
      <c r="E978" s="538" t="s">
        <v>3008</v>
      </c>
      <c r="F978" s="577" t="str">
        <f>+VLOOKUP(E978,AlterationTestLU[],2,)</f>
        <v>Car Speed [3.28.1(k)]. The speed of the car shall be verified with rated load and with no load, in both directions. (Item 3.30)</v>
      </c>
      <c r="G978" s="350"/>
      <c r="H978" s="73"/>
      <c r="I978" s="451"/>
      <c r="J978" s="452"/>
      <c r="O978" s="21"/>
    </row>
    <row r="979" spans="2:15" ht="382.5" outlineLevel="2">
      <c r="B979" s="706"/>
      <c r="C979" s="14"/>
      <c r="D979" s="539">
        <v>25</v>
      </c>
      <c r="E979" s="538" t="s">
        <v>2438</v>
      </c>
      <c r="F979" s="577" t="str">
        <f>+VLOOKUP(E979,AlterationTestLU[],2,)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979" s="350"/>
      <c r="H979" s="73"/>
      <c r="I979" s="451"/>
      <c r="J979" s="452"/>
      <c r="O979" s="16" t="s">
        <v>2438</v>
      </c>
    </row>
    <row r="980" spans="2:15" ht="255" outlineLevel="2">
      <c r="B980" s="706"/>
      <c r="C980" s="14"/>
      <c r="D980" s="539">
        <v>26</v>
      </c>
      <c r="E980" s="538" t="s">
        <v>2697</v>
      </c>
      <c r="F980" s="577" t="str">
        <f>+VLOOKUP(E980,AlterationTestLU[],2,)</f>
        <v>(c) Car and Counterweight Buffer (Item 5.9). Marking plates shall be checked in accordance with 2.22.3.3, 2.22.4.11, or 2.22.5.5 for proper application. No test shall be required on spring-type or elastomeric buffers. The following tests on oil-type buffers shall be performed (Item 5.9):
(c)(1) The level of the oil shall be checked to determine that it is within the maximum and minimum allowable limits (see 2.22.4.6).
(c)(2) Car and counterweight buffers shall be tested to determine conformance with the plunger return requirements of 2.22.4.5.
(c)(3) The car oil buffer shall be tested by running the car with its rated load onto the buffer at rated speed, except as specified in (4). The counterweight oil buffer shall be tested by running the counterweight onto its buffer at rated speed with no load in the car, except as specified in (4).
(c)(4) For reduced-stroke buffers conforming to 2.22.4.1.2, these tests shall be made at the reduced striking speed.
(c)(5) This acceptance test of the oil buffer is also required where a Type C safety is used to assure adequate structure and pit  bumper contact.
(c)(6) In making these tests, the normal and emergency terminal stopping devices shall be made temporarily inoperative. The final terminal stopping devices shall remain operative and shall be temporarily relocated, if necessary, to permit full compression of  the buffer during the test.</v>
      </c>
      <c r="G980" s="350"/>
      <c r="H980" s="73"/>
      <c r="I980" s="451"/>
      <c r="J980" s="452"/>
      <c r="O980" s="21"/>
    </row>
    <row r="981" spans="2:15" ht="51" outlineLevel="2">
      <c r="B981" s="706"/>
      <c r="C981" s="14"/>
      <c r="D981" s="539">
        <v>27</v>
      </c>
      <c r="E981" s="538" t="s">
        <v>2884</v>
      </c>
      <c r="F981" s="577" t="str">
        <f>+VLOOKUP(E981,AlterationTestLU[],2,)</f>
        <v>(q) Emergency and Auxiliary Power (Item 1.17)
(q)(1) standby or E.Power [Section 3.27 and 8.10.2.2.1(q)]. Passenger/freight tested w/rated load. C2- overload maintained during load/unload
(q)(2) auxiliary power lowering (3.26.10)</v>
      </c>
      <c r="G981" s="350"/>
      <c r="H981" s="73"/>
      <c r="I981" s="451"/>
      <c r="J981" s="452"/>
      <c r="O981" s="21"/>
    </row>
    <row r="982" spans="2:15" ht="12.75" outlineLevel="2">
      <c r="B982" s="706"/>
      <c r="C982" s="14"/>
      <c r="D982" s="539">
        <v>28</v>
      </c>
      <c r="E982" s="538" t="s">
        <v>2911</v>
      </c>
      <c r="F982" s="577" t="str">
        <f>+VLOOKUP(E982,AlterationTestLU[],2,)</f>
        <v>Pipes, Wiring, and Ducts [Section 3.8 and 8.10.2.2.2(m)] (Item 2.8)</v>
      </c>
      <c r="G982" s="350"/>
      <c r="H982" s="73"/>
      <c r="I982" s="451"/>
      <c r="J982" s="452"/>
      <c r="O982" s="21"/>
    </row>
    <row r="983" spans="2:15" ht="25.5" outlineLevel="2">
      <c r="B983" s="706"/>
      <c r="C983" s="14"/>
      <c r="D983" s="539">
        <v>29</v>
      </c>
      <c r="E983" s="538" t="s">
        <v>2912</v>
      </c>
      <c r="F983" s="577" t="str">
        <f>+VLOOKUP(E983,AlterationTestLU[],2,)</f>
        <v>Guarding of Exposed Auxiliary Equipment [Section 3.10 and 8.10.2.2.2(n)] (Item 2.9)</v>
      </c>
      <c r="G983" s="350"/>
      <c r="H983" s="73"/>
      <c r="I983" s="451"/>
      <c r="J983" s="452"/>
      <c r="O983" s="21"/>
    </row>
    <row r="984" spans="2:15" ht="12.75" outlineLevel="2">
      <c r="B984" s="706"/>
      <c r="C984" s="14"/>
      <c r="D984" s="539">
        <v>30</v>
      </c>
      <c r="E984" s="538" t="s">
        <v>2915</v>
      </c>
      <c r="F984" s="577" t="str">
        <f>+VLOOKUP(E984,AlterationTestLU[],2,)</f>
        <v>Stop Switch [3.7.1, 3.26.1, and 8.10.2.2.2(q)]</v>
      </c>
      <c r="G984" s="350"/>
      <c r="H984" s="73"/>
      <c r="I984" s="451"/>
      <c r="J984" s="452"/>
      <c r="O984" s="21"/>
    </row>
    <row r="985" spans="2:15" ht="63.75" outlineLevel="2">
      <c r="B985" s="706"/>
      <c r="C985" s="14"/>
      <c r="D985" s="539">
        <v>31</v>
      </c>
      <c r="E985" s="538" t="s">
        <v>2916</v>
      </c>
      <c r="F985" s="577" t="str">
        <f>+VLOOKUP(E985,AlterationTestLU[],2,)</f>
        <v>(r) Disconnecting Means and Control [8.10.2.2.2(r)] (Item 2.11)
(r)(1) general (2.26.4.1, 2.26.4.5, and 3.26.1, and NFPA 70 or CSA C22.1, as applicable)
(r)(2) closed position (3.26.3.1.4)
(r)(3) auxiliary contacts (NFPA 70 or CSA C22.1, as applicable)</v>
      </c>
      <c r="G985" s="350"/>
      <c r="H985" s="73"/>
      <c r="I985" s="451"/>
      <c r="J985" s="452"/>
      <c r="O985" s="21"/>
    </row>
    <row r="986" spans="2:15" ht="12.75" outlineLevel="2">
      <c r="B986" s="706"/>
      <c r="C986" s="14"/>
      <c r="D986" s="539">
        <v>32</v>
      </c>
      <c r="E986" s="538" t="s">
        <v>2980</v>
      </c>
      <c r="F986" s="577" t="str">
        <f>+VLOOKUP(E986,AlterationTestLU[],2,)</f>
        <v>Crosshead Data Plate [Section 3.16 and 8.10.2.2.3(k)] (Item 3.27)</v>
      </c>
      <c r="G986" s="350"/>
      <c r="H986" s="73"/>
      <c r="I986" s="451"/>
      <c r="J986" s="452"/>
      <c r="O986" s="21"/>
    </row>
    <row r="987" spans="2:15" ht="25.5" outlineLevel="2">
      <c r="B987" s="706"/>
      <c r="C987" s="14"/>
      <c r="D987" s="539">
        <v>33</v>
      </c>
      <c r="E987" s="538" t="s">
        <v>3008</v>
      </c>
      <c r="F987" s="577" t="str">
        <f>+VLOOKUP(E987,AlterationTestLU[],2,)</f>
        <v>Car Speed [3.28.1(k)]. The speed of the car shall be verified with rated load and with no load, in both directions. (Item 3.30)</v>
      </c>
      <c r="G987" s="350"/>
      <c r="H987" s="73"/>
      <c r="I987" s="451"/>
      <c r="J987" s="452"/>
      <c r="O987" s="21"/>
    </row>
    <row r="988" spans="2:15" ht="51" outlineLevel="2">
      <c r="B988" s="706"/>
      <c r="C988" s="14"/>
      <c r="D988" s="539">
        <v>34</v>
      </c>
      <c r="E988" s="538" t="s">
        <v>3039</v>
      </c>
      <c r="F988" s="577" t="str">
        <f>+VLOOKUP(E988,AlterationTestLU[],2,)</f>
        <v>(b) Bottom Clearance, Runby, and Minimum Refuge Space (Item 5.2)
(b)(1) bottom car clearance (3.4.1)
(b)(2) minimum bottom car runby (3.4.2)
(b)(3) maximum bottom car runby (3.4.3)</v>
      </c>
      <c r="G988" s="350"/>
      <c r="H988" s="73"/>
      <c r="I988" s="451"/>
      <c r="J988" s="452"/>
      <c r="O988" s="21"/>
    </row>
    <row r="989" spans="2:15" ht="25.5" outlineLevel="2">
      <c r="B989" s="706"/>
      <c r="C989" s="14"/>
      <c r="D989" s="539">
        <v>35</v>
      </c>
      <c r="E989" s="538" t="s">
        <v>3056</v>
      </c>
      <c r="F989" s="577" t="str">
        <f>+VLOOKUP(E989,AlterationTestLU[],2,)</f>
        <v xml:space="preserve">Car Buffer (3.6.3, 3.6.4, and 3.22.1) (Item 5.9). Marking plates proper application 2.22.3.3 or 2.22.5.5. No test on spring/elastomeric </v>
      </c>
      <c r="G989" s="350"/>
      <c r="H989" s="73"/>
      <c r="I989" s="451"/>
      <c r="J989" s="452"/>
      <c r="O989" s="21"/>
    </row>
    <row r="990" spans="2:15" ht="51" outlineLevel="2">
      <c r="B990" s="706"/>
      <c r="C990" s="14"/>
      <c r="D990" s="539">
        <v>36</v>
      </c>
      <c r="E990" s="538" t="s">
        <v>3067</v>
      </c>
      <c r="F990" s="577" t="str">
        <f>+VLOOKUP(E990,AlterationTestLU[],2,)</f>
        <v>(l) Counterweight (Item 3.28)
(l)(1) top clearance and bottom runby (3.4.6 and 3.22.2)
(l)(2) guards (Section 3.3)
(l)(3) design (Section 3.21)</v>
      </c>
      <c r="G990" s="350"/>
      <c r="H990" s="73"/>
      <c r="I990" s="451"/>
      <c r="J990" s="452"/>
      <c r="O990" s="21"/>
    </row>
    <row r="991" spans="2:15" ht="11.25" outlineLevel="1">
      <c r="B991" s="75"/>
      <c r="C991" s="11"/>
      <c r="D991" s="1"/>
      <c r="E991" s="1" t="s">
        <v>450</v>
      </c>
      <c r="F991" s="141" t="s">
        <v>76</v>
      </c>
      <c r="G991" s="32" t="s">
        <v>1219</v>
      </c>
      <c r="H991" s="32"/>
      <c r="I991" s="845"/>
      <c r="J991" s="846"/>
      <c r="O991" s="21"/>
    </row>
    <row r="992" spans="2:15" ht="11.25" outlineLevel="1">
      <c r="B992" s="75"/>
      <c r="C992" s="11"/>
      <c r="D992" s="1"/>
      <c r="E992" s="1"/>
      <c r="F992" s="602" t="s">
        <v>1886</v>
      </c>
      <c r="G992" s="32"/>
      <c r="H992" s="32"/>
      <c r="I992" s="451"/>
      <c r="J992" s="452"/>
      <c r="O992" s="21"/>
    </row>
    <row r="993" spans="2:15" ht="11.25" outlineLevel="1">
      <c r="B993" s="523"/>
      <c r="C993" s="11"/>
      <c r="D993" s="1"/>
      <c r="E993" s="1"/>
      <c r="F993" s="602" t="s">
        <v>2170</v>
      </c>
      <c r="G993" s="32"/>
      <c r="H993" s="32"/>
      <c r="I993" s="451"/>
      <c r="J993" s="452"/>
      <c r="O993" s="21"/>
    </row>
    <row r="994" spans="2:15" ht="11.25" outlineLevel="1">
      <c r="B994" s="75"/>
      <c r="C994" s="11"/>
      <c r="D994" s="1"/>
      <c r="E994" s="1" t="s">
        <v>445</v>
      </c>
      <c r="F994" s="141" t="s">
        <v>180</v>
      </c>
      <c r="G994" s="32"/>
      <c r="H994" s="32"/>
      <c r="I994" s="845"/>
      <c r="J994" s="846"/>
      <c r="O994" s="21"/>
    </row>
    <row r="995" spans="2:15" ht="11.25" outlineLevel="1">
      <c r="B995" s="75"/>
      <c r="C995" s="11"/>
      <c r="D995" s="1"/>
      <c r="E995" s="1" t="s">
        <v>453</v>
      </c>
      <c r="F995" s="141" t="s">
        <v>341</v>
      </c>
      <c r="G995" s="32"/>
      <c r="H995" s="32"/>
      <c r="I995" s="845"/>
      <c r="J995" s="846"/>
      <c r="O995" s="21"/>
    </row>
    <row r="996" spans="2:15" ht="11.25" outlineLevel="1">
      <c r="B996" s="75"/>
      <c r="C996" s="11"/>
      <c r="D996" s="1"/>
      <c r="E996" s="1" t="s">
        <v>451</v>
      </c>
      <c r="F996" s="141" t="s">
        <v>1041</v>
      </c>
      <c r="G996" s="32"/>
      <c r="H996" s="32"/>
      <c r="I996" s="845"/>
      <c r="J996" s="846"/>
      <c r="O996" s="21"/>
    </row>
    <row r="997" spans="2:15" ht="11.25" outlineLevel="1">
      <c r="B997" s="75"/>
      <c r="C997" s="11"/>
      <c r="D997" s="1"/>
      <c r="E997" s="1" t="s">
        <v>456</v>
      </c>
      <c r="F997" s="141" t="s">
        <v>818</v>
      </c>
      <c r="G997" s="32"/>
      <c r="H997" s="32"/>
      <c r="I997" s="845"/>
      <c r="J997" s="846"/>
      <c r="O997" s="21"/>
    </row>
    <row r="998" spans="2:15" ht="11.25" outlineLevel="1">
      <c r="B998" s="75"/>
      <c r="C998" s="11"/>
      <c r="D998" s="1"/>
      <c r="E998" s="1" t="s">
        <v>452</v>
      </c>
      <c r="F998" s="141" t="s">
        <v>1106</v>
      </c>
      <c r="G998" s="32"/>
      <c r="H998" s="32"/>
      <c r="I998" s="845"/>
      <c r="J998" s="846"/>
      <c r="O998" s="21"/>
    </row>
    <row r="999" spans="2:15" ht="11.25" outlineLevel="1">
      <c r="B999" s="75"/>
      <c r="C999" s="11"/>
      <c r="D999" s="1"/>
      <c r="E999" s="1" t="s">
        <v>461</v>
      </c>
      <c r="F999" s="141" t="s">
        <v>819</v>
      </c>
      <c r="G999" s="32"/>
      <c r="H999" s="32"/>
      <c r="I999" s="845"/>
      <c r="J999" s="846"/>
      <c r="O999" s="21"/>
    </row>
    <row r="1000" spans="2:15" ht="11.25" outlineLevel="1">
      <c r="B1000" s="75"/>
      <c r="C1000" s="11"/>
      <c r="D1000" s="1"/>
      <c r="E1000" s="1" t="s">
        <v>447</v>
      </c>
      <c r="F1000" s="141" t="s">
        <v>821</v>
      </c>
      <c r="G1000" s="32"/>
      <c r="H1000" s="32"/>
      <c r="I1000" s="845"/>
      <c r="J1000" s="846"/>
      <c r="O1000" s="21"/>
    </row>
    <row r="1001" spans="2:15" ht="11.25" outlineLevel="1">
      <c r="B1001" s="75"/>
      <c r="C1001" s="11"/>
      <c r="D1001" s="1"/>
      <c r="E1001" s="1"/>
      <c r="F1001" s="141"/>
      <c r="G1001" s="32"/>
      <c r="H1001" s="32"/>
      <c r="I1001" s="845"/>
      <c r="J1001" s="846"/>
      <c r="O1001" s="21"/>
    </row>
    <row r="1002" spans="2:15" ht="11.25" outlineLevel="1">
      <c r="B1002" s="75"/>
      <c r="C1002" s="11"/>
      <c r="D1002" s="1"/>
      <c r="E1002" s="1" t="s">
        <v>1168</v>
      </c>
      <c r="F1002" s="141" t="s">
        <v>1169</v>
      </c>
      <c r="G1002" s="32"/>
      <c r="H1002" s="32"/>
      <c r="I1002" s="451"/>
      <c r="J1002" s="452"/>
      <c r="O1002" s="21"/>
    </row>
    <row r="1003" spans="2:15" ht="11.25" outlineLevel="1">
      <c r="B1003" s="523"/>
      <c r="C1003" s="11"/>
      <c r="D1003" s="1"/>
      <c r="E1003" s="229" t="s">
        <v>2153</v>
      </c>
      <c r="F1003" s="141"/>
      <c r="G1003" s="32"/>
      <c r="H1003" s="32"/>
      <c r="I1003" s="451"/>
      <c r="J1003" s="452"/>
      <c r="O1003" s="21"/>
    </row>
    <row r="1004" spans="2:15" ht="11.25" outlineLevel="1">
      <c r="B1004" s="523"/>
      <c r="C1004" s="224" t="s">
        <v>2171</v>
      </c>
      <c r="D1004" s="335" t="s">
        <v>2018</v>
      </c>
      <c r="E1004" s="280"/>
      <c r="F1004" s="613"/>
      <c r="G1004" s="521" t="s">
        <v>84</v>
      </c>
      <c r="H1004" s="226" t="s">
        <v>84</v>
      </c>
      <c r="I1004" s="451"/>
      <c r="J1004" s="452"/>
      <c r="O1004" s="21"/>
    </row>
    <row r="1005" spans="2:15" ht="11.25" outlineLevel="1">
      <c r="B1005" s="523"/>
      <c r="C1005" s="11"/>
      <c r="D1005" s="1"/>
      <c r="E1005" s="380" t="s">
        <v>2148</v>
      </c>
      <c r="F1005" s="141"/>
      <c r="G1005" s="353"/>
      <c r="H1005" s="32"/>
      <c r="I1005" s="451"/>
      <c r="J1005" s="452"/>
      <c r="O1005" s="21"/>
    </row>
    <row r="1006" spans="2:15" ht="11.25" outlineLevel="1">
      <c r="B1006" s="523"/>
      <c r="C1006" s="273" t="s">
        <v>2172</v>
      </c>
      <c r="D1006" s="183" t="s">
        <v>1739</v>
      </c>
      <c r="E1006" s="165"/>
      <c r="F1006" s="614"/>
      <c r="G1006" s="546" t="s">
        <v>84</v>
      </c>
      <c r="H1006" s="350" t="s">
        <v>84</v>
      </c>
      <c r="I1006" s="451"/>
      <c r="J1006" s="452"/>
      <c r="O1006" s="21"/>
    </row>
    <row r="1007" spans="2:15" ht="11.25" outlineLevel="1">
      <c r="B1007" s="523"/>
      <c r="C1007" s="182"/>
      <c r="D1007" s="278"/>
      <c r="E1007" s="229" t="s">
        <v>2149</v>
      </c>
      <c r="F1007" s="608" t="s">
        <v>2014</v>
      </c>
      <c r="G1007" s="353"/>
      <c r="H1007" s="32"/>
      <c r="I1007" s="451"/>
      <c r="J1007" s="452"/>
      <c r="O1007" s="21"/>
    </row>
    <row r="1008" spans="2:15" ht="11.25" outlineLevel="1">
      <c r="B1008" s="75"/>
      <c r="C1008" s="182"/>
      <c r="D1008" s="277"/>
      <c r="E1008" s="229"/>
      <c r="F1008" s="608" t="s">
        <v>1729</v>
      </c>
      <c r="G1008" s="353"/>
      <c r="H1008" s="32"/>
      <c r="I1008" s="451"/>
      <c r="J1008" s="452"/>
      <c r="O1008" s="21"/>
    </row>
    <row r="1009" spans="2:15" ht="11.25" outlineLevel="1">
      <c r="B1009" s="75"/>
      <c r="C1009" s="182"/>
      <c r="D1009" s="277"/>
      <c r="E1009" s="229"/>
      <c r="F1009" s="608"/>
      <c r="G1009" s="353"/>
      <c r="H1009" s="32"/>
      <c r="I1009" s="451"/>
      <c r="J1009" s="452"/>
      <c r="O1009" s="21"/>
    </row>
    <row r="1010" spans="2:15" ht="11.25" outlineLevel="1">
      <c r="B1010" s="75"/>
      <c r="C1010" s="182"/>
      <c r="D1010" s="277"/>
      <c r="E1010" s="229"/>
      <c r="F1010" s="608" t="s">
        <v>2124</v>
      </c>
      <c r="G1010" s="353"/>
      <c r="H1010" s="32"/>
      <c r="I1010" s="451"/>
      <c r="J1010" s="452"/>
      <c r="O1010" s="21"/>
    </row>
    <row r="1011" spans="2:15" ht="11.25" outlineLevel="1">
      <c r="B1011" s="523"/>
      <c r="C1011" s="182"/>
      <c r="D1011" s="277"/>
      <c r="E1011" s="229" t="s">
        <v>2151</v>
      </c>
      <c r="F1011" s="608" t="s">
        <v>1731</v>
      </c>
      <c r="G1011" s="353"/>
      <c r="H1011" s="32"/>
      <c r="I1011" s="451"/>
      <c r="J1011" s="452"/>
      <c r="O1011" s="21"/>
    </row>
    <row r="1012" spans="2:15" ht="11.25" outlineLevel="1">
      <c r="B1012" s="75"/>
      <c r="C1012" s="182"/>
      <c r="D1012" s="277"/>
      <c r="E1012" s="229"/>
      <c r="F1012" s="615" t="s">
        <v>1732</v>
      </c>
      <c r="G1012" s="353"/>
      <c r="H1012" s="32"/>
      <c r="I1012" s="451"/>
      <c r="J1012" s="452"/>
      <c r="O1012" s="21"/>
    </row>
    <row r="1013" spans="2:15" ht="11.25" outlineLevel="1">
      <c r="B1013" s="75"/>
      <c r="C1013" s="182"/>
      <c r="D1013" s="278"/>
      <c r="E1013" s="229"/>
      <c r="F1013" s="615" t="s">
        <v>1733</v>
      </c>
      <c r="G1013" s="353"/>
      <c r="H1013" s="32"/>
      <c r="I1013" s="451"/>
      <c r="J1013" s="452"/>
      <c r="O1013" s="21"/>
    </row>
    <row r="1014" spans="2:15" ht="11.25" outlineLevel="1">
      <c r="B1014" s="75"/>
      <c r="C1014" s="182"/>
      <c r="D1014" s="278"/>
      <c r="E1014" s="229"/>
      <c r="F1014" s="615" t="s">
        <v>1734</v>
      </c>
      <c r="G1014" s="353"/>
      <c r="H1014" s="32"/>
      <c r="I1014" s="451"/>
      <c r="J1014" s="452"/>
      <c r="O1014" s="21"/>
    </row>
    <row r="1015" spans="2:15" ht="11.25" outlineLevel="1">
      <c r="B1015" s="75"/>
      <c r="C1015" s="182"/>
      <c r="D1015" s="278"/>
      <c r="E1015" s="229"/>
      <c r="F1015" s="615" t="s">
        <v>1735</v>
      </c>
      <c r="G1015" s="353"/>
      <c r="H1015" s="32"/>
      <c r="I1015" s="451"/>
      <c r="J1015" s="452"/>
      <c r="O1015" s="21"/>
    </row>
    <row r="1016" spans="2:15" ht="11.25" outlineLevel="1">
      <c r="B1016" s="75"/>
      <c r="C1016" s="182"/>
      <c r="D1016" s="278"/>
      <c r="E1016" s="229"/>
      <c r="F1016" s="615" t="s">
        <v>1740</v>
      </c>
      <c r="G1016" s="353"/>
      <c r="H1016" s="32"/>
      <c r="I1016" s="451"/>
      <c r="J1016" s="452"/>
      <c r="O1016" s="21"/>
    </row>
    <row r="1017" spans="2:15" ht="11.25" outlineLevel="1">
      <c r="B1017" s="75"/>
      <c r="C1017" s="182"/>
      <c r="D1017" s="278"/>
      <c r="E1017" s="229"/>
      <c r="F1017" s="616" t="s">
        <v>1736</v>
      </c>
      <c r="G1017" s="353"/>
      <c r="H1017" s="32"/>
      <c r="I1017" s="451"/>
      <c r="J1017" s="452"/>
      <c r="O1017" s="21"/>
    </row>
    <row r="1018" spans="2:15" ht="11.25" outlineLevel="1">
      <c r="B1018" s="75"/>
      <c r="C1018" s="182"/>
      <c r="D1018" s="278"/>
      <c r="E1018" s="229"/>
      <c r="F1018" s="608" t="s">
        <v>1737</v>
      </c>
      <c r="G1018" s="353"/>
      <c r="H1018" s="32"/>
      <c r="I1018" s="451"/>
      <c r="J1018" s="452"/>
      <c r="O1018" s="21"/>
    </row>
    <row r="1019" spans="2:15" ht="11.25" outlineLevel="1">
      <c r="B1019" s="75"/>
      <c r="C1019" s="182"/>
      <c r="D1019" s="74"/>
      <c r="E1019" s="1"/>
      <c r="F1019" s="608"/>
      <c r="G1019" s="353"/>
      <c r="H1019" s="32"/>
      <c r="I1019" s="451"/>
      <c r="J1019" s="452"/>
      <c r="O1019" s="21"/>
    </row>
    <row r="1020" spans="2:15" ht="11.25" outlineLevel="1">
      <c r="B1020" s="523"/>
      <c r="C1020" s="360" t="s">
        <v>2173</v>
      </c>
      <c r="D1020" s="164" t="s">
        <v>1742</v>
      </c>
      <c r="E1020" s="165"/>
      <c r="F1020" s="614"/>
      <c r="G1020" s="546" t="s">
        <v>85</v>
      </c>
      <c r="H1020" s="350" t="s">
        <v>85</v>
      </c>
      <c r="I1020" s="451"/>
      <c r="J1020" s="452"/>
      <c r="O1020" s="21"/>
    </row>
    <row r="1021" spans="2:15" ht="11.25" outlineLevel="1">
      <c r="B1021" s="523"/>
      <c r="C1021" s="76"/>
      <c r="D1021" s="278"/>
      <c r="E1021" s="229" t="s">
        <v>2149</v>
      </c>
      <c r="F1021" s="608"/>
      <c r="G1021" s="353"/>
      <c r="H1021" s="32"/>
      <c r="I1021" s="451"/>
      <c r="J1021" s="452"/>
      <c r="O1021" s="21"/>
    </row>
    <row r="1022" spans="2:15" ht="11.25" outlineLevel="1">
      <c r="B1022" s="523"/>
      <c r="C1022" s="76"/>
      <c r="D1022" s="277"/>
      <c r="E1022" s="229" t="s">
        <v>2152</v>
      </c>
      <c r="F1022" s="608"/>
      <c r="G1022" s="353"/>
      <c r="H1022" s="32"/>
      <c r="I1022" s="451"/>
      <c r="J1022" s="452"/>
      <c r="O1022" s="21"/>
    </row>
    <row r="1023" spans="2:15" ht="11.25" outlineLevel="1">
      <c r="B1023" s="75"/>
      <c r="C1023" s="76"/>
      <c r="D1023" s="74"/>
      <c r="E1023" s="1" t="s">
        <v>1466</v>
      </c>
      <c r="F1023" s="608"/>
      <c r="G1023" s="353"/>
      <c r="H1023" s="32"/>
      <c r="I1023" s="451"/>
      <c r="J1023" s="452"/>
      <c r="O1023" s="21"/>
    </row>
    <row r="1024" spans="2:15" ht="11.25" outlineLevel="1">
      <c r="B1024" s="75"/>
      <c r="C1024" s="11"/>
      <c r="D1024" s="1"/>
      <c r="E1024" s="1"/>
      <c r="F1024" s="141"/>
      <c r="G1024" s="354"/>
      <c r="H1024" s="355"/>
      <c r="I1024" s="845"/>
      <c r="J1024" s="846"/>
      <c r="O1024" s="21"/>
    </row>
    <row r="1025" spans="2:15" ht="11.25">
      <c r="B1025" s="75"/>
      <c r="C1025" s="359" t="s">
        <v>1153</v>
      </c>
      <c r="D1025" s="95" t="s">
        <v>1409</v>
      </c>
      <c r="E1025" s="95"/>
      <c r="F1025" s="630"/>
      <c r="G1025" s="102" t="s">
        <v>83</v>
      </c>
      <c r="H1025" s="549" t="s">
        <v>82</v>
      </c>
      <c r="I1025" s="451"/>
      <c r="J1025" s="452"/>
      <c r="O1025" s="21"/>
    </row>
    <row r="1026" spans="2:15" ht="11.25" outlineLevel="1">
      <c r="B1026" s="75"/>
      <c r="C1026" s="358" t="s">
        <v>1154</v>
      </c>
      <c r="D1026" s="7" t="s">
        <v>864</v>
      </c>
      <c r="E1026" s="7"/>
      <c r="F1026" s="596"/>
      <c r="G1026" s="46" t="s">
        <v>83</v>
      </c>
      <c r="H1026" s="352" t="s">
        <v>82</v>
      </c>
      <c r="I1026" s="895"/>
      <c r="J1026" s="896"/>
      <c r="O1026" s="21"/>
    </row>
    <row r="1027" spans="2:15" ht="11.25" outlineLevel="1">
      <c r="B1027" s="706"/>
      <c r="C1027" s="14"/>
      <c r="D1027" s="311"/>
      <c r="E1027" s="312" t="s">
        <v>1892</v>
      </c>
      <c r="F1027" s="589"/>
      <c r="G1027" s="350"/>
      <c r="H1027" s="550"/>
      <c r="I1027" s="546"/>
      <c r="J1027" s="547"/>
      <c r="O1027" s="21"/>
    </row>
    <row r="1028" spans="2:15" ht="11.25" outlineLevel="2">
      <c r="B1028" s="706"/>
      <c r="C1028" s="14"/>
      <c r="D1028" s="311"/>
      <c r="E1028" s="533" t="str">
        <f>TRIM(RIGHT(SUBSTITUTE(E1027," ",REPT(" ",100)),100))</f>
        <v>8.10.3.3.2(j)</v>
      </c>
      <c r="F1028" s="590">
        <f>+VLOOKUP(E1028,clause_count,2,FALSE)</f>
        <v>28</v>
      </c>
      <c r="G1028" s="350"/>
      <c r="H1028" s="73"/>
      <c r="I1028" s="546"/>
      <c r="J1028" s="547"/>
      <c r="O1028" s="21"/>
    </row>
    <row r="1029" spans="2:15" ht="12.75" outlineLevel="2">
      <c r="B1029" s="706"/>
      <c r="C1029" s="14"/>
      <c r="D1029" s="539">
        <v>1</v>
      </c>
      <c r="E1029" s="538" t="s">
        <v>2868</v>
      </c>
      <c r="F1029" s="577" t="str">
        <f>+VLOOKUP(E1029,AlterationTestLU[],2,)</f>
        <v>Door Reopening Device [8.10.2.2.1(a)] (Item 1.1)</v>
      </c>
      <c r="G1029" s="350"/>
      <c r="H1029" s="73"/>
      <c r="I1029" s="546"/>
      <c r="J1029" s="547"/>
      <c r="O1029" s="21"/>
    </row>
    <row r="1030" spans="2:15" ht="25.5" outlineLevel="2">
      <c r="B1030" s="706"/>
      <c r="C1030" s="14"/>
      <c r="D1030" s="539">
        <v>2</v>
      </c>
      <c r="E1030" s="538" t="s">
        <v>2870</v>
      </c>
      <c r="F1030" s="577" t="str">
        <f>+VLOOKUP(E1030,AlterationTestLU[],2,)</f>
        <v>Operating Control Devices [3.26.1 through 3.26.3 and 8.10.2.2.1(c)] (Item 1.3)</v>
      </c>
      <c r="G1030" s="350"/>
      <c r="H1030" s="73"/>
      <c r="I1030" s="546"/>
      <c r="J1030" s="547"/>
      <c r="O1030" s="21"/>
    </row>
    <row r="1031" spans="2:15" ht="12.75" outlineLevel="2">
      <c r="B1031" s="706"/>
      <c r="C1031" s="14"/>
      <c r="D1031" s="539">
        <v>3</v>
      </c>
      <c r="E1031" s="538" t="s">
        <v>2874</v>
      </c>
      <c r="F1031" s="577" t="str">
        <f>+VLOOKUP(E1031,AlterationTestLU[],2,)</f>
        <v>Car Door or Gate [Sections 3.11 through 3.14 and 8.10.2.2.1(g)] (Item 1.7)</v>
      </c>
      <c r="G1031" s="350"/>
      <c r="H1031" s="73"/>
      <c r="I1031" s="546"/>
      <c r="J1031" s="547"/>
      <c r="O1031" s="21"/>
    </row>
    <row r="1032" spans="2:15" ht="12.75" outlineLevel="2">
      <c r="B1032" s="706"/>
      <c r="C1032" s="14"/>
      <c r="D1032" s="539">
        <v>4</v>
      </c>
      <c r="E1032" s="538" t="s">
        <v>2875</v>
      </c>
      <c r="F1032" s="577" t="str">
        <f>+VLOOKUP(E1032,AlterationTestLU[],2,)</f>
        <v>Door Closing Force [Sections 3.13 and 3.14 and 8.10.2.2.1(h)] (Item 1.8)</v>
      </c>
      <c r="G1032" s="350"/>
      <c r="H1032" s="73"/>
      <c r="I1032" s="546"/>
      <c r="J1032" s="547"/>
      <c r="O1032" s="21"/>
    </row>
    <row r="1033" spans="2:15" ht="12.75" outlineLevel="2">
      <c r="B1033" s="706"/>
      <c r="C1033" s="14"/>
      <c r="D1033" s="539">
        <v>5</v>
      </c>
      <c r="E1033" s="538" t="s">
        <v>2876</v>
      </c>
      <c r="F1033" s="577" t="str">
        <f>+VLOOKUP(E1033,AlterationTestLU[],2,)</f>
        <v>Power Closing of Doors or Gates [Section 3.13 and 8.10.2.2.1(i)] (Item 1.9)</v>
      </c>
      <c r="G1033" s="350"/>
      <c r="H1033" s="73"/>
      <c r="I1033" s="546"/>
      <c r="J1033" s="547"/>
      <c r="O1033" s="21"/>
    </row>
    <row r="1034" spans="2:15" ht="25.5" outlineLevel="2">
      <c r="B1034" s="706"/>
      <c r="C1034" s="14"/>
      <c r="D1034" s="539">
        <v>6</v>
      </c>
      <c r="E1034" s="538" t="s">
        <v>2877</v>
      </c>
      <c r="F1034" s="577" t="str">
        <f>+VLOOKUP(E1034,AlterationTestLU[],2,)</f>
        <v>Power Opening of Doors or Gates [Section 3.13, 3.26.3, and 8.10.2.2.1(j)] (Item 1.10)</v>
      </c>
      <c r="G1034" s="350"/>
      <c r="H1034" s="73"/>
      <c r="I1034" s="546"/>
      <c r="J1034" s="547"/>
      <c r="O1034" s="21"/>
    </row>
    <row r="1035" spans="2:15" ht="25.5" outlineLevel="2">
      <c r="B1035" s="706"/>
      <c r="C1035" s="14"/>
      <c r="D1035" s="539">
        <v>7</v>
      </c>
      <c r="E1035" s="538" t="s">
        <v>2878</v>
      </c>
      <c r="F1035" s="577" t="str">
        <f>+VLOOKUP(E1035,AlterationTestLU[],2,)</f>
        <v>Car Vision Panels and Glass Car Doors [Section 3.14 and 8.10.2.2.1(k)] (Item 1.11)</v>
      </c>
      <c r="G1035" s="350"/>
      <c r="H1035" s="73"/>
      <c r="I1035" s="546"/>
      <c r="J1035" s="547"/>
      <c r="O1035" s="21"/>
    </row>
    <row r="1036" spans="2:15" ht="51" outlineLevel="2">
      <c r="B1036" s="706"/>
      <c r="C1036" s="14"/>
      <c r="D1036" s="539">
        <v>8</v>
      </c>
      <c r="E1036" s="538" t="s">
        <v>2884</v>
      </c>
      <c r="F1036" s="577" t="str">
        <f>+VLOOKUP(E1036,AlterationTestLU[],2,)</f>
        <v>(q) Emergency and Auxiliary Power (Item 1.17)
(q)(1) standby or E.Power [Section 3.27 and 8.10.2.2.1(q)]. Passenger/freight tested w/rated load. C2- overload maintained during load/unload
(q)(2) auxiliary power lowering (3.26.10)</v>
      </c>
      <c r="G1036" s="350"/>
      <c r="H1036" s="73"/>
      <c r="I1036" s="546"/>
      <c r="J1036" s="547"/>
      <c r="O1036" s="21"/>
    </row>
    <row r="1037" spans="2:15" ht="25.5" outlineLevel="2">
      <c r="B1037" s="706"/>
      <c r="C1037" s="14"/>
      <c r="D1037" s="539">
        <v>9</v>
      </c>
      <c r="E1037" s="538" t="s">
        <v>2887</v>
      </c>
      <c r="F1037" s="577" t="str">
        <f>+VLOOKUP(E1037,AlterationTestLU[],2,)</f>
        <v>Restricted Opening of Car or Hoistway Doors [Section 3.12 and 8.10.2.2.1(r)] (Item 1.18)</v>
      </c>
      <c r="G1037" s="350"/>
      <c r="H1037" s="73"/>
      <c r="I1037" s="546"/>
      <c r="J1037" s="547"/>
      <c r="O1037" s="21"/>
    </row>
    <row r="1038" spans="2:15" ht="12.75" outlineLevel="2">
      <c r="B1038" s="706"/>
      <c r="C1038" s="14"/>
      <c r="D1038" s="539">
        <v>10</v>
      </c>
      <c r="E1038" s="538" t="s">
        <v>2888</v>
      </c>
      <c r="F1038" s="577" t="str">
        <f>+VLOOKUP(E1038,AlterationTestLU[],2,)</f>
        <v>Car Ride (Sections 3.15 and 3.23 and 8.10.2.2.1(s)] (Item 1.19)</v>
      </c>
      <c r="G1038" s="350"/>
      <c r="H1038" s="73"/>
      <c r="I1038" s="546"/>
      <c r="J1038" s="547"/>
      <c r="O1038" s="21"/>
    </row>
    <row r="1039" spans="2:15" ht="12.75" outlineLevel="2">
      <c r="B1039" s="706"/>
      <c r="C1039" s="14"/>
      <c r="D1039" s="539">
        <v>11</v>
      </c>
      <c r="E1039" s="538" t="s">
        <v>2889</v>
      </c>
      <c r="F1039" s="577" t="str">
        <f>+VLOOKUP(E1039,AlterationTestLU[],2,)</f>
        <v xml:space="preserve">Door Monitoring Systems [3.26.1 and 8.10.2.2.1(t)] </v>
      </c>
      <c r="G1039" s="350"/>
      <c r="H1039" s="73"/>
      <c r="I1039" s="546"/>
      <c r="J1039" s="547"/>
      <c r="O1039" s="21"/>
    </row>
    <row r="1040" spans="2:15" ht="12.75" outlineLevel="2">
      <c r="B1040" s="706"/>
      <c r="C1040" s="14"/>
      <c r="D1040" s="539">
        <v>12</v>
      </c>
      <c r="E1040" s="538" t="s">
        <v>2911</v>
      </c>
      <c r="F1040" s="577" t="str">
        <f>+VLOOKUP(E1040,AlterationTestLU[],2,)</f>
        <v>Pipes, Wiring, and Ducts [Section 3.8 and 8.10.2.2.2(m)] (Item 2.8)</v>
      </c>
      <c r="G1040" s="350"/>
      <c r="H1040" s="73"/>
      <c r="I1040" s="546"/>
      <c r="J1040" s="547"/>
      <c r="O1040" s="21"/>
    </row>
    <row r="1041" spans="2:15" ht="25.5" outlineLevel="2">
      <c r="B1041" s="706"/>
      <c r="C1041" s="14"/>
      <c r="D1041" s="539">
        <v>13</v>
      </c>
      <c r="E1041" s="538" t="s">
        <v>2912</v>
      </c>
      <c r="F1041" s="577" t="str">
        <f>+VLOOKUP(E1041,AlterationTestLU[],2,)</f>
        <v>Guarding of Exposed Auxiliary Equipment [Section 3.10 and 8.10.2.2.2(n)] (Item 2.9)</v>
      </c>
      <c r="G1041" s="350"/>
      <c r="H1041" s="73"/>
      <c r="I1041" s="546"/>
      <c r="J1041" s="547"/>
      <c r="O1041" s="21"/>
    </row>
    <row r="1042" spans="2:15" ht="12.75" outlineLevel="2">
      <c r="B1042" s="706"/>
      <c r="C1042" s="14"/>
      <c r="D1042" s="539">
        <v>14</v>
      </c>
      <c r="E1042" s="538" t="s">
        <v>2943</v>
      </c>
      <c r="F1042" s="577" t="str">
        <f>+VLOOKUP(E1042,AlterationTestLU[],2,)</f>
        <v>Flexible Hydraulic Hose and Fitting Assemblies (3.19.3.3) (Item 2.34)</v>
      </c>
      <c r="G1042" s="350"/>
      <c r="H1042" s="73"/>
      <c r="I1042" s="546"/>
      <c r="J1042" s="547"/>
      <c r="O1042" s="21"/>
    </row>
    <row r="1043" spans="2:15" ht="102" outlineLevel="2">
      <c r="B1043" s="706"/>
      <c r="C1043" s="14"/>
      <c r="D1043" s="539">
        <v>15</v>
      </c>
      <c r="E1043" s="538" t="s">
        <v>2944</v>
      </c>
      <c r="F1043" s="577" t="str">
        <f>+VLOOKUP(E1043,AlterationTestLU[],2,)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1043" s="350"/>
      <c r="H1043" s="73"/>
      <c r="I1043" s="546"/>
      <c r="J1043" s="547"/>
      <c r="O1043" s="21"/>
    </row>
    <row r="1044" spans="2:15" ht="38.25" outlineLevel="2">
      <c r="B1044" s="706"/>
      <c r="C1044" s="14"/>
      <c r="D1044" s="539">
        <v>16</v>
      </c>
      <c r="E1044" s="538" t="s">
        <v>2967</v>
      </c>
      <c r="F1044" s="577" t="str">
        <f>+VLOOKUP(E1044,AlterationTestLU[],2,)</f>
        <v>(c) Top-of-Car Operating Device [8.10.2.2.3(c)] (Item 3.3)
(c)(1) operation (3.26.2)
(c)(2) operation with open door circuits (2.26.1.5)</v>
      </c>
      <c r="G1044" s="350"/>
      <c r="H1044" s="73"/>
      <c r="I1044" s="546"/>
      <c r="J1044" s="547"/>
      <c r="O1044" s="21"/>
    </row>
    <row r="1045" spans="2:15" ht="63.75" outlineLevel="2">
      <c r="B1045" s="706"/>
      <c r="C1045" s="14"/>
      <c r="D1045" s="539">
        <v>17</v>
      </c>
      <c r="E1045" s="538" t="s">
        <v>2970</v>
      </c>
      <c r="F1045" s="577" t="str">
        <f>+VLOOKUP(E1045,AlterationTestLU[],2,)</f>
        <v>(d) Top-of-Car Clearance [8.10.2.2.3(d)] (Item 3.4)
(d)(1) top car clearance (3.4.5)
(d)(2) car top minimum runby (3.4.2.2)
(d)(3) top-of-car equipment (3.4.7)
(d)(4) clearance above hydraulic jack projecting above the car (3.4.8)</v>
      </c>
      <c r="G1045" s="350"/>
      <c r="H1045" s="73"/>
      <c r="I1045" s="546"/>
      <c r="J1045" s="547"/>
      <c r="O1045" s="21"/>
    </row>
    <row r="1046" spans="2:15" ht="12.75" outlineLevel="2">
      <c r="B1046" s="706"/>
      <c r="C1046" s="14"/>
      <c r="D1046" s="539">
        <v>18</v>
      </c>
      <c r="E1046" s="538" t="s">
        <v>2975</v>
      </c>
      <c r="F1046" s="577" t="str">
        <f>+VLOOKUP(E1046,AlterationTestLU[],2,)</f>
        <v>Normal Terminal Stopping Devices [3.25.1 and 8.10.2.2.3(g)] (Item 3.5)</v>
      </c>
      <c r="G1046" s="350"/>
      <c r="H1046" s="73"/>
      <c r="I1046" s="546"/>
      <c r="J1046" s="547"/>
      <c r="O1046" s="21"/>
    </row>
    <row r="1047" spans="2:15" ht="12.75" outlineLevel="2">
      <c r="B1047" s="706"/>
      <c r="C1047" s="14"/>
      <c r="D1047" s="539">
        <v>19</v>
      </c>
      <c r="E1047" s="538" t="s">
        <v>2976</v>
      </c>
      <c r="F1047" s="577" t="str">
        <f>+VLOOKUP(E1047,AlterationTestLU[],2,)</f>
        <v>Terminal Speed-Reducing Devices (3.25.2) (Item 3.6)</v>
      </c>
      <c r="G1047" s="350"/>
      <c r="H1047" s="73"/>
      <c r="I1047" s="546"/>
      <c r="J1047" s="547"/>
      <c r="O1047" s="21"/>
    </row>
    <row r="1048" spans="2:15" ht="12.75" outlineLevel="2">
      <c r="B1048" s="706"/>
      <c r="C1048" s="14"/>
      <c r="D1048" s="539">
        <v>20</v>
      </c>
      <c r="E1048" s="538" t="s">
        <v>2977</v>
      </c>
      <c r="F1048" s="577" t="str">
        <f>+VLOOKUP(E1048,AlterationTestLU[],2,)</f>
        <v>Car-Leveling and Anticreep Devices (3.26.3) (Item 3.7)</v>
      </c>
      <c r="G1048" s="350"/>
      <c r="H1048" s="73"/>
      <c r="I1048" s="546"/>
      <c r="J1048" s="547"/>
      <c r="O1048" s="21"/>
    </row>
    <row r="1049" spans="2:15" ht="12.75" outlineLevel="2">
      <c r="B1049" s="706"/>
      <c r="C1049" s="14"/>
      <c r="D1049" s="539">
        <v>21</v>
      </c>
      <c r="E1049" s="538" t="s">
        <v>2980</v>
      </c>
      <c r="F1049" s="577" t="str">
        <f>+VLOOKUP(E1049,AlterationTestLU[],2,)</f>
        <v>Crosshead Data Plate [Section 3.16 and 8.10.2.2.3(k)] (Item 3.27)</v>
      </c>
      <c r="G1049" s="350"/>
      <c r="H1049" s="73"/>
      <c r="I1049" s="546"/>
      <c r="J1049" s="547"/>
      <c r="O1049" s="21"/>
    </row>
    <row r="1050" spans="2:15" ht="12.75" outlineLevel="2">
      <c r="B1050" s="706"/>
      <c r="C1050" s="14"/>
      <c r="D1050" s="539">
        <v>22</v>
      </c>
      <c r="E1050" s="538" t="s">
        <v>2987</v>
      </c>
      <c r="F1050" s="577" t="str">
        <f>+VLOOKUP(E1050,AlterationTestLU[],2,)</f>
        <v>Hoistway Clearances [Section 3.5 and 8.10.2.2.3(t)] (Item 3.14)</v>
      </c>
      <c r="G1050" s="350"/>
      <c r="H1050" s="73"/>
      <c r="I1050" s="546"/>
      <c r="J1050" s="547"/>
      <c r="O1050" s="21"/>
    </row>
    <row r="1051" spans="2:15" ht="38.25" outlineLevel="2">
      <c r="B1051" s="706"/>
      <c r="C1051" s="14"/>
      <c r="D1051" s="539">
        <v>23</v>
      </c>
      <c r="E1051" s="538" t="s">
        <v>3000</v>
      </c>
      <c r="F1051" s="577" t="str">
        <f>+VLOOKUP(E1051,AlterationTestLU[],2,)</f>
        <v>Governor, Safety, Ropes, CWTs (Item 3.20). Use 8.10.2.2.2(hh) , 8.10.2.2.2(ii), 8.10.2.2.3(m), 8.10.2.2.3(n), and 8.10.2.2.3(z) through 8.10.2.2.2.3(cc); car and counterweight safeties (3.17.1 and 3.17.2).</v>
      </c>
      <c r="G1051" s="350"/>
      <c r="H1051" s="73"/>
      <c r="I1051" s="546"/>
      <c r="J1051" s="547"/>
      <c r="O1051" s="21"/>
    </row>
    <row r="1052" spans="2:15" ht="12.75" outlineLevel="2">
      <c r="B1052" s="706"/>
      <c r="C1052" s="14"/>
      <c r="D1052" s="539">
        <v>24</v>
      </c>
      <c r="E1052" s="538" t="s">
        <v>3004</v>
      </c>
      <c r="F1052" s="577" t="str">
        <f>+VLOOKUP(E1052,AlterationTestLU[],2,)</f>
        <v>Suspension Rope (3.17.1, 3.18.1.2, Section 3.20, and 3.4.5) (Item 3.23)</v>
      </c>
      <c r="G1052" s="350"/>
      <c r="H1052" s="73"/>
      <c r="I1052" s="546"/>
      <c r="J1052" s="547"/>
      <c r="O1052" s="21"/>
    </row>
    <row r="1053" spans="2:15" ht="25.5" outlineLevel="2">
      <c r="B1053" s="706"/>
      <c r="C1053" s="14"/>
      <c r="D1053" s="539">
        <v>25</v>
      </c>
      <c r="E1053" s="538" t="s">
        <v>3008</v>
      </c>
      <c r="F1053" s="577" t="str">
        <f>+VLOOKUP(E1053,AlterationTestLU[],2,)</f>
        <v>Car Speed [3.28.1(k)]. The speed of the car shall be verified with rated load and with no load, in both directions. (Item 3.30)</v>
      </c>
      <c r="G1053" s="350"/>
      <c r="H1053" s="73"/>
      <c r="I1053" s="546"/>
      <c r="J1053" s="547"/>
      <c r="O1053" s="21"/>
    </row>
    <row r="1054" spans="2:15" ht="51" outlineLevel="2">
      <c r="B1054" s="706"/>
      <c r="C1054" s="14"/>
      <c r="D1054" s="539">
        <v>26</v>
      </c>
      <c r="E1054" s="538" t="s">
        <v>3039</v>
      </c>
      <c r="F1054" s="577" t="str">
        <f>+VLOOKUP(E1054,AlterationTestLU[],2,)</f>
        <v>(b) Bottom Clearance, Runby, and Minimum Refuge Space (Item 5.2)
(b)(1) bottom car clearance (3.4.1)
(b)(2) minimum bottom car runby (3.4.2)
(b)(3) maximum bottom car runby (3.4.3)</v>
      </c>
      <c r="G1054" s="350"/>
      <c r="H1054" s="73"/>
      <c r="I1054" s="546"/>
      <c r="J1054" s="547"/>
      <c r="O1054" s="21"/>
    </row>
    <row r="1055" spans="2:15" ht="25.5" outlineLevel="2">
      <c r="B1055" s="706"/>
      <c r="C1055" s="14"/>
      <c r="D1055" s="539">
        <v>27</v>
      </c>
      <c r="E1055" s="538" t="s">
        <v>3056</v>
      </c>
      <c r="F1055" s="577" t="str">
        <f>+VLOOKUP(E1055,AlterationTestLU[],2,)</f>
        <v xml:space="preserve">Car Buffer (3.6.3, 3.6.4, and 3.22.1) (Item 5.9). Marking plates proper application 2.22.3.3 or 2.22.5.5. No test on spring/elastomeric </v>
      </c>
      <c r="G1055" s="350"/>
      <c r="H1055" s="73"/>
      <c r="I1055" s="546"/>
      <c r="J1055" s="547"/>
      <c r="O1055" s="21"/>
    </row>
    <row r="1056" spans="2:15" ht="51" outlineLevel="2">
      <c r="B1056" s="706"/>
      <c r="C1056" s="14"/>
      <c r="D1056" s="539">
        <v>28</v>
      </c>
      <c r="E1056" s="538" t="s">
        <v>3067</v>
      </c>
      <c r="F1056" s="577" t="str">
        <f>+VLOOKUP(E1056,AlterationTestLU[],2,)</f>
        <v>(l) Counterweight (Item 3.28)
(l)(1) top clearance and bottom runby (3.4.6 and 3.22.2)
(l)(2) guards (Section 3.3)
(l)(3) design (Section 3.21)</v>
      </c>
      <c r="G1056" s="350"/>
      <c r="H1056" s="73"/>
      <c r="I1056" s="546"/>
      <c r="J1056" s="547"/>
      <c r="O1056" s="21"/>
    </row>
    <row r="1057" spans="2:15" ht="11.25" outlineLevel="1">
      <c r="B1057" s="75"/>
      <c r="C1057" s="11"/>
      <c r="D1057" s="1"/>
      <c r="E1057" s="1" t="s">
        <v>458</v>
      </c>
      <c r="F1057" s="141" t="s">
        <v>1113</v>
      </c>
      <c r="G1057" s="32"/>
      <c r="H1057" s="32"/>
      <c r="I1057" s="451"/>
      <c r="J1057" s="452"/>
      <c r="O1057" s="21"/>
    </row>
    <row r="1058" spans="2:15" ht="12.75" outlineLevel="1">
      <c r="B1058" s="75"/>
      <c r="C1058" s="11"/>
      <c r="D1058" s="1"/>
      <c r="E1058" s="1" t="s">
        <v>442</v>
      </c>
      <c r="F1058" s="347" t="s">
        <v>850</v>
      </c>
      <c r="G1058" s="32"/>
      <c r="H1058" s="32"/>
      <c r="I1058" s="451"/>
      <c r="J1058" s="452"/>
      <c r="O1058" s="21"/>
    </row>
    <row r="1059" spans="2:15" ht="11.25" outlineLevel="1">
      <c r="B1059" s="75"/>
      <c r="C1059" s="11"/>
      <c r="D1059" s="1"/>
      <c r="E1059" s="1" t="s">
        <v>462</v>
      </c>
      <c r="F1059" s="141" t="s">
        <v>851</v>
      </c>
      <c r="G1059" s="32"/>
      <c r="H1059" s="32"/>
      <c r="I1059" s="451"/>
      <c r="J1059" s="452"/>
      <c r="O1059" s="21"/>
    </row>
    <row r="1060" spans="2:15" ht="11.25" outlineLevel="1">
      <c r="B1060" s="75"/>
      <c r="C1060" s="11"/>
      <c r="D1060" s="1"/>
      <c r="E1060" s="1" t="s">
        <v>463</v>
      </c>
      <c r="F1060" s="141" t="s">
        <v>852</v>
      </c>
      <c r="G1060" s="32"/>
      <c r="H1060" s="32"/>
      <c r="I1060" s="451"/>
      <c r="J1060" s="452"/>
      <c r="O1060" s="21"/>
    </row>
    <row r="1061" spans="2:15" ht="11.25" outlineLevel="1">
      <c r="B1061" s="75"/>
      <c r="C1061" s="11"/>
      <c r="D1061" s="1"/>
      <c r="E1061" s="1" t="s">
        <v>464</v>
      </c>
      <c r="F1061" s="141" t="s">
        <v>853</v>
      </c>
      <c r="G1061" s="32"/>
      <c r="H1061" s="32"/>
      <c r="I1061" s="451"/>
      <c r="J1061" s="452"/>
      <c r="O1061" s="21"/>
    </row>
    <row r="1062" spans="2:15" ht="11.25" outlineLevel="1">
      <c r="B1062" s="75"/>
      <c r="C1062" s="11"/>
      <c r="D1062" s="1"/>
      <c r="E1062" s="1" t="s">
        <v>465</v>
      </c>
      <c r="F1062" s="141" t="s">
        <v>1166</v>
      </c>
      <c r="G1062" s="32"/>
      <c r="H1062" s="32"/>
      <c r="I1062" s="451"/>
      <c r="J1062" s="452"/>
      <c r="O1062" s="21"/>
    </row>
    <row r="1063" spans="2:15" ht="11.25" outlineLevel="1">
      <c r="B1063" s="75"/>
      <c r="C1063" s="11"/>
      <c r="D1063" s="1"/>
      <c r="E1063" s="1"/>
      <c r="F1063" s="141" t="s">
        <v>1318</v>
      </c>
      <c r="G1063" s="32"/>
      <c r="H1063" s="32"/>
      <c r="I1063" s="451"/>
      <c r="J1063" s="452"/>
      <c r="O1063" s="21"/>
    </row>
    <row r="1064" spans="2:15" ht="11.25" outlineLevel="1">
      <c r="B1064" s="75"/>
      <c r="C1064" s="11"/>
      <c r="D1064" s="1"/>
      <c r="E1064" s="1" t="s">
        <v>375</v>
      </c>
      <c r="F1064" s="141" t="s">
        <v>764</v>
      </c>
      <c r="G1064" s="32"/>
      <c r="H1064" s="32"/>
      <c r="I1064" s="451"/>
      <c r="J1064" s="452"/>
      <c r="O1064" s="21"/>
    </row>
    <row r="1065" spans="2:15" ht="11.25" outlineLevel="1">
      <c r="B1065" s="75"/>
      <c r="C1065" s="11"/>
      <c r="D1065" s="1"/>
      <c r="E1065" s="1" t="s">
        <v>254</v>
      </c>
      <c r="F1065" s="141" t="s">
        <v>257</v>
      </c>
      <c r="G1065" s="32"/>
      <c r="H1065" s="32"/>
      <c r="I1065" s="451"/>
      <c r="J1065" s="452"/>
      <c r="O1065" s="21"/>
    </row>
    <row r="1066" spans="2:15" ht="11.25" outlineLevel="1">
      <c r="B1066" s="75"/>
      <c r="C1066" s="11"/>
      <c r="D1066" s="1"/>
      <c r="E1066" s="1" t="s">
        <v>259</v>
      </c>
      <c r="F1066" s="141" t="s">
        <v>258</v>
      </c>
      <c r="G1066" s="32"/>
      <c r="H1066" s="450"/>
      <c r="I1066" s="451"/>
      <c r="J1066" s="452"/>
      <c r="O1066" s="21"/>
    </row>
    <row r="1067" spans="2:15" ht="11.25" outlineLevel="1">
      <c r="B1067" s="75"/>
      <c r="C1067" s="80" t="s">
        <v>1155</v>
      </c>
      <c r="D1067" s="9" t="s">
        <v>1038</v>
      </c>
      <c r="E1067" s="9"/>
      <c r="F1067" s="588"/>
      <c r="G1067" s="350" t="s">
        <v>83</v>
      </c>
      <c r="H1067" s="547" t="s">
        <v>82</v>
      </c>
      <c r="I1067" s="451"/>
      <c r="J1067" s="452"/>
      <c r="O1067" s="21"/>
    </row>
    <row r="1068" spans="2:15" ht="11.25" outlineLevel="1">
      <c r="B1068" s="706"/>
      <c r="C1068" s="14"/>
      <c r="D1068" s="311"/>
      <c r="E1068" s="312" t="s">
        <v>1892</v>
      </c>
      <c r="F1068" s="589"/>
      <c r="G1068" s="350"/>
      <c r="H1068" s="550"/>
      <c r="I1068" s="451"/>
      <c r="J1068" s="452"/>
      <c r="O1068" s="21"/>
    </row>
    <row r="1069" spans="2:15" ht="11.25" outlineLevel="2">
      <c r="B1069" s="706"/>
      <c r="C1069" s="14"/>
      <c r="D1069" s="311"/>
      <c r="E1069" s="533" t="str">
        <f>TRIM(RIGHT(SUBSTITUTE(E1068," ",REPT(" ",100)),100))</f>
        <v>8.10.3.3.2(j)</v>
      </c>
      <c r="F1069" s="590">
        <f>+VLOOKUP(E1069,clause_count,2,FALSE)</f>
        <v>28</v>
      </c>
      <c r="G1069" s="350"/>
      <c r="H1069" s="73"/>
      <c r="I1069" s="451"/>
      <c r="J1069" s="452"/>
      <c r="O1069" s="21"/>
    </row>
    <row r="1070" spans="2:15" ht="12.75" outlineLevel="2">
      <c r="B1070" s="706"/>
      <c r="C1070" s="14"/>
      <c r="D1070" s="539">
        <v>1</v>
      </c>
      <c r="E1070" s="538" t="s">
        <v>2868</v>
      </c>
      <c r="F1070" s="577" t="str">
        <f>+VLOOKUP(E1070,AlterationTestLU[],2,)</f>
        <v>Door Reopening Device [8.10.2.2.1(a)] (Item 1.1)</v>
      </c>
      <c r="G1070" s="350"/>
      <c r="H1070" s="73"/>
      <c r="I1070" s="451"/>
      <c r="J1070" s="452"/>
      <c r="O1070" s="21"/>
    </row>
    <row r="1071" spans="2:15" ht="25.5" outlineLevel="2">
      <c r="B1071" s="706"/>
      <c r="C1071" s="14"/>
      <c r="D1071" s="539">
        <v>2</v>
      </c>
      <c r="E1071" s="538" t="s">
        <v>2870</v>
      </c>
      <c r="F1071" s="577" t="str">
        <f>+VLOOKUP(E1071,AlterationTestLU[],2,)</f>
        <v>Operating Control Devices [3.26.1 through 3.26.3 and 8.10.2.2.1(c)] (Item 1.3)</v>
      </c>
      <c r="G1071" s="350"/>
      <c r="H1071" s="73"/>
      <c r="I1071" s="451"/>
      <c r="J1071" s="452"/>
      <c r="O1071" s="21"/>
    </row>
    <row r="1072" spans="2:15" ht="12.75" outlineLevel="2">
      <c r="B1072" s="706"/>
      <c r="C1072" s="14"/>
      <c r="D1072" s="539">
        <v>3</v>
      </c>
      <c r="E1072" s="538" t="s">
        <v>2874</v>
      </c>
      <c r="F1072" s="577" t="str">
        <f>+VLOOKUP(E1072,AlterationTestLU[],2,)</f>
        <v>Car Door or Gate [Sections 3.11 through 3.14 and 8.10.2.2.1(g)] (Item 1.7)</v>
      </c>
      <c r="G1072" s="350"/>
      <c r="H1072" s="73"/>
      <c r="I1072" s="451"/>
      <c r="J1072" s="452"/>
      <c r="O1072" s="21"/>
    </row>
    <row r="1073" spans="2:15" ht="12.75" outlineLevel="2">
      <c r="B1073" s="706"/>
      <c r="C1073" s="14"/>
      <c r="D1073" s="539">
        <v>4</v>
      </c>
      <c r="E1073" s="538" t="s">
        <v>2875</v>
      </c>
      <c r="F1073" s="577" t="str">
        <f>+VLOOKUP(E1073,AlterationTestLU[],2,)</f>
        <v>Door Closing Force [Sections 3.13 and 3.14 and 8.10.2.2.1(h)] (Item 1.8)</v>
      </c>
      <c r="G1073" s="350"/>
      <c r="H1073" s="73"/>
      <c r="I1073" s="451"/>
      <c r="J1073" s="452"/>
      <c r="O1073" s="21"/>
    </row>
    <row r="1074" spans="2:15" ht="12.75" outlineLevel="2">
      <c r="B1074" s="706"/>
      <c r="C1074" s="14"/>
      <c r="D1074" s="539">
        <v>5</v>
      </c>
      <c r="E1074" s="538" t="s">
        <v>2876</v>
      </c>
      <c r="F1074" s="577" t="str">
        <f>+VLOOKUP(E1074,AlterationTestLU[],2,)</f>
        <v>Power Closing of Doors or Gates [Section 3.13 and 8.10.2.2.1(i)] (Item 1.9)</v>
      </c>
      <c r="G1074" s="350"/>
      <c r="H1074" s="73"/>
      <c r="I1074" s="451"/>
      <c r="J1074" s="452"/>
      <c r="O1074" s="21"/>
    </row>
    <row r="1075" spans="2:15" ht="25.5" outlineLevel="2">
      <c r="B1075" s="706"/>
      <c r="C1075" s="14"/>
      <c r="D1075" s="539">
        <v>6</v>
      </c>
      <c r="E1075" s="538" t="s">
        <v>2877</v>
      </c>
      <c r="F1075" s="577" t="str">
        <f>+VLOOKUP(E1075,AlterationTestLU[],2,)</f>
        <v>Power Opening of Doors or Gates [Section 3.13, 3.26.3, and 8.10.2.2.1(j)] (Item 1.10)</v>
      </c>
      <c r="G1075" s="350"/>
      <c r="H1075" s="73"/>
      <c r="I1075" s="451"/>
      <c r="J1075" s="452"/>
      <c r="O1075" s="21"/>
    </row>
    <row r="1076" spans="2:15" ht="25.5" outlineLevel="2">
      <c r="B1076" s="706"/>
      <c r="C1076" s="14"/>
      <c r="D1076" s="539">
        <v>7</v>
      </c>
      <c r="E1076" s="538" t="s">
        <v>2878</v>
      </c>
      <c r="F1076" s="577" t="str">
        <f>+VLOOKUP(E1076,AlterationTestLU[],2,)</f>
        <v>Car Vision Panels and Glass Car Doors [Section 3.14 and 8.10.2.2.1(k)] (Item 1.11)</v>
      </c>
      <c r="G1076" s="350"/>
      <c r="H1076" s="73"/>
      <c r="I1076" s="451"/>
      <c r="J1076" s="452"/>
      <c r="O1076" s="21"/>
    </row>
    <row r="1077" spans="2:15" ht="51" outlineLevel="2">
      <c r="B1077" s="706"/>
      <c r="C1077" s="14"/>
      <c r="D1077" s="539">
        <v>8</v>
      </c>
      <c r="E1077" s="538" t="s">
        <v>2884</v>
      </c>
      <c r="F1077" s="577" t="str">
        <f>+VLOOKUP(E1077,AlterationTestLU[],2,)</f>
        <v>(q) Emergency and Auxiliary Power (Item 1.17)
(q)(1) standby or E.Power [Section 3.27 and 8.10.2.2.1(q)]. Passenger/freight tested w/rated load. C2- overload maintained during load/unload
(q)(2) auxiliary power lowering (3.26.10)</v>
      </c>
      <c r="G1077" s="350"/>
      <c r="H1077" s="73"/>
      <c r="I1077" s="451"/>
      <c r="J1077" s="452"/>
      <c r="O1077" s="21"/>
    </row>
    <row r="1078" spans="2:15" ht="25.5" outlineLevel="2">
      <c r="B1078" s="706"/>
      <c r="C1078" s="14"/>
      <c r="D1078" s="539">
        <v>9</v>
      </c>
      <c r="E1078" s="538" t="s">
        <v>2887</v>
      </c>
      <c r="F1078" s="577" t="str">
        <f>+VLOOKUP(E1078,AlterationTestLU[],2,)</f>
        <v>Restricted Opening of Car or Hoistway Doors [Section 3.12 and 8.10.2.2.1(r)] (Item 1.18)</v>
      </c>
      <c r="G1078" s="350"/>
      <c r="H1078" s="73"/>
      <c r="I1078" s="451"/>
      <c r="J1078" s="452"/>
      <c r="O1078" s="21"/>
    </row>
    <row r="1079" spans="2:15" ht="12.75" outlineLevel="2">
      <c r="B1079" s="706"/>
      <c r="C1079" s="14"/>
      <c r="D1079" s="539">
        <v>10</v>
      </c>
      <c r="E1079" s="538" t="s">
        <v>2888</v>
      </c>
      <c r="F1079" s="577" t="str">
        <f>+VLOOKUP(E1079,AlterationTestLU[],2,)</f>
        <v>Car Ride (Sections 3.15 and 3.23 and 8.10.2.2.1(s)] (Item 1.19)</v>
      </c>
      <c r="G1079" s="350"/>
      <c r="H1079" s="73"/>
      <c r="I1079" s="451"/>
      <c r="J1079" s="452"/>
      <c r="O1079" s="21"/>
    </row>
    <row r="1080" spans="2:15" ht="12.75" outlineLevel="2">
      <c r="B1080" s="706"/>
      <c r="C1080" s="14"/>
      <c r="D1080" s="539">
        <v>11</v>
      </c>
      <c r="E1080" s="538" t="s">
        <v>2889</v>
      </c>
      <c r="F1080" s="577" t="str">
        <f>+VLOOKUP(E1080,AlterationTestLU[],2,)</f>
        <v xml:space="preserve">Door Monitoring Systems [3.26.1 and 8.10.2.2.1(t)] </v>
      </c>
      <c r="G1080" s="350"/>
      <c r="H1080" s="73"/>
      <c r="I1080" s="451"/>
      <c r="J1080" s="452"/>
      <c r="O1080" s="21"/>
    </row>
    <row r="1081" spans="2:15" ht="12.75" outlineLevel="2">
      <c r="B1081" s="706"/>
      <c r="C1081" s="14"/>
      <c r="D1081" s="539">
        <v>12</v>
      </c>
      <c r="E1081" s="538" t="s">
        <v>2911</v>
      </c>
      <c r="F1081" s="577" t="str">
        <f>+VLOOKUP(E1081,AlterationTestLU[],2,)</f>
        <v>Pipes, Wiring, and Ducts [Section 3.8 and 8.10.2.2.2(m)] (Item 2.8)</v>
      </c>
      <c r="G1081" s="350"/>
      <c r="H1081" s="73"/>
      <c r="I1081" s="451"/>
      <c r="J1081" s="452"/>
      <c r="O1081" s="21"/>
    </row>
    <row r="1082" spans="2:15" ht="25.5" outlineLevel="2">
      <c r="B1082" s="706"/>
      <c r="C1082" s="14"/>
      <c r="D1082" s="539">
        <v>13</v>
      </c>
      <c r="E1082" s="538" t="s">
        <v>2912</v>
      </c>
      <c r="F1082" s="577" t="str">
        <f>+VLOOKUP(E1082,AlterationTestLU[],2,)</f>
        <v>Guarding of Exposed Auxiliary Equipment [Section 3.10 and 8.10.2.2.2(n)] (Item 2.9)</v>
      </c>
      <c r="G1082" s="350"/>
      <c r="H1082" s="73"/>
      <c r="I1082" s="451"/>
      <c r="J1082" s="452"/>
      <c r="O1082" s="21"/>
    </row>
    <row r="1083" spans="2:15" ht="12.75" outlineLevel="2">
      <c r="B1083" s="706"/>
      <c r="C1083" s="14"/>
      <c r="D1083" s="539">
        <v>14</v>
      </c>
      <c r="E1083" s="538" t="s">
        <v>2943</v>
      </c>
      <c r="F1083" s="577" t="str">
        <f>+VLOOKUP(E1083,AlterationTestLU[],2,)</f>
        <v>Flexible Hydraulic Hose and Fitting Assemblies (3.19.3.3) (Item 2.34)</v>
      </c>
      <c r="G1083" s="350"/>
      <c r="H1083" s="73"/>
      <c r="I1083" s="451"/>
      <c r="J1083" s="452"/>
      <c r="O1083" s="21"/>
    </row>
    <row r="1084" spans="2:15" ht="102" outlineLevel="2">
      <c r="B1084" s="706"/>
      <c r="C1084" s="14"/>
      <c r="D1084" s="539">
        <v>15</v>
      </c>
      <c r="E1084" s="538" t="s">
        <v>2944</v>
      </c>
      <c r="F1084" s="577" t="str">
        <f>+VLOOKUP(E1084,AlterationTestLU[],2,)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1084" s="350"/>
      <c r="H1084" s="73"/>
      <c r="I1084" s="451"/>
      <c r="J1084" s="452"/>
      <c r="O1084" s="21"/>
    </row>
    <row r="1085" spans="2:15" ht="38.25" outlineLevel="2">
      <c r="B1085" s="706"/>
      <c r="C1085" s="14"/>
      <c r="D1085" s="539">
        <v>16</v>
      </c>
      <c r="E1085" s="538" t="s">
        <v>2967</v>
      </c>
      <c r="F1085" s="577" t="str">
        <f>+VLOOKUP(E1085,AlterationTestLU[],2,)</f>
        <v>(c) Top-of-Car Operating Device [8.10.2.2.3(c)] (Item 3.3)
(c)(1) operation (3.26.2)
(c)(2) operation with open door circuits (2.26.1.5)</v>
      </c>
      <c r="G1085" s="350"/>
      <c r="H1085" s="73"/>
      <c r="I1085" s="451"/>
      <c r="J1085" s="452"/>
      <c r="O1085" s="21"/>
    </row>
    <row r="1086" spans="2:15" ht="63.75" outlineLevel="2">
      <c r="B1086" s="706"/>
      <c r="C1086" s="14"/>
      <c r="D1086" s="539">
        <v>17</v>
      </c>
      <c r="E1086" s="538" t="s">
        <v>2970</v>
      </c>
      <c r="F1086" s="577" t="str">
        <f>+VLOOKUP(E1086,AlterationTestLU[],2,)</f>
        <v>(d) Top-of-Car Clearance [8.10.2.2.3(d)] (Item 3.4)
(d)(1) top car clearance (3.4.5)
(d)(2) car top minimum runby (3.4.2.2)
(d)(3) top-of-car equipment (3.4.7)
(d)(4) clearance above hydraulic jack projecting above the car (3.4.8)</v>
      </c>
      <c r="G1086" s="350"/>
      <c r="H1086" s="73"/>
      <c r="I1086" s="451"/>
      <c r="J1086" s="452"/>
      <c r="O1086" s="21"/>
    </row>
    <row r="1087" spans="2:15" ht="12.75" outlineLevel="2">
      <c r="B1087" s="706"/>
      <c r="C1087" s="14"/>
      <c r="D1087" s="539">
        <v>18</v>
      </c>
      <c r="E1087" s="538" t="s">
        <v>2975</v>
      </c>
      <c r="F1087" s="577" t="str">
        <f>+VLOOKUP(E1087,AlterationTestLU[],2,)</f>
        <v>Normal Terminal Stopping Devices [3.25.1 and 8.10.2.2.3(g)] (Item 3.5)</v>
      </c>
      <c r="G1087" s="350"/>
      <c r="H1087" s="73"/>
      <c r="I1087" s="451"/>
      <c r="J1087" s="452"/>
      <c r="O1087" s="21"/>
    </row>
    <row r="1088" spans="2:15" ht="12.75" outlineLevel="2">
      <c r="B1088" s="706"/>
      <c r="C1088" s="14"/>
      <c r="D1088" s="539">
        <v>19</v>
      </c>
      <c r="E1088" s="538" t="s">
        <v>2976</v>
      </c>
      <c r="F1088" s="577" t="str">
        <f>+VLOOKUP(E1088,AlterationTestLU[],2,)</f>
        <v>Terminal Speed-Reducing Devices (3.25.2) (Item 3.6)</v>
      </c>
      <c r="G1088" s="350"/>
      <c r="H1088" s="73"/>
      <c r="I1088" s="451"/>
      <c r="J1088" s="452"/>
      <c r="O1088" s="21"/>
    </row>
    <row r="1089" spans="2:15" ht="12.75" outlineLevel="2">
      <c r="B1089" s="706"/>
      <c r="C1089" s="14"/>
      <c r="D1089" s="539">
        <v>20</v>
      </c>
      <c r="E1089" s="538" t="s">
        <v>2977</v>
      </c>
      <c r="F1089" s="577" t="str">
        <f>+VLOOKUP(E1089,AlterationTestLU[],2,)</f>
        <v>Car-Leveling and Anticreep Devices (3.26.3) (Item 3.7)</v>
      </c>
      <c r="G1089" s="350"/>
      <c r="H1089" s="73"/>
      <c r="I1089" s="451"/>
      <c r="J1089" s="452"/>
      <c r="O1089" s="21"/>
    </row>
    <row r="1090" spans="2:15" ht="12.75" outlineLevel="2">
      <c r="B1090" s="706"/>
      <c r="C1090" s="14"/>
      <c r="D1090" s="539">
        <v>21</v>
      </c>
      <c r="E1090" s="538" t="s">
        <v>2980</v>
      </c>
      <c r="F1090" s="577" t="str">
        <f>+VLOOKUP(E1090,AlterationTestLU[],2,)</f>
        <v>Crosshead Data Plate [Section 3.16 and 8.10.2.2.3(k)] (Item 3.27)</v>
      </c>
      <c r="G1090" s="350"/>
      <c r="H1090" s="73"/>
      <c r="I1090" s="451"/>
      <c r="J1090" s="452"/>
      <c r="O1090" s="21"/>
    </row>
    <row r="1091" spans="2:15" ht="12.75" outlineLevel="2">
      <c r="B1091" s="706"/>
      <c r="C1091" s="14"/>
      <c r="D1091" s="539">
        <v>22</v>
      </c>
      <c r="E1091" s="538" t="s">
        <v>2987</v>
      </c>
      <c r="F1091" s="577" t="str">
        <f>+VLOOKUP(E1091,AlterationTestLU[],2,)</f>
        <v>Hoistway Clearances [Section 3.5 and 8.10.2.2.3(t)] (Item 3.14)</v>
      </c>
      <c r="G1091" s="350"/>
      <c r="H1091" s="73"/>
      <c r="I1091" s="451"/>
      <c r="J1091" s="452"/>
      <c r="O1091" s="21"/>
    </row>
    <row r="1092" spans="2:15" ht="38.25" outlineLevel="2">
      <c r="B1092" s="706"/>
      <c r="C1092" s="14"/>
      <c r="D1092" s="539">
        <v>23</v>
      </c>
      <c r="E1092" s="538" t="s">
        <v>3000</v>
      </c>
      <c r="F1092" s="577" t="str">
        <f>+VLOOKUP(E1092,AlterationTestLU[],2,)</f>
        <v>Governor, Safety, Ropes, CWTs (Item 3.20). Use 8.10.2.2.2(hh) , 8.10.2.2.2(ii), 8.10.2.2.3(m), 8.10.2.2.3(n), and 8.10.2.2.3(z) through 8.10.2.2.2.3(cc); car and counterweight safeties (3.17.1 and 3.17.2).</v>
      </c>
      <c r="G1092" s="350"/>
      <c r="H1092" s="73"/>
      <c r="I1092" s="451"/>
      <c r="J1092" s="452"/>
      <c r="O1092" s="21"/>
    </row>
    <row r="1093" spans="2:15" ht="12.75" outlineLevel="2">
      <c r="B1093" s="706"/>
      <c r="C1093" s="14"/>
      <c r="D1093" s="539">
        <v>24</v>
      </c>
      <c r="E1093" s="538" t="s">
        <v>3004</v>
      </c>
      <c r="F1093" s="577" t="str">
        <f>+VLOOKUP(E1093,AlterationTestLU[],2,)</f>
        <v>Suspension Rope (3.17.1, 3.18.1.2, Section 3.20, and 3.4.5) (Item 3.23)</v>
      </c>
      <c r="G1093" s="350"/>
      <c r="H1093" s="73"/>
      <c r="I1093" s="451"/>
      <c r="J1093" s="452"/>
      <c r="O1093" s="21"/>
    </row>
    <row r="1094" spans="2:15" ht="25.5" outlineLevel="2">
      <c r="B1094" s="706"/>
      <c r="C1094" s="14"/>
      <c r="D1094" s="539">
        <v>25</v>
      </c>
      <c r="E1094" s="538" t="s">
        <v>3008</v>
      </c>
      <c r="F1094" s="577" t="str">
        <f>+VLOOKUP(E1094,AlterationTestLU[],2,)</f>
        <v>Car Speed [3.28.1(k)]. The speed of the car shall be verified with rated load and with no load, in both directions. (Item 3.30)</v>
      </c>
      <c r="G1094" s="350"/>
      <c r="H1094" s="73"/>
      <c r="I1094" s="451"/>
      <c r="J1094" s="452"/>
      <c r="O1094" s="21"/>
    </row>
    <row r="1095" spans="2:15" ht="51" outlineLevel="2">
      <c r="B1095" s="706"/>
      <c r="C1095" s="14"/>
      <c r="D1095" s="539">
        <v>26</v>
      </c>
      <c r="E1095" s="538" t="s">
        <v>3039</v>
      </c>
      <c r="F1095" s="577" t="str">
        <f>+VLOOKUP(E1095,AlterationTestLU[],2,)</f>
        <v>(b) Bottom Clearance, Runby, and Minimum Refuge Space (Item 5.2)
(b)(1) bottom car clearance (3.4.1)
(b)(2) minimum bottom car runby (3.4.2)
(b)(3) maximum bottom car runby (3.4.3)</v>
      </c>
      <c r="G1095" s="350"/>
      <c r="H1095" s="73"/>
      <c r="I1095" s="451"/>
      <c r="J1095" s="452"/>
      <c r="O1095" s="21"/>
    </row>
    <row r="1096" spans="2:15" ht="25.5" outlineLevel="2">
      <c r="B1096" s="706"/>
      <c r="C1096" s="14"/>
      <c r="D1096" s="539">
        <v>27</v>
      </c>
      <c r="E1096" s="538" t="s">
        <v>3056</v>
      </c>
      <c r="F1096" s="577" t="str">
        <f>+VLOOKUP(E1096,AlterationTestLU[],2,)</f>
        <v xml:space="preserve">Car Buffer (3.6.3, 3.6.4, and 3.22.1) (Item 5.9). Marking plates proper application 2.22.3.3 or 2.22.5.5. No test on spring/elastomeric </v>
      </c>
      <c r="G1096" s="350"/>
      <c r="H1096" s="73"/>
      <c r="I1096" s="451"/>
      <c r="J1096" s="452"/>
      <c r="O1096" s="21"/>
    </row>
    <row r="1097" spans="2:15" ht="51" outlineLevel="2">
      <c r="B1097" s="706"/>
      <c r="C1097" s="14"/>
      <c r="D1097" s="539">
        <v>28</v>
      </c>
      <c r="E1097" s="538" t="s">
        <v>3067</v>
      </c>
      <c r="F1097" s="577" t="str">
        <f>+VLOOKUP(E1097,AlterationTestLU[],2,)</f>
        <v>(l) Counterweight (Item 3.28)
(l)(1) top clearance and bottom runby (3.4.6 and 3.22.2)
(l)(2) guards (Section 3.3)
(l)(3) design (Section 3.21)</v>
      </c>
      <c r="G1097" s="350"/>
      <c r="H1097" s="73"/>
      <c r="I1097" s="451"/>
      <c r="J1097" s="452"/>
      <c r="O1097" s="21"/>
    </row>
    <row r="1098" spans="2:15" ht="11.25" outlineLevel="1">
      <c r="B1098" s="75"/>
      <c r="C1098" s="11"/>
      <c r="D1098" s="1"/>
      <c r="E1098" s="1" t="s">
        <v>238</v>
      </c>
      <c r="F1098" s="141" t="s">
        <v>980</v>
      </c>
      <c r="G1098" s="32"/>
      <c r="H1098" s="32"/>
      <c r="I1098" s="451"/>
      <c r="J1098" s="452"/>
      <c r="O1098" s="21"/>
    </row>
    <row r="1099" spans="2:15" ht="12.75" outlineLevel="1">
      <c r="B1099" s="75"/>
      <c r="C1099" s="11"/>
      <c r="D1099" s="1"/>
      <c r="E1099" s="1" t="s">
        <v>442</v>
      </c>
      <c r="F1099" s="347" t="s">
        <v>850</v>
      </c>
      <c r="G1099" s="32"/>
      <c r="H1099" s="32"/>
      <c r="I1099" s="451"/>
      <c r="J1099" s="452"/>
      <c r="O1099" s="21"/>
    </row>
    <row r="1100" spans="2:15" ht="11.25" outlineLevel="1">
      <c r="B1100" s="75"/>
      <c r="C1100" s="11"/>
      <c r="D1100" s="1"/>
      <c r="E1100" s="1" t="s">
        <v>1894</v>
      </c>
      <c r="F1100" s="141" t="s">
        <v>1106</v>
      </c>
      <c r="G1100" s="32"/>
      <c r="H1100" s="32"/>
      <c r="I1100" s="451"/>
      <c r="J1100" s="452"/>
      <c r="O1100" s="21"/>
    </row>
    <row r="1101" spans="2:15" ht="11.25" outlineLevel="1">
      <c r="B1101" s="75"/>
      <c r="C1101" s="11"/>
      <c r="D1101" s="1"/>
      <c r="E1101" s="1" t="s">
        <v>488</v>
      </c>
      <c r="F1101" s="141" t="s">
        <v>820</v>
      </c>
      <c r="G1101" s="32"/>
      <c r="H1101" s="32"/>
      <c r="I1101" s="451"/>
      <c r="J1101" s="452"/>
      <c r="O1101" s="21"/>
    </row>
    <row r="1102" spans="2:15" ht="11.25" outlineLevel="1">
      <c r="B1102" s="75"/>
      <c r="C1102" s="11"/>
      <c r="D1102" s="1"/>
      <c r="E1102" s="1" t="s">
        <v>450</v>
      </c>
      <c r="F1102" s="141" t="s">
        <v>76</v>
      </c>
      <c r="G1102" s="32"/>
      <c r="H1102" s="32"/>
      <c r="I1102" s="451"/>
      <c r="J1102" s="452"/>
      <c r="O1102" s="21"/>
    </row>
    <row r="1103" spans="2:15" ht="11.25" outlineLevel="1">
      <c r="B1103" s="75"/>
      <c r="C1103" s="11"/>
      <c r="D1103" s="1"/>
      <c r="E1103" s="1" t="s">
        <v>299</v>
      </c>
      <c r="F1103" s="141" t="s">
        <v>659</v>
      </c>
      <c r="G1103" s="32"/>
      <c r="H1103" s="32"/>
      <c r="I1103" s="451"/>
      <c r="J1103" s="452"/>
      <c r="O1103" s="21"/>
    </row>
    <row r="1104" spans="2:15" ht="11.25" outlineLevel="1">
      <c r="B1104" s="75"/>
      <c r="C1104" s="11"/>
      <c r="D1104" s="1"/>
      <c r="E1104" s="1" t="s">
        <v>466</v>
      </c>
      <c r="F1104" s="141" t="s">
        <v>1041</v>
      </c>
      <c r="G1104" s="32"/>
      <c r="H1104" s="32"/>
      <c r="I1104" s="451"/>
      <c r="J1104" s="452"/>
      <c r="O1104" s="21"/>
    </row>
    <row r="1105" spans="2:15" ht="11.25" outlineLevel="1">
      <c r="B1105" s="75"/>
      <c r="C1105" s="11"/>
      <c r="D1105" s="1"/>
      <c r="E1105" s="1" t="s">
        <v>453</v>
      </c>
      <c r="F1105" s="141" t="s">
        <v>341</v>
      </c>
      <c r="G1105" s="32"/>
      <c r="H1105" s="32"/>
      <c r="I1105" s="451"/>
      <c r="J1105" s="452"/>
      <c r="O1105" s="21"/>
    </row>
    <row r="1106" spans="2:15" ht="11.25" outlineLevel="1">
      <c r="B1106" s="75"/>
      <c r="C1106" s="11"/>
      <c r="D1106" s="1"/>
      <c r="E1106" s="1" t="s">
        <v>458</v>
      </c>
      <c r="F1106" s="141" t="s">
        <v>1113</v>
      </c>
      <c r="G1106" s="32"/>
      <c r="H1106" s="32"/>
      <c r="I1106" s="451"/>
      <c r="J1106" s="452"/>
      <c r="O1106" s="21"/>
    </row>
    <row r="1107" spans="2:15" ht="11.25" outlineLevel="1">
      <c r="B1107" s="75"/>
      <c r="C1107" s="11"/>
      <c r="D1107" s="1"/>
      <c r="E1107" s="1" t="s">
        <v>467</v>
      </c>
      <c r="F1107" s="141" t="s">
        <v>1115</v>
      </c>
      <c r="G1107" s="32"/>
      <c r="H1107" s="32"/>
      <c r="I1107" s="451"/>
      <c r="J1107" s="452"/>
      <c r="N1107" s="740" t="s">
        <v>3774</v>
      </c>
      <c r="O1107" s="21"/>
    </row>
    <row r="1108" spans="2:15" ht="11.25" outlineLevel="1">
      <c r="B1108" s="75"/>
      <c r="C1108" s="11"/>
      <c r="D1108" s="1"/>
      <c r="E1108" s="1" t="s">
        <v>468</v>
      </c>
      <c r="F1108" s="141" t="s">
        <v>775</v>
      </c>
      <c r="G1108" s="32"/>
      <c r="H1108" s="32"/>
      <c r="I1108" s="451"/>
      <c r="J1108" s="452"/>
      <c r="O1108" s="21"/>
    </row>
    <row r="1109" spans="2:15" ht="11.25" outlineLevel="1">
      <c r="B1109" s="75"/>
      <c r="C1109" s="11"/>
      <c r="D1109" s="1"/>
      <c r="E1109" s="1" t="s">
        <v>469</v>
      </c>
      <c r="F1109" s="141" t="s">
        <v>844</v>
      </c>
      <c r="G1109" s="32"/>
      <c r="H1109" s="32"/>
      <c r="I1109" s="451"/>
      <c r="J1109" s="452"/>
      <c r="O1109" s="21"/>
    </row>
    <row r="1110" spans="2:15" ht="11.25" outlineLevel="1">
      <c r="B1110" s="75"/>
      <c r="C1110" s="11"/>
      <c r="D1110" s="1"/>
      <c r="E1110" s="1" t="s">
        <v>470</v>
      </c>
      <c r="F1110" s="141" t="s">
        <v>799</v>
      </c>
      <c r="G1110" s="32"/>
      <c r="H1110" s="32"/>
      <c r="I1110" s="451"/>
      <c r="J1110" s="452"/>
      <c r="O1110" s="21"/>
    </row>
    <row r="1111" spans="2:15" ht="11.25" outlineLevel="1">
      <c r="B1111" s="75"/>
      <c r="C1111" s="11"/>
      <c r="D1111" s="1"/>
      <c r="E1111" s="1" t="s">
        <v>471</v>
      </c>
      <c r="F1111" s="141" t="s">
        <v>846</v>
      </c>
      <c r="G1111" s="32"/>
      <c r="H1111" s="32"/>
      <c r="I1111" s="451"/>
      <c r="J1111" s="452"/>
      <c r="O1111" s="21"/>
    </row>
    <row r="1112" spans="2:15" ht="11.25" outlineLevel="1">
      <c r="B1112" s="75"/>
      <c r="C1112" s="11"/>
      <c r="D1112" s="1"/>
      <c r="E1112" s="1" t="s">
        <v>472</v>
      </c>
      <c r="F1112" s="141" t="s">
        <v>847</v>
      </c>
      <c r="G1112" s="32"/>
      <c r="H1112" s="32"/>
      <c r="I1112" s="451"/>
      <c r="J1112" s="452"/>
      <c r="O1112" s="21"/>
    </row>
    <row r="1113" spans="2:15" ht="11.25" outlineLevel="1">
      <c r="B1113" s="75"/>
      <c r="C1113" s="11"/>
      <c r="D1113" s="1"/>
      <c r="E1113" s="1" t="s">
        <v>456</v>
      </c>
      <c r="F1113" s="141" t="s">
        <v>818</v>
      </c>
      <c r="G1113" s="32"/>
      <c r="H1113" s="32"/>
      <c r="I1113" s="451"/>
      <c r="J1113" s="452"/>
      <c r="O1113" s="21"/>
    </row>
    <row r="1114" spans="2:15" ht="11.25" outlineLevel="1">
      <c r="B1114" s="75"/>
      <c r="C1114" s="80" t="s">
        <v>1156</v>
      </c>
      <c r="D1114" s="9" t="s">
        <v>1040</v>
      </c>
      <c r="E1114" s="9"/>
      <c r="F1114" s="588"/>
      <c r="G1114" s="350" t="s">
        <v>83</v>
      </c>
      <c r="H1114" s="547" t="s">
        <v>82</v>
      </c>
      <c r="I1114" s="451"/>
      <c r="J1114" s="452"/>
      <c r="O1114" s="21"/>
    </row>
    <row r="1115" spans="2:15" ht="11.25" outlineLevel="1">
      <c r="B1115" s="706"/>
      <c r="C1115" s="14"/>
      <c r="D1115" s="311"/>
      <c r="E1115" s="312" t="s">
        <v>1892</v>
      </c>
      <c r="F1115" s="589"/>
      <c r="G1115" s="350"/>
      <c r="H1115" s="550"/>
      <c r="I1115" s="451"/>
      <c r="J1115" s="452"/>
      <c r="O1115" s="21"/>
    </row>
    <row r="1116" spans="2:15" ht="11.25" outlineLevel="2">
      <c r="B1116" s="706"/>
      <c r="C1116" s="14"/>
      <c r="D1116" s="311"/>
      <c r="E1116" s="533" t="str">
        <f>TRIM(RIGHT(SUBSTITUTE(E1115," ",REPT(" ",100)),100))</f>
        <v>8.10.3.3.2(j)</v>
      </c>
      <c r="F1116" s="590">
        <f>+VLOOKUP(E1116,clause_count,2,FALSE)</f>
        <v>28</v>
      </c>
      <c r="G1116" s="350"/>
      <c r="H1116" s="73"/>
      <c r="I1116" s="451"/>
      <c r="J1116" s="452"/>
      <c r="O1116" s="21"/>
    </row>
    <row r="1117" spans="2:15" ht="12.75" outlineLevel="2">
      <c r="B1117" s="706"/>
      <c r="C1117" s="14"/>
      <c r="D1117" s="539">
        <v>1</v>
      </c>
      <c r="E1117" s="538" t="s">
        <v>2868</v>
      </c>
      <c r="F1117" s="577" t="str">
        <f>+VLOOKUP(E1117,AlterationTestLU[],2,)</f>
        <v>Door Reopening Device [8.10.2.2.1(a)] (Item 1.1)</v>
      </c>
      <c r="G1117" s="350"/>
      <c r="H1117" s="73"/>
      <c r="I1117" s="451"/>
      <c r="J1117" s="452"/>
      <c r="O1117" s="21"/>
    </row>
    <row r="1118" spans="2:15" ht="25.5" outlineLevel="2">
      <c r="B1118" s="706"/>
      <c r="C1118" s="14"/>
      <c r="D1118" s="539">
        <v>2</v>
      </c>
      <c r="E1118" s="538" t="s">
        <v>2870</v>
      </c>
      <c r="F1118" s="577" t="str">
        <f>+VLOOKUP(E1118,AlterationTestLU[],2,)</f>
        <v>Operating Control Devices [3.26.1 through 3.26.3 and 8.10.2.2.1(c)] (Item 1.3)</v>
      </c>
      <c r="G1118" s="350"/>
      <c r="H1118" s="73"/>
      <c r="I1118" s="451"/>
      <c r="J1118" s="452"/>
      <c r="O1118" s="21"/>
    </row>
    <row r="1119" spans="2:15" ht="12.75" outlineLevel="2">
      <c r="B1119" s="706"/>
      <c r="C1119" s="14"/>
      <c r="D1119" s="539">
        <v>3</v>
      </c>
      <c r="E1119" s="538" t="s">
        <v>2874</v>
      </c>
      <c r="F1119" s="577" t="str">
        <f>+VLOOKUP(E1119,AlterationTestLU[],2,)</f>
        <v>Car Door or Gate [Sections 3.11 through 3.14 and 8.10.2.2.1(g)] (Item 1.7)</v>
      </c>
      <c r="G1119" s="350"/>
      <c r="H1119" s="73"/>
      <c r="I1119" s="451"/>
      <c r="J1119" s="452"/>
      <c r="O1119" s="21"/>
    </row>
    <row r="1120" spans="2:15" ht="12.75" outlineLevel="2">
      <c r="B1120" s="706"/>
      <c r="C1120" s="14"/>
      <c r="D1120" s="539">
        <v>4</v>
      </c>
      <c r="E1120" s="538" t="s">
        <v>2875</v>
      </c>
      <c r="F1120" s="577" t="str">
        <f>+VLOOKUP(E1120,AlterationTestLU[],2,)</f>
        <v>Door Closing Force [Sections 3.13 and 3.14 and 8.10.2.2.1(h)] (Item 1.8)</v>
      </c>
      <c r="G1120" s="350"/>
      <c r="H1120" s="73"/>
      <c r="I1120" s="451"/>
      <c r="J1120" s="452"/>
      <c r="O1120" s="21"/>
    </row>
    <row r="1121" spans="2:15" ht="12.75" outlineLevel="2">
      <c r="B1121" s="706"/>
      <c r="C1121" s="14"/>
      <c r="D1121" s="539">
        <v>5</v>
      </c>
      <c r="E1121" s="538" t="s">
        <v>2876</v>
      </c>
      <c r="F1121" s="577" t="str">
        <f>+VLOOKUP(E1121,AlterationTestLU[],2,)</f>
        <v>Power Closing of Doors or Gates [Section 3.13 and 8.10.2.2.1(i)] (Item 1.9)</v>
      </c>
      <c r="G1121" s="350"/>
      <c r="H1121" s="73"/>
      <c r="I1121" s="451"/>
      <c r="J1121" s="452"/>
      <c r="O1121" s="21"/>
    </row>
    <row r="1122" spans="2:15" ht="25.5" outlineLevel="2">
      <c r="B1122" s="706"/>
      <c r="C1122" s="14"/>
      <c r="D1122" s="539">
        <v>6</v>
      </c>
      <c r="E1122" s="538" t="s">
        <v>2877</v>
      </c>
      <c r="F1122" s="577" t="str">
        <f>+VLOOKUP(E1122,AlterationTestLU[],2,)</f>
        <v>Power Opening of Doors or Gates [Section 3.13, 3.26.3, and 8.10.2.2.1(j)] (Item 1.10)</v>
      </c>
      <c r="G1122" s="350"/>
      <c r="H1122" s="73"/>
      <c r="I1122" s="451"/>
      <c r="J1122" s="452"/>
      <c r="O1122" s="21"/>
    </row>
    <row r="1123" spans="2:15" ht="25.5" outlineLevel="2">
      <c r="B1123" s="706"/>
      <c r="C1123" s="14"/>
      <c r="D1123" s="539">
        <v>7</v>
      </c>
      <c r="E1123" s="538" t="s">
        <v>2878</v>
      </c>
      <c r="F1123" s="577" t="str">
        <f>+VLOOKUP(E1123,AlterationTestLU[],2,)</f>
        <v>Car Vision Panels and Glass Car Doors [Section 3.14 and 8.10.2.2.1(k)] (Item 1.11)</v>
      </c>
      <c r="G1123" s="350"/>
      <c r="H1123" s="73"/>
      <c r="I1123" s="451"/>
      <c r="J1123" s="452"/>
      <c r="O1123" s="21"/>
    </row>
    <row r="1124" spans="2:15" ht="51" outlineLevel="2">
      <c r="B1124" s="706"/>
      <c r="C1124" s="14"/>
      <c r="D1124" s="539">
        <v>8</v>
      </c>
      <c r="E1124" s="538" t="s">
        <v>2884</v>
      </c>
      <c r="F1124" s="577" t="str">
        <f>+VLOOKUP(E1124,AlterationTestLU[],2,)</f>
        <v>(q) Emergency and Auxiliary Power (Item 1.17)
(q)(1) standby or E.Power [Section 3.27 and 8.10.2.2.1(q)]. Passenger/freight tested w/rated load. C2- overload maintained during load/unload
(q)(2) auxiliary power lowering (3.26.10)</v>
      </c>
      <c r="G1124" s="350"/>
      <c r="H1124" s="73"/>
      <c r="I1124" s="451"/>
      <c r="J1124" s="452"/>
      <c r="O1124" s="21"/>
    </row>
    <row r="1125" spans="2:15" ht="25.5" outlineLevel="2">
      <c r="B1125" s="706"/>
      <c r="C1125" s="14"/>
      <c r="D1125" s="539">
        <v>9</v>
      </c>
      <c r="E1125" s="538" t="s">
        <v>2887</v>
      </c>
      <c r="F1125" s="577" t="str">
        <f>+VLOOKUP(E1125,AlterationTestLU[],2,)</f>
        <v>Restricted Opening of Car or Hoistway Doors [Section 3.12 and 8.10.2.2.1(r)] (Item 1.18)</v>
      </c>
      <c r="G1125" s="350"/>
      <c r="H1125" s="73"/>
      <c r="I1125" s="451"/>
      <c r="J1125" s="452"/>
      <c r="O1125" s="21"/>
    </row>
    <row r="1126" spans="2:15" ht="12.75" outlineLevel="2">
      <c r="B1126" s="706"/>
      <c r="C1126" s="14"/>
      <c r="D1126" s="539">
        <v>10</v>
      </c>
      <c r="E1126" s="538" t="s">
        <v>2888</v>
      </c>
      <c r="F1126" s="577" t="str">
        <f>+VLOOKUP(E1126,AlterationTestLU[],2,)</f>
        <v>Car Ride (Sections 3.15 and 3.23 and 8.10.2.2.1(s)] (Item 1.19)</v>
      </c>
      <c r="G1126" s="350"/>
      <c r="H1126" s="73"/>
      <c r="I1126" s="451"/>
      <c r="J1126" s="452"/>
      <c r="O1126" s="21"/>
    </row>
    <row r="1127" spans="2:15" ht="12.75" outlineLevel="2">
      <c r="B1127" s="706"/>
      <c r="C1127" s="14"/>
      <c r="D1127" s="539">
        <v>11</v>
      </c>
      <c r="E1127" s="538" t="s">
        <v>2889</v>
      </c>
      <c r="F1127" s="577" t="str">
        <f>+VLOOKUP(E1127,AlterationTestLU[],2,)</f>
        <v xml:space="preserve">Door Monitoring Systems [3.26.1 and 8.10.2.2.1(t)] </v>
      </c>
      <c r="G1127" s="350"/>
      <c r="H1127" s="73"/>
      <c r="I1127" s="451"/>
      <c r="J1127" s="452"/>
      <c r="O1127" s="21"/>
    </row>
    <row r="1128" spans="2:15" ht="12.75" outlineLevel="2">
      <c r="B1128" s="706"/>
      <c r="C1128" s="14"/>
      <c r="D1128" s="539">
        <v>12</v>
      </c>
      <c r="E1128" s="538" t="s">
        <v>2911</v>
      </c>
      <c r="F1128" s="577" t="str">
        <f>+VLOOKUP(E1128,AlterationTestLU[],2,)</f>
        <v>Pipes, Wiring, and Ducts [Section 3.8 and 8.10.2.2.2(m)] (Item 2.8)</v>
      </c>
      <c r="G1128" s="350"/>
      <c r="H1128" s="73"/>
      <c r="I1128" s="451"/>
      <c r="J1128" s="452"/>
      <c r="O1128" s="21"/>
    </row>
    <row r="1129" spans="2:15" ht="25.5" outlineLevel="2">
      <c r="B1129" s="706"/>
      <c r="C1129" s="14"/>
      <c r="D1129" s="539">
        <v>13</v>
      </c>
      <c r="E1129" s="538" t="s">
        <v>2912</v>
      </c>
      <c r="F1129" s="577" t="str">
        <f>+VLOOKUP(E1129,AlterationTestLU[],2,)</f>
        <v>Guarding of Exposed Auxiliary Equipment [Section 3.10 and 8.10.2.2.2(n)] (Item 2.9)</v>
      </c>
      <c r="G1129" s="350"/>
      <c r="H1129" s="73"/>
      <c r="I1129" s="451"/>
      <c r="J1129" s="452"/>
      <c r="O1129" s="21"/>
    </row>
    <row r="1130" spans="2:15" ht="12.75" outlineLevel="2">
      <c r="B1130" s="706"/>
      <c r="C1130" s="14"/>
      <c r="D1130" s="539">
        <v>14</v>
      </c>
      <c r="E1130" s="538" t="s">
        <v>2943</v>
      </c>
      <c r="F1130" s="577" t="str">
        <f>+VLOOKUP(E1130,AlterationTestLU[],2,)</f>
        <v>Flexible Hydraulic Hose and Fitting Assemblies (3.19.3.3) (Item 2.34)</v>
      </c>
      <c r="G1130" s="350"/>
      <c r="H1130" s="73"/>
      <c r="I1130" s="451"/>
      <c r="J1130" s="452"/>
      <c r="O1130" s="21"/>
    </row>
    <row r="1131" spans="2:15" ht="102" outlineLevel="2">
      <c r="B1131" s="706"/>
      <c r="C1131" s="14"/>
      <c r="D1131" s="539">
        <v>15</v>
      </c>
      <c r="E1131" s="538" t="s">
        <v>2944</v>
      </c>
      <c r="F1131" s="577" t="str">
        <f>+VLOOKUP(E1131,AlterationTestLU[],2,)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1131" s="350"/>
      <c r="H1131" s="73"/>
      <c r="I1131" s="451"/>
      <c r="J1131" s="452"/>
      <c r="O1131" s="21"/>
    </row>
    <row r="1132" spans="2:15" ht="38.25" outlineLevel="2">
      <c r="B1132" s="706"/>
      <c r="C1132" s="14"/>
      <c r="D1132" s="539">
        <v>16</v>
      </c>
      <c r="E1132" s="538" t="s">
        <v>2967</v>
      </c>
      <c r="F1132" s="577" t="str">
        <f>+VLOOKUP(E1132,AlterationTestLU[],2,)</f>
        <v>(c) Top-of-Car Operating Device [8.10.2.2.3(c)] (Item 3.3)
(c)(1) operation (3.26.2)
(c)(2) operation with open door circuits (2.26.1.5)</v>
      </c>
      <c r="G1132" s="350"/>
      <c r="H1132" s="73"/>
      <c r="I1132" s="451"/>
      <c r="J1132" s="452"/>
      <c r="O1132" s="21"/>
    </row>
    <row r="1133" spans="2:15" ht="63.75" outlineLevel="2">
      <c r="B1133" s="706"/>
      <c r="C1133" s="14"/>
      <c r="D1133" s="539">
        <v>17</v>
      </c>
      <c r="E1133" s="538" t="s">
        <v>2970</v>
      </c>
      <c r="F1133" s="577" t="str">
        <f>+VLOOKUP(E1133,AlterationTestLU[],2,)</f>
        <v>(d) Top-of-Car Clearance [8.10.2.2.3(d)] (Item 3.4)
(d)(1) top car clearance (3.4.5)
(d)(2) car top minimum runby (3.4.2.2)
(d)(3) top-of-car equipment (3.4.7)
(d)(4) clearance above hydraulic jack projecting above the car (3.4.8)</v>
      </c>
      <c r="G1133" s="350"/>
      <c r="H1133" s="73"/>
      <c r="I1133" s="451"/>
      <c r="J1133" s="452"/>
      <c r="O1133" s="21"/>
    </row>
    <row r="1134" spans="2:15" ht="12.75" outlineLevel="2">
      <c r="B1134" s="706"/>
      <c r="C1134" s="14"/>
      <c r="D1134" s="539">
        <v>18</v>
      </c>
      <c r="E1134" s="538" t="s">
        <v>2975</v>
      </c>
      <c r="F1134" s="577" t="str">
        <f>+VLOOKUP(E1134,AlterationTestLU[],2,)</f>
        <v>Normal Terminal Stopping Devices [3.25.1 and 8.10.2.2.3(g)] (Item 3.5)</v>
      </c>
      <c r="G1134" s="350"/>
      <c r="H1134" s="73"/>
      <c r="I1134" s="451"/>
      <c r="J1134" s="452"/>
      <c r="O1134" s="21"/>
    </row>
    <row r="1135" spans="2:15" ht="12.75" outlineLevel="2">
      <c r="B1135" s="706"/>
      <c r="C1135" s="14"/>
      <c r="D1135" s="539">
        <v>19</v>
      </c>
      <c r="E1135" s="538" t="s">
        <v>2976</v>
      </c>
      <c r="F1135" s="577" t="str">
        <f>+VLOOKUP(E1135,AlterationTestLU[],2,)</f>
        <v>Terminal Speed-Reducing Devices (3.25.2) (Item 3.6)</v>
      </c>
      <c r="G1135" s="350"/>
      <c r="H1135" s="73"/>
      <c r="I1135" s="451"/>
      <c r="J1135" s="452"/>
      <c r="O1135" s="21"/>
    </row>
    <row r="1136" spans="2:15" ht="12.75" outlineLevel="2">
      <c r="B1136" s="706"/>
      <c r="C1136" s="14"/>
      <c r="D1136" s="539">
        <v>20</v>
      </c>
      <c r="E1136" s="538" t="s">
        <v>2977</v>
      </c>
      <c r="F1136" s="577" t="str">
        <f>+VLOOKUP(E1136,AlterationTestLU[],2,)</f>
        <v>Car-Leveling and Anticreep Devices (3.26.3) (Item 3.7)</v>
      </c>
      <c r="G1136" s="350"/>
      <c r="H1136" s="73"/>
      <c r="I1136" s="451"/>
      <c r="J1136" s="452"/>
      <c r="O1136" s="21"/>
    </row>
    <row r="1137" spans="2:15" ht="12.75" outlineLevel="2">
      <c r="B1137" s="706"/>
      <c r="C1137" s="14"/>
      <c r="D1137" s="539">
        <v>21</v>
      </c>
      <c r="E1137" s="538" t="s">
        <v>2980</v>
      </c>
      <c r="F1137" s="577" t="str">
        <f>+VLOOKUP(E1137,AlterationTestLU[],2,)</f>
        <v>Crosshead Data Plate [Section 3.16 and 8.10.2.2.3(k)] (Item 3.27)</v>
      </c>
      <c r="G1137" s="350"/>
      <c r="H1137" s="73"/>
      <c r="I1137" s="451"/>
      <c r="J1137" s="452"/>
      <c r="O1137" s="21"/>
    </row>
    <row r="1138" spans="2:15" ht="12.75" outlineLevel="2">
      <c r="B1138" s="706"/>
      <c r="C1138" s="14"/>
      <c r="D1138" s="539">
        <v>22</v>
      </c>
      <c r="E1138" s="538" t="s">
        <v>2987</v>
      </c>
      <c r="F1138" s="577" t="str">
        <f>+VLOOKUP(E1138,AlterationTestLU[],2,)</f>
        <v>Hoistway Clearances [Section 3.5 and 8.10.2.2.3(t)] (Item 3.14)</v>
      </c>
      <c r="G1138" s="350"/>
      <c r="H1138" s="73"/>
      <c r="I1138" s="451"/>
      <c r="J1138" s="452"/>
      <c r="O1138" s="21"/>
    </row>
    <row r="1139" spans="2:15" ht="38.25" outlineLevel="2">
      <c r="B1139" s="706"/>
      <c r="C1139" s="14"/>
      <c r="D1139" s="539">
        <v>23</v>
      </c>
      <c r="E1139" s="538" t="s">
        <v>3000</v>
      </c>
      <c r="F1139" s="577" t="str">
        <f>+VLOOKUP(E1139,AlterationTestLU[],2,)</f>
        <v>Governor, Safety, Ropes, CWTs (Item 3.20). Use 8.10.2.2.2(hh) , 8.10.2.2.2(ii), 8.10.2.2.3(m), 8.10.2.2.3(n), and 8.10.2.2.3(z) through 8.10.2.2.2.3(cc); car and counterweight safeties (3.17.1 and 3.17.2).</v>
      </c>
      <c r="G1139" s="350"/>
      <c r="H1139" s="73"/>
      <c r="I1139" s="451"/>
      <c r="J1139" s="452"/>
      <c r="O1139" s="21"/>
    </row>
    <row r="1140" spans="2:15" ht="12.75" outlineLevel="2">
      <c r="B1140" s="706"/>
      <c r="C1140" s="14"/>
      <c r="D1140" s="539">
        <v>24</v>
      </c>
      <c r="E1140" s="538" t="s">
        <v>3004</v>
      </c>
      <c r="F1140" s="577" t="str">
        <f>+VLOOKUP(E1140,AlterationTestLU[],2,)</f>
        <v>Suspension Rope (3.17.1, 3.18.1.2, Section 3.20, and 3.4.5) (Item 3.23)</v>
      </c>
      <c r="G1140" s="350"/>
      <c r="H1140" s="73"/>
      <c r="I1140" s="451"/>
      <c r="J1140" s="452"/>
      <c r="O1140" s="21"/>
    </row>
    <row r="1141" spans="2:15" ht="25.5" outlineLevel="2">
      <c r="B1141" s="706"/>
      <c r="C1141" s="14"/>
      <c r="D1141" s="539">
        <v>25</v>
      </c>
      <c r="E1141" s="538" t="s">
        <v>3008</v>
      </c>
      <c r="F1141" s="577" t="str">
        <f>+VLOOKUP(E1141,AlterationTestLU[],2,)</f>
        <v>Car Speed [3.28.1(k)]. The speed of the car shall be verified with rated load and with no load, in both directions. (Item 3.30)</v>
      </c>
      <c r="G1141" s="350"/>
      <c r="H1141" s="73"/>
      <c r="I1141" s="451"/>
      <c r="J1141" s="452"/>
      <c r="O1141" s="21"/>
    </row>
    <row r="1142" spans="2:15" ht="51" outlineLevel="2">
      <c r="B1142" s="706"/>
      <c r="C1142" s="14"/>
      <c r="D1142" s="539">
        <v>26</v>
      </c>
      <c r="E1142" s="538" t="s">
        <v>3039</v>
      </c>
      <c r="F1142" s="577" t="str">
        <f>+VLOOKUP(E1142,AlterationTestLU[],2,)</f>
        <v>(b) Bottom Clearance, Runby, and Minimum Refuge Space (Item 5.2)
(b)(1) bottom car clearance (3.4.1)
(b)(2) minimum bottom car runby (3.4.2)
(b)(3) maximum bottom car runby (3.4.3)</v>
      </c>
      <c r="G1142" s="350"/>
      <c r="H1142" s="73"/>
      <c r="I1142" s="451"/>
      <c r="J1142" s="452"/>
      <c r="O1142" s="21"/>
    </row>
    <row r="1143" spans="2:15" ht="25.5" outlineLevel="2">
      <c r="B1143" s="706"/>
      <c r="C1143" s="14"/>
      <c r="D1143" s="539">
        <v>27</v>
      </c>
      <c r="E1143" s="538" t="s">
        <v>3056</v>
      </c>
      <c r="F1143" s="577" t="str">
        <f>+VLOOKUP(E1143,AlterationTestLU[],2,)</f>
        <v xml:space="preserve">Car Buffer (3.6.3, 3.6.4, and 3.22.1) (Item 5.9). Marking plates proper application 2.22.3.3 or 2.22.5.5. No test on spring/elastomeric </v>
      </c>
      <c r="G1143" s="350"/>
      <c r="H1143" s="73"/>
      <c r="I1143" s="451"/>
      <c r="J1143" s="452"/>
      <c r="O1143" s="21"/>
    </row>
    <row r="1144" spans="2:15" ht="51" outlineLevel="2">
      <c r="B1144" s="706"/>
      <c r="C1144" s="14"/>
      <c r="D1144" s="539">
        <v>28</v>
      </c>
      <c r="E1144" s="538" t="s">
        <v>3067</v>
      </c>
      <c r="F1144" s="577" t="str">
        <f>+VLOOKUP(E1144,AlterationTestLU[],2,)</f>
        <v>(l) Counterweight (Item 3.28)
(l)(1) top clearance and bottom runby (3.4.6 and 3.22.2)
(l)(2) guards (Section 3.3)
(l)(3) design (Section 3.21)</v>
      </c>
      <c r="G1144" s="350"/>
      <c r="H1144" s="73"/>
      <c r="I1144" s="451"/>
      <c r="J1144" s="452"/>
      <c r="O1144" s="21"/>
    </row>
    <row r="1145" spans="2:15" ht="12.75" outlineLevel="1">
      <c r="B1145" s="75"/>
      <c r="C1145" s="11"/>
      <c r="D1145" s="1"/>
      <c r="E1145" s="1" t="s">
        <v>442</v>
      </c>
      <c r="F1145" s="347" t="s">
        <v>850</v>
      </c>
      <c r="G1145" s="32"/>
      <c r="H1145" s="32"/>
      <c r="I1145" s="451"/>
      <c r="J1145" s="452"/>
      <c r="O1145" s="21"/>
    </row>
    <row r="1146" spans="2:15" ht="11.25" outlineLevel="1">
      <c r="B1146" s="75"/>
      <c r="C1146" s="11"/>
      <c r="D1146" s="1"/>
      <c r="E1146" s="1" t="s">
        <v>386</v>
      </c>
      <c r="F1146" s="141" t="s">
        <v>761</v>
      </c>
      <c r="G1146" s="32"/>
      <c r="H1146" s="32"/>
      <c r="I1146" s="451"/>
      <c r="J1146" s="452"/>
      <c r="O1146" s="21"/>
    </row>
    <row r="1147" spans="2:15" ht="11.25" outlineLevel="1">
      <c r="B1147" s="75"/>
      <c r="C1147" s="11"/>
      <c r="D1147" s="1"/>
      <c r="E1147" s="1" t="s">
        <v>453</v>
      </c>
      <c r="F1147" s="141" t="s">
        <v>341</v>
      </c>
      <c r="G1147" s="32"/>
      <c r="H1147" s="32"/>
      <c r="I1147" s="451"/>
      <c r="J1147" s="452"/>
      <c r="O1147" s="21"/>
    </row>
    <row r="1148" spans="2:15" ht="11.25" outlineLevel="1">
      <c r="B1148" s="75"/>
      <c r="C1148" s="11"/>
      <c r="D1148" s="1"/>
      <c r="E1148" s="1" t="s">
        <v>1031</v>
      </c>
      <c r="F1148" s="141" t="s">
        <v>1032</v>
      </c>
      <c r="G1148" s="32"/>
      <c r="H1148" s="32"/>
      <c r="I1148" s="451"/>
      <c r="J1148" s="452"/>
      <c r="O1148" s="21"/>
    </row>
    <row r="1149" spans="2:15" ht="11.25" outlineLevel="1">
      <c r="B1149" s="75"/>
      <c r="C1149" s="11"/>
      <c r="D1149" s="1"/>
      <c r="E1149" s="1" t="s">
        <v>387</v>
      </c>
      <c r="F1149" s="141" t="s">
        <v>800</v>
      </c>
      <c r="G1149" s="32"/>
      <c r="H1149" s="32"/>
      <c r="I1149" s="451"/>
      <c r="J1149" s="452"/>
      <c r="O1149" s="21"/>
    </row>
    <row r="1150" spans="2:15" ht="12.75" outlineLevel="1">
      <c r="B1150" s="75"/>
      <c r="C1150" s="11"/>
      <c r="D1150" s="1"/>
      <c r="E1150" s="1" t="s">
        <v>388</v>
      </c>
      <c r="F1150" s="347" t="s">
        <v>801</v>
      </c>
      <c r="G1150" s="32"/>
      <c r="H1150" s="32"/>
      <c r="I1150" s="451"/>
      <c r="J1150" s="452"/>
      <c r="O1150" s="21"/>
    </row>
    <row r="1151" spans="2:15" ht="12.75" outlineLevel="1">
      <c r="B1151" s="75"/>
      <c r="C1151" s="11"/>
      <c r="D1151" s="1"/>
      <c r="E1151" s="1"/>
      <c r="F1151" s="347"/>
      <c r="G1151" s="32"/>
      <c r="H1151" s="355"/>
      <c r="I1151" s="451"/>
      <c r="J1151" s="452"/>
      <c r="O1151" s="21"/>
    </row>
    <row r="1152" spans="2:15" ht="11.25">
      <c r="B1152" s="75"/>
      <c r="C1152" s="94" t="s">
        <v>1157</v>
      </c>
      <c r="D1152" s="95" t="s">
        <v>1158</v>
      </c>
      <c r="E1152" s="95"/>
      <c r="F1152" s="630"/>
      <c r="G1152" s="904" t="s">
        <v>150</v>
      </c>
      <c r="H1152" s="905"/>
      <c r="I1152" s="905"/>
      <c r="J1152" s="906"/>
      <c r="O1152" s="21"/>
    </row>
    <row r="1153" spans="2:15" ht="11.25" outlineLevel="1">
      <c r="B1153" s="75"/>
      <c r="C1153" s="358" t="s">
        <v>314</v>
      </c>
      <c r="D1153" s="7" t="s">
        <v>1470</v>
      </c>
      <c r="E1153" s="7"/>
      <c r="F1153" s="596" t="s">
        <v>815</v>
      </c>
      <c r="G1153" s="46" t="s">
        <v>83</v>
      </c>
      <c r="H1153" s="352" t="s">
        <v>82</v>
      </c>
      <c r="I1153" s="895" t="s">
        <v>83</v>
      </c>
      <c r="J1153" s="896"/>
      <c r="O1153" s="21"/>
    </row>
    <row r="1154" spans="2:15" ht="11.25" outlineLevel="1">
      <c r="B1154" s="706"/>
      <c r="C1154" s="14"/>
      <c r="D1154" s="311"/>
      <c r="E1154" s="312" t="s">
        <v>1895</v>
      </c>
      <c r="F1154" s="589"/>
      <c r="G1154" s="350"/>
      <c r="H1154" s="550"/>
      <c r="I1154" s="546"/>
      <c r="J1154" s="547"/>
      <c r="O1154" s="21"/>
    </row>
    <row r="1155" spans="2:15" ht="11.25" outlineLevel="2">
      <c r="B1155" s="706"/>
      <c r="C1155" s="14"/>
      <c r="D1155" s="311"/>
      <c r="E1155" s="533" t="str">
        <f>TRIM(RIGHT(SUBSTITUTE(E1154," ",REPT(" ",100)),100))</f>
        <v>8.10.3.3.2(n)</v>
      </c>
      <c r="F1155" s="590">
        <f>+VLOOKUP(E1155,clause_count,2,FALSE)</f>
        <v>9</v>
      </c>
      <c r="G1155" s="350"/>
      <c r="H1155" s="73"/>
      <c r="I1155" s="546"/>
      <c r="J1155" s="547"/>
      <c r="O1155" s="21"/>
    </row>
    <row r="1156" spans="2:15" ht="25.5" outlineLevel="2">
      <c r="B1156" s="706"/>
      <c r="C1156" s="14"/>
      <c r="D1156" s="539">
        <v>1</v>
      </c>
      <c r="E1156" s="538" t="s">
        <v>2930</v>
      </c>
      <c r="F1156" s="577" t="str">
        <f>+VLOOKUP(E1156,AlterationTestLU[],2,)</f>
        <v>Hydraulic Machine (Power Unit) (3.24.1) (Item 2.30). Working pressure checked, pressure on the data plate verified (3.24.1.1).</v>
      </c>
      <c r="G1156" s="350"/>
      <c r="H1156" s="73"/>
      <c r="I1156" s="546"/>
      <c r="J1156" s="547"/>
      <c r="O1156" s="21"/>
    </row>
    <row r="1157" spans="2:15" ht="25.5" outlineLevel="2">
      <c r="B1157" s="706"/>
      <c r="C1157" s="14"/>
      <c r="D1157" s="539">
        <v>2</v>
      </c>
      <c r="E1157" s="538" t="s">
        <v>2931</v>
      </c>
      <c r="F1157" s="577" t="str">
        <f>+VLOOKUP(E1157,AlterationTestLU[],2,)</f>
        <v>Relief Valves (Item 2.31). The relief valve shall be tested to determine conformance with 3.19.4.2.</v>
      </c>
      <c r="G1157" s="350"/>
      <c r="H1157" s="73"/>
      <c r="I1157" s="546"/>
      <c r="J1157" s="547"/>
      <c r="O1157" s="21"/>
    </row>
    <row r="1158" spans="2:15" ht="89.25" outlineLevel="2">
      <c r="B1158" s="706"/>
      <c r="C1158" s="14"/>
      <c r="D1158" s="539">
        <v>3</v>
      </c>
      <c r="E1158" s="538" t="s">
        <v>2932</v>
      </c>
      <c r="F1158" s="577" t="str">
        <f>+VLOOKUP(E1158,AlterationTestLU[],2,)</f>
        <v>(v) Control Valve (Item 2.32)
(v)(1) electric requirements (3.19.7)
(v)(2) certification (3.19.4.6)
(v)(3) data plate (3.19.4.6.2)
(v)(4) check valve (3.19.4.3)
(v)(5) manual lowering valve (3.19.4.4)
(v)(6) pressure gauge fitting (3.19.4.5)</v>
      </c>
      <c r="G1158" s="350"/>
      <c r="H1158" s="73"/>
      <c r="I1158" s="546"/>
      <c r="J1158" s="547"/>
      <c r="O1158" s="21"/>
    </row>
    <row r="1159" spans="2:15" ht="102" outlineLevel="2">
      <c r="B1159" s="706"/>
      <c r="C1159" s="14"/>
      <c r="D1159" s="539">
        <v>4</v>
      </c>
      <c r="E1159" s="538" t="s">
        <v>2944</v>
      </c>
      <c r="F1159" s="577" t="str">
        <f>+VLOOKUP(E1159,AlterationTestLU[],2,)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1159" s="350"/>
      <c r="H1159" s="73"/>
      <c r="I1159" s="546"/>
      <c r="J1159" s="547"/>
      <c r="O1159" s="21"/>
    </row>
    <row r="1160" spans="2:15" ht="25.5" outlineLevel="2">
      <c r="B1160" s="706"/>
      <c r="C1160" s="14"/>
      <c r="D1160" s="539">
        <v>5</v>
      </c>
      <c r="E1160" s="538" t="s">
        <v>2951</v>
      </c>
      <c r="F1160" s="577" t="str">
        <f>+VLOOKUP(E1160,AlterationTestLU[],2,)</f>
        <v>Hydraulic Cylinders (Item 2.36). For plunger stops [Item 3.4.3(a)], verify that a stop ring has been provided as required by 3.18.4.1.</v>
      </c>
      <c r="G1160" s="350"/>
      <c r="H1160" s="73"/>
      <c r="I1160" s="546"/>
      <c r="J1160" s="547"/>
      <c r="O1160" s="21"/>
    </row>
    <row r="1161" spans="2:15" ht="63.75" outlineLevel="2">
      <c r="B1161" s="706"/>
      <c r="C1161" s="14"/>
      <c r="D1161" s="539">
        <v>6</v>
      </c>
      <c r="E1161" s="538" t="s">
        <v>2970</v>
      </c>
      <c r="F1161" s="577" t="str">
        <f>+VLOOKUP(E1161,AlterationTestLU[],2,)</f>
        <v>(d) Top-of-Car Clearance [8.10.2.2.3(d)] (Item 3.4)
(d)(1) top car clearance (3.4.5)
(d)(2) car top minimum runby (3.4.2.2)
(d)(3) top-of-car equipment (3.4.7)
(d)(4) clearance above hydraulic jack projecting above the car (3.4.8)</v>
      </c>
      <c r="G1161" s="350"/>
      <c r="H1161" s="73"/>
      <c r="I1161" s="546"/>
      <c r="J1161" s="547"/>
      <c r="O1161" s="21"/>
    </row>
    <row r="1162" spans="2:15" ht="25.5" outlineLevel="2">
      <c r="B1162" s="706"/>
      <c r="C1162" s="14"/>
      <c r="D1162" s="539">
        <v>7</v>
      </c>
      <c r="E1162" s="538" t="s">
        <v>3008</v>
      </c>
      <c r="F1162" s="577" t="str">
        <f>+VLOOKUP(E1162,AlterationTestLU[],2,)</f>
        <v>Car Speed [3.28.1(k)]. The speed of the car shall be verified with rated load and with no load, in both directions. (Item 3.30)</v>
      </c>
      <c r="G1162" s="350"/>
      <c r="H1162" s="73"/>
      <c r="I1162" s="546"/>
      <c r="J1162" s="547"/>
      <c r="O1162" s="21"/>
    </row>
    <row r="1163" spans="2:15" ht="51" outlineLevel="2">
      <c r="B1163" s="706"/>
      <c r="C1163" s="14"/>
      <c r="D1163" s="539">
        <v>8</v>
      </c>
      <c r="E1163" s="538" t="s">
        <v>3039</v>
      </c>
      <c r="F1163" s="577" t="str">
        <f>+VLOOKUP(E1163,AlterationTestLU[],2,)</f>
        <v>(b) Bottom Clearance, Runby, and Minimum Refuge Space (Item 5.2)
(b)(1) bottom car clearance (3.4.1)
(b)(2) minimum bottom car runby (3.4.2)
(b)(3) maximum bottom car runby (3.4.3)</v>
      </c>
      <c r="G1163" s="350"/>
      <c r="H1163" s="73"/>
      <c r="I1163" s="546"/>
      <c r="J1163" s="547"/>
      <c r="O1163" s="21"/>
    </row>
    <row r="1164" spans="2:15" ht="178.5" outlineLevel="2">
      <c r="B1164" s="706"/>
      <c r="C1164" s="14"/>
      <c r="D1164" s="539">
        <v>9</v>
      </c>
      <c r="E1164" s="538" t="s">
        <v>3043</v>
      </c>
      <c r="F1164" s="577" t="str">
        <f>+VLOOKUP(E1164,AlterationTestLU[],2,)</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c r="G1164" s="350"/>
      <c r="H1164" s="73"/>
      <c r="I1164" s="546"/>
      <c r="J1164" s="547"/>
      <c r="O1164" s="21"/>
    </row>
    <row r="1165" spans="2:15" ht="11.25" outlineLevel="1">
      <c r="B1165" s="75"/>
      <c r="C1165" s="11"/>
      <c r="D1165" s="1"/>
      <c r="E1165" s="1" t="s">
        <v>454</v>
      </c>
      <c r="F1165" s="141" t="s">
        <v>815</v>
      </c>
      <c r="G1165" s="32"/>
      <c r="H1165" s="32"/>
      <c r="I1165" s="898" t="s">
        <v>1560</v>
      </c>
      <c r="J1165" s="899"/>
      <c r="O1165" s="21"/>
    </row>
    <row r="1166" spans="2:15" ht="11.25" outlineLevel="1">
      <c r="B1166" s="75"/>
      <c r="C1166" s="80" t="s">
        <v>1165</v>
      </c>
      <c r="D1166" s="9" t="s">
        <v>1470</v>
      </c>
      <c r="E1166" s="9"/>
      <c r="F1166" s="588" t="s">
        <v>1166</v>
      </c>
      <c r="G1166" s="350" t="s">
        <v>83</v>
      </c>
      <c r="H1166" s="350" t="s">
        <v>82</v>
      </c>
      <c r="I1166" s="895" t="s">
        <v>85</v>
      </c>
      <c r="J1166" s="896"/>
      <c r="O1166" s="21"/>
    </row>
    <row r="1167" spans="2:15" ht="11.25" outlineLevel="1">
      <c r="B1167" s="706"/>
      <c r="C1167" s="14"/>
      <c r="D1167" s="311"/>
      <c r="E1167" s="312" t="s">
        <v>1895</v>
      </c>
      <c r="F1167" s="589"/>
      <c r="G1167" s="350"/>
      <c r="H1167" s="550"/>
      <c r="I1167" s="546"/>
      <c r="J1167" s="547"/>
      <c r="O1167" s="21"/>
    </row>
    <row r="1168" spans="2:15" ht="11.25" outlineLevel="2">
      <c r="B1168" s="706"/>
      <c r="C1168" s="14"/>
      <c r="D1168" s="311"/>
      <c r="E1168" s="533" t="str">
        <f>TRIM(RIGHT(SUBSTITUTE(E1167," ",REPT(" ",100)),100))</f>
        <v>8.10.3.3.2(n)</v>
      </c>
      <c r="F1168" s="590">
        <f>+VLOOKUP(E1168,clause_count,2,FALSE)</f>
        <v>9</v>
      </c>
      <c r="G1168" s="350"/>
      <c r="H1168" s="73"/>
      <c r="I1168" s="546"/>
      <c r="J1168" s="547"/>
      <c r="O1168" s="21"/>
    </row>
    <row r="1169" spans="2:15" ht="25.5" outlineLevel="2">
      <c r="B1169" s="706"/>
      <c r="C1169" s="14"/>
      <c r="D1169" s="539">
        <v>1</v>
      </c>
      <c r="E1169" s="538" t="s">
        <v>2930</v>
      </c>
      <c r="F1169" s="577" t="str">
        <f>+VLOOKUP(E1169,AlterationTestLU[],2,)</f>
        <v>Hydraulic Machine (Power Unit) (3.24.1) (Item 2.30). Working pressure checked, pressure on the data plate verified (3.24.1.1).</v>
      </c>
      <c r="G1169" s="350"/>
      <c r="H1169" s="73"/>
      <c r="I1169" s="546"/>
      <c r="J1169" s="547"/>
      <c r="O1169" s="21"/>
    </row>
    <row r="1170" spans="2:15" ht="25.5" outlineLevel="2">
      <c r="B1170" s="706"/>
      <c r="C1170" s="14"/>
      <c r="D1170" s="539">
        <v>2</v>
      </c>
      <c r="E1170" s="538" t="s">
        <v>2931</v>
      </c>
      <c r="F1170" s="577" t="str">
        <f>+VLOOKUP(E1170,AlterationTestLU[],2,)</f>
        <v>Relief Valves (Item 2.31). The relief valve shall be tested to determine conformance with 3.19.4.2.</v>
      </c>
      <c r="G1170" s="350"/>
      <c r="H1170" s="73"/>
      <c r="I1170" s="546"/>
      <c r="J1170" s="547"/>
      <c r="O1170" s="21"/>
    </row>
    <row r="1171" spans="2:15" ht="89.25" outlineLevel="2">
      <c r="B1171" s="706"/>
      <c r="C1171" s="14"/>
      <c r="D1171" s="539">
        <v>3</v>
      </c>
      <c r="E1171" s="538" t="s">
        <v>2932</v>
      </c>
      <c r="F1171" s="577" t="str">
        <f>+VLOOKUP(E1171,AlterationTestLU[],2,)</f>
        <v>(v) Control Valve (Item 2.32)
(v)(1) electric requirements (3.19.7)
(v)(2) certification (3.19.4.6)
(v)(3) data plate (3.19.4.6.2)
(v)(4) check valve (3.19.4.3)
(v)(5) manual lowering valve (3.19.4.4)
(v)(6) pressure gauge fitting (3.19.4.5)</v>
      </c>
      <c r="G1171" s="350"/>
      <c r="H1171" s="73"/>
      <c r="I1171" s="546"/>
      <c r="J1171" s="547"/>
      <c r="O1171" s="21"/>
    </row>
    <row r="1172" spans="2:15" ht="102" outlineLevel="2">
      <c r="B1172" s="706"/>
      <c r="C1172" s="14"/>
      <c r="D1172" s="539">
        <v>4</v>
      </c>
      <c r="E1172" s="538" t="s">
        <v>2944</v>
      </c>
      <c r="F1172" s="577" t="str">
        <f>+VLOOKUP(E1172,AlterationTestLU[],2,)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1172" s="350"/>
      <c r="H1172" s="73"/>
      <c r="I1172" s="546"/>
      <c r="J1172" s="547"/>
      <c r="O1172" s="21"/>
    </row>
    <row r="1173" spans="2:15" ht="25.5" outlineLevel="2">
      <c r="B1173" s="706"/>
      <c r="C1173" s="14"/>
      <c r="D1173" s="539">
        <v>5</v>
      </c>
      <c r="E1173" s="538" t="s">
        <v>2951</v>
      </c>
      <c r="F1173" s="577" t="str">
        <f>+VLOOKUP(E1173,AlterationTestLU[],2,)</f>
        <v>Hydraulic Cylinders (Item 2.36). For plunger stops [Item 3.4.3(a)], verify that a stop ring has been provided as required by 3.18.4.1.</v>
      </c>
      <c r="G1173" s="350"/>
      <c r="H1173" s="73"/>
      <c r="I1173" s="546"/>
      <c r="J1173" s="547"/>
      <c r="O1173" s="21"/>
    </row>
    <row r="1174" spans="2:15" ht="63.75" outlineLevel="2">
      <c r="B1174" s="706"/>
      <c r="C1174" s="14"/>
      <c r="D1174" s="539">
        <v>6</v>
      </c>
      <c r="E1174" s="538" t="s">
        <v>2970</v>
      </c>
      <c r="F1174" s="577" t="str">
        <f>+VLOOKUP(E1174,AlterationTestLU[],2,)</f>
        <v>(d) Top-of-Car Clearance [8.10.2.2.3(d)] (Item 3.4)
(d)(1) top car clearance (3.4.5)
(d)(2) car top minimum runby (3.4.2.2)
(d)(3) top-of-car equipment (3.4.7)
(d)(4) clearance above hydraulic jack projecting above the car (3.4.8)</v>
      </c>
      <c r="G1174" s="350"/>
      <c r="H1174" s="73"/>
      <c r="I1174" s="546"/>
      <c r="J1174" s="547"/>
      <c r="O1174" s="21"/>
    </row>
    <row r="1175" spans="2:15" ht="25.5" outlineLevel="2">
      <c r="B1175" s="706"/>
      <c r="C1175" s="14"/>
      <c r="D1175" s="539">
        <v>7</v>
      </c>
      <c r="E1175" s="538" t="s">
        <v>3008</v>
      </c>
      <c r="F1175" s="577" t="str">
        <f>+VLOOKUP(E1175,AlterationTestLU[],2,)</f>
        <v>Car Speed [3.28.1(k)]. The speed of the car shall be verified with rated load and with no load, in both directions. (Item 3.30)</v>
      </c>
      <c r="G1175" s="350"/>
      <c r="H1175" s="73"/>
      <c r="I1175" s="546"/>
      <c r="J1175" s="547"/>
      <c r="O1175" s="21"/>
    </row>
    <row r="1176" spans="2:15" ht="51" outlineLevel="2">
      <c r="B1176" s="706"/>
      <c r="C1176" s="14"/>
      <c r="D1176" s="539">
        <v>8</v>
      </c>
      <c r="E1176" s="538" t="s">
        <v>3039</v>
      </c>
      <c r="F1176" s="577" t="str">
        <f>+VLOOKUP(E1176,AlterationTestLU[],2,)</f>
        <v>(b) Bottom Clearance, Runby, and Minimum Refuge Space (Item 5.2)
(b)(1) bottom car clearance (3.4.1)
(b)(2) minimum bottom car runby (3.4.2)
(b)(3) maximum bottom car runby (3.4.3)</v>
      </c>
      <c r="G1176" s="350"/>
      <c r="H1176" s="73"/>
      <c r="I1176" s="546"/>
      <c r="J1176" s="547"/>
      <c r="O1176" s="21"/>
    </row>
    <row r="1177" spans="2:15" ht="178.5" outlineLevel="2">
      <c r="B1177" s="706"/>
      <c r="C1177" s="14"/>
      <c r="D1177" s="539">
        <v>9</v>
      </c>
      <c r="E1177" s="538" t="s">
        <v>3043</v>
      </c>
      <c r="F1177" s="577" t="str">
        <f>+VLOOKUP(E1177,AlterationTestLU[],2,)</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c r="G1177" s="350"/>
      <c r="H1177" s="73"/>
      <c r="I1177" s="546"/>
      <c r="J1177" s="547"/>
      <c r="O1177" s="21"/>
    </row>
    <row r="1178" spans="2:15" ht="11.25" outlineLevel="1">
      <c r="B1178" s="75"/>
      <c r="C1178" s="11"/>
      <c r="D1178" s="1"/>
      <c r="E1178" s="1" t="s">
        <v>473</v>
      </c>
      <c r="F1178" s="141" t="s">
        <v>816</v>
      </c>
      <c r="G1178" s="32"/>
      <c r="H1178" s="32"/>
      <c r="I1178" s="898"/>
      <c r="J1178" s="899"/>
      <c r="O1178" s="21"/>
    </row>
    <row r="1179" spans="2:15" ht="11.25" outlineLevel="1">
      <c r="B1179" s="75"/>
      <c r="C1179" s="11"/>
      <c r="D1179" s="1"/>
      <c r="E1179" s="1" t="s">
        <v>465</v>
      </c>
      <c r="F1179" s="141" t="s">
        <v>1166</v>
      </c>
      <c r="G1179" s="32"/>
      <c r="H1179" s="32"/>
      <c r="I1179" s="898"/>
      <c r="J1179" s="899"/>
      <c r="O1179" s="21"/>
    </row>
    <row r="1180" spans="2:15" ht="11.25" outlineLevel="1">
      <c r="B1180" s="75"/>
      <c r="C1180" s="80" t="s">
        <v>315</v>
      </c>
      <c r="D1180" s="9" t="s">
        <v>1470</v>
      </c>
      <c r="E1180" s="9"/>
      <c r="F1180" s="588" t="s">
        <v>1167</v>
      </c>
      <c r="G1180" s="350" t="s">
        <v>83</v>
      </c>
      <c r="H1180" s="350" t="s">
        <v>82</v>
      </c>
      <c r="I1180" s="895" t="s">
        <v>85</v>
      </c>
      <c r="J1180" s="896"/>
      <c r="O1180" s="21"/>
    </row>
    <row r="1181" spans="2:15" ht="11.25" outlineLevel="1">
      <c r="B1181" s="706"/>
      <c r="C1181" s="14"/>
      <c r="D1181" s="311"/>
      <c r="E1181" s="312" t="s">
        <v>1895</v>
      </c>
      <c r="F1181" s="589"/>
      <c r="G1181" s="350"/>
      <c r="H1181" s="550"/>
      <c r="I1181" s="546"/>
      <c r="J1181" s="547"/>
      <c r="O1181" s="21"/>
    </row>
    <row r="1182" spans="2:15" ht="11.25" outlineLevel="2">
      <c r="B1182" s="706"/>
      <c r="C1182" s="14"/>
      <c r="D1182" s="311"/>
      <c r="E1182" s="533" t="str">
        <f>TRIM(RIGHT(SUBSTITUTE(E1181," ",REPT(" ",100)),100))</f>
        <v>8.10.3.3.2(n)</v>
      </c>
      <c r="F1182" s="590">
        <f>+VLOOKUP(E1182,clause_count,2,FALSE)</f>
        <v>9</v>
      </c>
      <c r="G1182" s="350"/>
      <c r="H1182" s="73"/>
      <c r="I1182" s="546"/>
      <c r="J1182" s="547"/>
      <c r="O1182" s="21"/>
    </row>
    <row r="1183" spans="2:15" ht="25.5" outlineLevel="2">
      <c r="B1183" s="706"/>
      <c r="C1183" s="14"/>
      <c r="D1183" s="539">
        <v>1</v>
      </c>
      <c r="E1183" s="538" t="s">
        <v>2930</v>
      </c>
      <c r="F1183" s="577" t="str">
        <f>+VLOOKUP(E1183,AlterationTestLU[],2,)</f>
        <v>Hydraulic Machine (Power Unit) (3.24.1) (Item 2.30). Working pressure checked, pressure on the data plate verified (3.24.1.1).</v>
      </c>
      <c r="G1183" s="350"/>
      <c r="H1183" s="73"/>
      <c r="I1183" s="546"/>
      <c r="J1183" s="547"/>
      <c r="O1183" s="21"/>
    </row>
    <row r="1184" spans="2:15" ht="25.5" outlineLevel="2">
      <c r="B1184" s="706"/>
      <c r="C1184" s="14"/>
      <c r="D1184" s="539">
        <v>2</v>
      </c>
      <c r="E1184" s="538" t="s">
        <v>2931</v>
      </c>
      <c r="F1184" s="577" t="str">
        <f>+VLOOKUP(E1184,AlterationTestLU[],2,)</f>
        <v>Relief Valves (Item 2.31). The relief valve shall be tested to determine conformance with 3.19.4.2.</v>
      </c>
      <c r="G1184" s="350"/>
      <c r="H1184" s="73"/>
      <c r="I1184" s="546"/>
      <c r="J1184" s="547"/>
      <c r="O1184" s="21"/>
    </row>
    <row r="1185" spans="2:15" ht="89.25" outlineLevel="2">
      <c r="B1185" s="706"/>
      <c r="C1185" s="14"/>
      <c r="D1185" s="539">
        <v>3</v>
      </c>
      <c r="E1185" s="538" t="s">
        <v>2932</v>
      </c>
      <c r="F1185" s="577" t="str">
        <f>+VLOOKUP(E1185,AlterationTestLU[],2,)</f>
        <v>(v) Control Valve (Item 2.32)
(v)(1) electric requirements (3.19.7)
(v)(2) certification (3.19.4.6)
(v)(3) data plate (3.19.4.6.2)
(v)(4) check valve (3.19.4.3)
(v)(5) manual lowering valve (3.19.4.4)
(v)(6) pressure gauge fitting (3.19.4.5)</v>
      </c>
      <c r="G1185" s="350"/>
      <c r="H1185" s="73"/>
      <c r="I1185" s="546"/>
      <c r="J1185" s="547"/>
      <c r="O1185" s="21"/>
    </row>
    <row r="1186" spans="2:15" ht="102" outlineLevel="2">
      <c r="B1186" s="706"/>
      <c r="C1186" s="14"/>
      <c r="D1186" s="539">
        <v>4</v>
      </c>
      <c r="E1186" s="538" t="s">
        <v>2944</v>
      </c>
      <c r="F1186" s="577" t="str">
        <f>+VLOOKUP(E1186,AlterationTestLU[],2,)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1186" s="350"/>
      <c r="H1186" s="73"/>
      <c r="I1186" s="546"/>
      <c r="J1186" s="547"/>
      <c r="O1186" s="21"/>
    </row>
    <row r="1187" spans="2:15" ht="25.5" outlineLevel="2">
      <c r="B1187" s="706"/>
      <c r="C1187" s="14"/>
      <c r="D1187" s="539">
        <v>5</v>
      </c>
      <c r="E1187" s="538" t="s">
        <v>2951</v>
      </c>
      <c r="F1187" s="577" t="str">
        <f>+VLOOKUP(E1187,AlterationTestLU[],2,)</f>
        <v>Hydraulic Cylinders (Item 2.36). For plunger stops [Item 3.4.3(a)], verify that a stop ring has been provided as required by 3.18.4.1.</v>
      </c>
      <c r="G1187" s="350"/>
      <c r="H1187" s="73"/>
      <c r="I1187" s="546"/>
      <c r="J1187" s="547"/>
      <c r="O1187" s="21"/>
    </row>
    <row r="1188" spans="2:15" ht="63.75" outlineLevel="2">
      <c r="B1188" s="706"/>
      <c r="C1188" s="14"/>
      <c r="D1188" s="539">
        <v>6</v>
      </c>
      <c r="E1188" s="538" t="s">
        <v>2970</v>
      </c>
      <c r="F1188" s="577" t="str">
        <f>+VLOOKUP(E1188,AlterationTestLU[],2,)</f>
        <v>(d) Top-of-Car Clearance [8.10.2.2.3(d)] (Item 3.4)
(d)(1) top car clearance (3.4.5)
(d)(2) car top minimum runby (3.4.2.2)
(d)(3) top-of-car equipment (3.4.7)
(d)(4) clearance above hydraulic jack projecting above the car (3.4.8)</v>
      </c>
      <c r="G1188" s="350"/>
      <c r="H1188" s="73"/>
      <c r="I1188" s="546"/>
      <c r="J1188" s="547"/>
      <c r="O1188" s="21"/>
    </row>
    <row r="1189" spans="2:15" ht="25.5" outlineLevel="2">
      <c r="B1189" s="706"/>
      <c r="C1189" s="14"/>
      <c r="D1189" s="539">
        <v>7</v>
      </c>
      <c r="E1189" s="538" t="s">
        <v>3008</v>
      </c>
      <c r="F1189" s="577" t="str">
        <f>+VLOOKUP(E1189,AlterationTestLU[],2,)</f>
        <v>Car Speed [3.28.1(k)]. The speed of the car shall be verified with rated load and with no load, in both directions. (Item 3.30)</v>
      </c>
      <c r="G1189" s="350"/>
      <c r="H1189" s="73"/>
      <c r="I1189" s="546"/>
      <c r="J1189" s="547"/>
      <c r="O1189" s="21"/>
    </row>
    <row r="1190" spans="2:15" ht="51" outlineLevel="2">
      <c r="B1190" s="706"/>
      <c r="C1190" s="14"/>
      <c r="D1190" s="539">
        <v>8</v>
      </c>
      <c r="E1190" s="538" t="s">
        <v>3039</v>
      </c>
      <c r="F1190" s="577" t="str">
        <f>+VLOOKUP(E1190,AlterationTestLU[],2,)</f>
        <v>(b) Bottom Clearance, Runby, and Minimum Refuge Space (Item 5.2)
(b)(1) bottom car clearance (3.4.1)
(b)(2) minimum bottom car runby (3.4.2)
(b)(3) maximum bottom car runby (3.4.3)</v>
      </c>
      <c r="G1190" s="350"/>
      <c r="H1190" s="73"/>
      <c r="I1190" s="546"/>
      <c r="J1190" s="547"/>
      <c r="O1190" s="21"/>
    </row>
    <row r="1191" spans="2:15" ht="178.5" outlineLevel="2">
      <c r="B1191" s="706"/>
      <c r="C1191" s="14"/>
      <c r="D1191" s="539">
        <v>9</v>
      </c>
      <c r="E1191" s="538" t="s">
        <v>3043</v>
      </c>
      <c r="F1191" s="577" t="str">
        <f>+VLOOKUP(E1191,AlterationTestLU[],2,)</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c r="G1191" s="350"/>
      <c r="H1191" s="73"/>
      <c r="I1191" s="546"/>
      <c r="J1191" s="547"/>
      <c r="O1191" s="21"/>
    </row>
    <row r="1192" spans="2:15" ht="11.25" outlineLevel="1">
      <c r="B1192" s="75"/>
      <c r="C1192" s="11"/>
      <c r="D1192" s="1"/>
      <c r="E1192" s="1" t="s">
        <v>474</v>
      </c>
      <c r="F1192" s="141" t="s">
        <v>1167</v>
      </c>
      <c r="G1192" s="32"/>
      <c r="H1192" s="32"/>
      <c r="I1192" s="898" t="s">
        <v>1561</v>
      </c>
      <c r="J1192" s="899"/>
      <c r="O1192" s="21"/>
    </row>
    <row r="1193" spans="2:15" ht="11.25" outlineLevel="1">
      <c r="B1193" s="75"/>
      <c r="C1193" s="11"/>
      <c r="D1193" s="1"/>
      <c r="E1193" s="1" t="s">
        <v>474</v>
      </c>
      <c r="F1193" s="141" t="s">
        <v>317</v>
      </c>
      <c r="G1193" s="32"/>
      <c r="H1193" s="32"/>
      <c r="I1193" s="898"/>
      <c r="J1193" s="899"/>
      <c r="O1193" s="21"/>
    </row>
    <row r="1194" spans="2:15" ht="11.25" outlineLevel="1">
      <c r="B1194" s="75"/>
      <c r="C1194" s="11"/>
      <c r="D1194" s="1"/>
      <c r="E1194" s="1" t="s">
        <v>474</v>
      </c>
      <c r="F1194" s="141" t="s">
        <v>316</v>
      </c>
      <c r="G1194" s="32" t="s">
        <v>85</v>
      </c>
      <c r="H1194" s="32"/>
      <c r="I1194" s="898"/>
      <c r="J1194" s="899"/>
      <c r="O1194" s="21"/>
    </row>
    <row r="1195" spans="2:15" ht="11.25" outlineLevel="1">
      <c r="B1195" s="75"/>
      <c r="C1195" s="11"/>
      <c r="D1195" s="1"/>
      <c r="E1195" s="1" t="s">
        <v>475</v>
      </c>
      <c r="F1195" s="141" t="s">
        <v>817</v>
      </c>
      <c r="G1195" s="32"/>
      <c r="H1195" s="32"/>
      <c r="I1195" s="898"/>
      <c r="J1195" s="899"/>
      <c r="O1195" s="21"/>
    </row>
    <row r="1196" spans="2:15" ht="11.25" outlineLevel="1">
      <c r="B1196" s="75"/>
      <c r="C1196" s="11"/>
      <c r="D1196" s="1"/>
      <c r="E1196" s="1" t="s">
        <v>473</v>
      </c>
      <c r="F1196" s="141" t="s">
        <v>816</v>
      </c>
      <c r="G1196" s="32"/>
      <c r="H1196" s="32"/>
      <c r="I1196" s="898"/>
      <c r="J1196" s="899"/>
      <c r="O1196" s="21"/>
    </row>
    <row r="1197" spans="2:15" ht="11.25" outlineLevel="1">
      <c r="B1197" s="75"/>
      <c r="C1197" s="11"/>
      <c r="D1197" s="1"/>
      <c r="E1197" s="1" t="s">
        <v>465</v>
      </c>
      <c r="F1197" s="141" t="s">
        <v>1166</v>
      </c>
      <c r="G1197" s="32"/>
      <c r="H1197" s="32"/>
      <c r="I1197" s="898"/>
      <c r="J1197" s="899"/>
      <c r="O1197" s="21"/>
    </row>
    <row r="1198" spans="2:15" ht="11.25" outlineLevel="1">
      <c r="B1198" s="75"/>
      <c r="C1198" s="14" t="s">
        <v>1168</v>
      </c>
      <c r="D1198" s="9" t="s">
        <v>476</v>
      </c>
      <c r="E1198" s="9"/>
      <c r="F1198" s="588"/>
      <c r="G1198" s="350" t="s">
        <v>83</v>
      </c>
      <c r="H1198" s="350" t="s">
        <v>82</v>
      </c>
      <c r="I1198" s="546"/>
      <c r="J1198" s="547"/>
      <c r="O1198" s="21"/>
    </row>
    <row r="1199" spans="2:15" ht="11.25" outlineLevel="1">
      <c r="B1199" s="706"/>
      <c r="C1199" s="14"/>
      <c r="D1199" s="311"/>
      <c r="E1199" s="312" t="s">
        <v>1897</v>
      </c>
      <c r="F1199" s="589"/>
      <c r="G1199" s="350"/>
      <c r="H1199" s="550"/>
      <c r="I1199" s="546"/>
      <c r="J1199" s="547"/>
      <c r="O1199" s="21"/>
    </row>
    <row r="1200" spans="2:15" ht="11.25" outlineLevel="2">
      <c r="B1200" s="706"/>
      <c r="C1200" s="14"/>
      <c r="D1200" s="311"/>
      <c r="E1200" s="533" t="str">
        <f>TRIM(RIGHT(SUBSTITUTE(E1199," ",REPT(" ",100)),100))</f>
        <v>8.10.3.3.2(h)</v>
      </c>
      <c r="F1200" s="590">
        <f>+VLOOKUP(E1200,clause_count,2,FALSE)</f>
        <v>10</v>
      </c>
      <c r="G1200" s="350"/>
      <c r="H1200" s="73"/>
      <c r="I1200" s="546"/>
      <c r="J1200" s="547"/>
      <c r="O1200" s="21"/>
    </row>
    <row r="1201" spans="2:15" ht="12.75" outlineLevel="2">
      <c r="B1201" s="706"/>
      <c r="C1201" s="14"/>
      <c r="D1201" s="539">
        <v>1</v>
      </c>
      <c r="E1201" s="538" t="s">
        <v>2911</v>
      </c>
      <c r="F1201" s="577" t="str">
        <f>+VLOOKUP(E1201,AlterationTestLU[],2,)</f>
        <v>Pipes, Wiring, and Ducts [Section 3.8 and 8.10.2.2.2(m)] (Item 2.8)</v>
      </c>
      <c r="G1201" s="350"/>
      <c r="H1201" s="73"/>
      <c r="I1201" s="546"/>
      <c r="J1201" s="547"/>
      <c r="O1201" s="21"/>
    </row>
    <row r="1202" spans="2:15" ht="25.5" outlineLevel="2">
      <c r="B1202" s="706"/>
      <c r="C1202" s="14"/>
      <c r="D1202" s="539">
        <v>2</v>
      </c>
      <c r="E1202" s="538" t="s">
        <v>2912</v>
      </c>
      <c r="F1202" s="577" t="str">
        <f>+VLOOKUP(E1202,AlterationTestLU[],2,)</f>
        <v>Guarding of Exposed Auxiliary Equipment [Section 3.10 and 8.10.2.2.2(n)] (Item 2.9)</v>
      </c>
      <c r="G1202" s="350"/>
      <c r="H1202" s="73"/>
      <c r="I1202" s="546"/>
      <c r="J1202" s="547"/>
      <c r="O1202" s="21"/>
    </row>
    <row r="1203" spans="2:15" ht="25.5" outlineLevel="2">
      <c r="B1203" s="706"/>
      <c r="C1203" s="14"/>
      <c r="D1203" s="539">
        <v>3</v>
      </c>
      <c r="E1203" s="538" t="s">
        <v>2913</v>
      </c>
      <c r="F1203" s="577" t="str">
        <f>+VLOOKUP(E1203,AlterationTestLU[],2,)</f>
        <v>Numbering of Elevators, Machines, and Disconnect Switches [Section 3.29 and 8.10.2.2.2(o)] (Item 2.10)</v>
      </c>
      <c r="G1203" s="350"/>
      <c r="H1203" s="73"/>
      <c r="I1203" s="546"/>
      <c r="J1203" s="547"/>
      <c r="O1203" s="21"/>
    </row>
    <row r="1204" spans="2:15" ht="12.75" outlineLevel="2">
      <c r="B1204" s="706"/>
      <c r="C1204" s="14"/>
      <c r="D1204" s="539">
        <v>4</v>
      </c>
      <c r="E1204" s="538" t="s">
        <v>2914</v>
      </c>
      <c r="F1204" s="577" t="str">
        <f>+VLOOKUP(E1204,AlterationTestLU[],2,)</f>
        <v>Maintenance Path and Maintenance Clearance [3.7.1 and 8.10.2.2.2(p)]</v>
      </c>
      <c r="G1204" s="350"/>
      <c r="H1204" s="73"/>
      <c r="I1204" s="546"/>
      <c r="J1204" s="547"/>
      <c r="O1204" s="21"/>
    </row>
    <row r="1205" spans="2:15" ht="12.75" outlineLevel="2">
      <c r="B1205" s="706"/>
      <c r="C1205" s="14"/>
      <c r="D1205" s="539">
        <v>5</v>
      </c>
      <c r="E1205" s="538" t="s">
        <v>2915</v>
      </c>
      <c r="F1205" s="577" t="str">
        <f>+VLOOKUP(E1205,AlterationTestLU[],2,)</f>
        <v>Stop Switch [3.7.1, 3.26.1, and 8.10.2.2.2(q)]</v>
      </c>
      <c r="G1205" s="350"/>
      <c r="H1205" s="73"/>
      <c r="I1205" s="546"/>
      <c r="J1205" s="547"/>
      <c r="O1205" s="21"/>
    </row>
    <row r="1206" spans="2:15" ht="63.75" outlineLevel="2">
      <c r="B1206" s="706"/>
      <c r="C1206" s="14"/>
      <c r="D1206" s="539">
        <v>6</v>
      </c>
      <c r="E1206" s="538" t="s">
        <v>2916</v>
      </c>
      <c r="F1206" s="577" t="str">
        <f>+VLOOKUP(E1206,AlterationTestLU[],2,)</f>
        <v>(r) Disconnecting Means and Control [8.10.2.2.2(r)] (Item 2.11)
(r)(1) general (2.26.4.1, 2.26.4.5, and 3.26.1, and NFPA 70 or CSA C22.1, as applicable)
(r)(2) closed position (3.26.3.1.4)
(r)(3) auxiliary contacts (NFPA 70 or CSA C22.1, as applicable)</v>
      </c>
      <c r="G1206" s="350"/>
      <c r="H1206" s="73"/>
      <c r="I1206" s="546"/>
      <c r="J1206" s="547"/>
      <c r="O1206" s="21"/>
    </row>
    <row r="1207" spans="2:15" ht="127.5" outlineLevel="2">
      <c r="B1207" s="706"/>
      <c r="C1207" s="14"/>
      <c r="D1207" s="539">
        <v>7</v>
      </c>
      <c r="E1207" s="538" t="s">
        <v>2920</v>
      </c>
      <c r="F1207" s="577" t="str">
        <f>+VLOOKUP(E1207,AlterationTestLU[],2,)</f>
        <v>(s)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v>
      </c>
      <c r="G1207" s="350"/>
      <c r="H1207" s="73"/>
      <c r="I1207" s="546"/>
      <c r="J1207" s="547"/>
      <c r="O1207" s="21"/>
    </row>
    <row r="1208" spans="2:15" ht="25.5" outlineLevel="2">
      <c r="B1208" s="706"/>
      <c r="C1208" s="14"/>
      <c r="D1208" s="539">
        <v>8</v>
      </c>
      <c r="E1208" s="538" t="s">
        <v>2930</v>
      </c>
      <c r="F1208" s="577" t="str">
        <f>+VLOOKUP(E1208,AlterationTestLU[],2,)</f>
        <v>Hydraulic Machine (Power Unit) (3.24.1) (Item 2.30). Working pressure checked, pressure on the data plate verified (3.24.1.1).</v>
      </c>
      <c r="G1208" s="350"/>
      <c r="H1208" s="73"/>
      <c r="I1208" s="546"/>
      <c r="J1208" s="547"/>
      <c r="O1208" s="21"/>
    </row>
    <row r="1209" spans="2:15" ht="178.5" outlineLevel="2">
      <c r="B1209" s="706"/>
      <c r="C1209" s="14"/>
      <c r="D1209" s="539">
        <v>9</v>
      </c>
      <c r="E1209" s="538" t="s">
        <v>3043</v>
      </c>
      <c r="F1209" s="577" t="str">
        <f>+VLOOKUP(E1209,AlterationTestLU[],2,)</f>
        <v>(c) Plunger and Cylinder (Item 5.11)
(c)(1) hydraulic jack connections
(c)(1)(-a) direct-acting elevators (3.18.1.1)
(c)(1)(-b) roped-hydraulic elevators (3.18.1.2)
(c)(2) plunger
(c)(2)(-a) plunger connections (3.18.2.3)
(c)(2)(-b) plunger guides (3.18.2.7)
(c)(3) cylinders
(c)(3)(-a) clearance of the bottom of the cylinder (3.18.3.3)
(c)(3)(-b) collection of oil (3.18.3.7)
(c)(3)(-c) corrosion protection: person/firm installing monitored cathodic protection to demonstrate conformance with 3.18.3.8.3(c)
(c)(3)(-d) means for release of air or gas (3.18.3.9)
(c)(4) welding visual inspection (3.18.5)</v>
      </c>
      <c r="G1209" s="350"/>
      <c r="H1209" s="73"/>
      <c r="I1209" s="546"/>
      <c r="J1209" s="547"/>
      <c r="O1209" s="21"/>
    </row>
    <row r="1210" spans="2:15" ht="51" outlineLevel="2">
      <c r="B1210" s="706"/>
      <c r="C1210" s="14"/>
      <c r="D1210" s="539">
        <v>10</v>
      </c>
      <c r="E1210" s="538" t="s">
        <v>3061</v>
      </c>
      <c r="F1210" s="577" t="str">
        <f>+VLOOKUP(E1210,AlterationTestLU[],2,)</f>
        <v>(i) Supply Piping (Item 5.14)
(i)(1) components and valves (3.19.1 and 3.19.4)
(i)(2) field welding visual inspection (3.19.6)
(i)(3) pressure piping (3.19.2)</v>
      </c>
      <c r="G1210" s="350"/>
      <c r="H1210" s="73"/>
      <c r="I1210" s="546"/>
      <c r="J1210" s="547"/>
      <c r="O1210" s="21"/>
    </row>
    <row r="1211" spans="2:15" ht="11.25" outlineLevel="1">
      <c r="B1211" s="75"/>
      <c r="C1211" s="11"/>
      <c r="D1211" s="1"/>
      <c r="E1211" s="1" t="s">
        <v>481</v>
      </c>
      <c r="F1211" s="141" t="s">
        <v>815</v>
      </c>
      <c r="G1211" s="32"/>
      <c r="H1211" s="32"/>
      <c r="I1211" s="845"/>
      <c r="J1211" s="846"/>
      <c r="O1211" s="21"/>
    </row>
    <row r="1212" spans="2:15" ht="11.25" outlineLevel="1">
      <c r="B1212" s="75"/>
      <c r="C1212" s="11"/>
      <c r="D1212" s="1"/>
      <c r="E1212" s="1" t="s">
        <v>482</v>
      </c>
      <c r="F1212" s="141" t="s">
        <v>1173</v>
      </c>
      <c r="G1212" s="32"/>
      <c r="H1212" s="32"/>
      <c r="I1212" s="845"/>
      <c r="J1212" s="846"/>
      <c r="O1212" s="21"/>
    </row>
    <row r="1213" spans="2:15" ht="11.25" outlineLevel="1">
      <c r="B1213" s="75"/>
      <c r="C1213" s="11"/>
      <c r="D1213" s="1"/>
      <c r="E1213" s="1" t="s">
        <v>477</v>
      </c>
      <c r="F1213" s="141" t="s">
        <v>823</v>
      </c>
      <c r="G1213" s="32"/>
      <c r="H1213" s="32"/>
      <c r="I1213" s="845"/>
      <c r="J1213" s="846"/>
      <c r="O1213" s="21"/>
    </row>
    <row r="1214" spans="2:15" ht="11.25" outlineLevel="1">
      <c r="B1214" s="75"/>
      <c r="C1214" s="11"/>
      <c r="D1214" s="1"/>
      <c r="E1214" s="1" t="s">
        <v>478</v>
      </c>
      <c r="F1214" s="141" t="s">
        <v>1180</v>
      </c>
      <c r="G1214" s="32"/>
      <c r="H1214" s="32"/>
      <c r="I1214" s="845"/>
      <c r="J1214" s="846"/>
      <c r="O1214" s="21"/>
    </row>
    <row r="1215" spans="2:15" ht="11.25" outlineLevel="1">
      <c r="B1215" s="75"/>
      <c r="C1215" s="11"/>
      <c r="D1215" s="1"/>
      <c r="E1215" s="1" t="s">
        <v>479</v>
      </c>
      <c r="F1215" s="141" t="s">
        <v>842</v>
      </c>
      <c r="G1215" s="32"/>
      <c r="H1215" s="32"/>
      <c r="I1215" s="845"/>
      <c r="J1215" s="846"/>
      <c r="O1215" s="21"/>
    </row>
    <row r="1216" spans="2:15" ht="11.25" outlineLevel="1">
      <c r="B1216" s="75"/>
      <c r="C1216" s="11"/>
      <c r="D1216" s="1"/>
      <c r="E1216" s="1" t="s">
        <v>480</v>
      </c>
      <c r="F1216" s="141" t="s">
        <v>843</v>
      </c>
      <c r="G1216" s="32"/>
      <c r="H1216" s="32"/>
      <c r="I1216" s="845"/>
      <c r="J1216" s="846"/>
      <c r="O1216" s="21"/>
    </row>
    <row r="1217" spans="2:15" ht="11.25" outlineLevel="1">
      <c r="B1217" s="75"/>
      <c r="C1217" s="14" t="s">
        <v>1170</v>
      </c>
      <c r="D1217" s="9" t="s">
        <v>69</v>
      </c>
      <c r="E1217" s="9"/>
      <c r="F1217" s="588"/>
      <c r="G1217" s="350" t="s">
        <v>83</v>
      </c>
      <c r="H1217" s="350" t="s">
        <v>82</v>
      </c>
      <c r="I1217" s="546"/>
      <c r="J1217" s="547"/>
      <c r="O1217" s="21"/>
    </row>
    <row r="1218" spans="2:15" ht="11.25" outlineLevel="1">
      <c r="B1218" s="706"/>
      <c r="C1218" s="14"/>
      <c r="D1218" s="311"/>
      <c r="E1218" s="312" t="s">
        <v>1896</v>
      </c>
      <c r="F1218" s="589"/>
      <c r="G1218" s="350"/>
      <c r="H1218" s="550"/>
      <c r="I1218" s="546"/>
      <c r="J1218" s="547"/>
      <c r="O1218" s="21"/>
    </row>
    <row r="1219" spans="2:15" ht="11.25" outlineLevel="2">
      <c r="B1219" s="706"/>
      <c r="C1219" s="14"/>
      <c r="D1219" s="311"/>
      <c r="E1219" s="533" t="str">
        <f>TRIM(RIGHT(SUBSTITUTE(E1218," ",REPT(" ",100)),100))</f>
        <v>8.10.3.3.2(i)</v>
      </c>
      <c r="F1219" s="590">
        <f>+VLOOKUP(E1219,clause_count,2,FALSE)</f>
        <v>1</v>
      </c>
      <c r="G1219" s="350"/>
      <c r="H1219" s="73"/>
      <c r="I1219" s="546"/>
      <c r="J1219" s="547"/>
      <c r="O1219" s="21"/>
    </row>
    <row r="1220" spans="2:15" ht="12.75" outlineLevel="2">
      <c r="B1220" s="706"/>
      <c r="C1220" s="14"/>
      <c r="D1220" s="539">
        <v>1</v>
      </c>
      <c r="E1220" s="538" t="s">
        <v>3271</v>
      </c>
      <c r="F1220" s="577" t="str">
        <f>+VLOOKUP(E1220,AlterationTestLU[],2,)</f>
        <v xml:space="preserve">8.10.2.2.2(u) through (z), </v>
      </c>
      <c r="G1220" s="350"/>
      <c r="H1220" s="73"/>
      <c r="I1220" s="546"/>
      <c r="J1220" s="547"/>
      <c r="O1220" s="21"/>
    </row>
    <row r="1221" spans="2:15" ht="11.25" outlineLevel="1">
      <c r="B1221" s="75"/>
      <c r="C1221" s="11"/>
      <c r="D1221" s="1"/>
      <c r="E1221" s="1" t="s">
        <v>483</v>
      </c>
      <c r="F1221" s="141" t="s">
        <v>956</v>
      </c>
      <c r="G1221" s="32"/>
      <c r="H1221" s="32"/>
      <c r="I1221" s="845"/>
      <c r="J1221" s="846"/>
      <c r="O1221" s="21"/>
    </row>
    <row r="1222" spans="2:15" ht="11.25" outlineLevel="1">
      <c r="B1222" s="75"/>
      <c r="C1222" s="14" t="s">
        <v>1171</v>
      </c>
      <c r="D1222" s="9" t="s">
        <v>1172</v>
      </c>
      <c r="E1222" s="9"/>
      <c r="F1222" s="588"/>
      <c r="G1222" s="350" t="s">
        <v>85</v>
      </c>
      <c r="H1222" s="350" t="s">
        <v>82</v>
      </c>
      <c r="I1222" s="546"/>
      <c r="J1222" s="547"/>
      <c r="O1222" s="21"/>
    </row>
    <row r="1223" spans="2:15" ht="11.25" outlineLevel="1">
      <c r="B1223" s="706"/>
      <c r="C1223" s="14"/>
      <c r="D1223" s="311"/>
      <c r="E1223" s="312" t="s">
        <v>1876</v>
      </c>
      <c r="F1223" s="589"/>
      <c r="G1223" s="350"/>
      <c r="H1223" s="550"/>
      <c r="I1223" s="546"/>
      <c r="J1223" s="547"/>
      <c r="O1223" s="21"/>
    </row>
    <row r="1224" spans="2:15" ht="11.25" outlineLevel="2">
      <c r="B1224" s="706"/>
      <c r="C1224" s="14"/>
      <c r="D1224" s="311"/>
      <c r="E1224" s="533" t="str">
        <f>TRIM(RIGHT(SUBSTITUTE(E1223," ",REPT(" ",100)),100))</f>
        <v>8.10.3.3.2(y)</v>
      </c>
      <c r="F1224" s="590">
        <f>+VLOOKUP(E1224,clause_count,2,FALSE)</f>
        <v>17</v>
      </c>
      <c r="G1224" s="350"/>
      <c r="H1224" s="73"/>
      <c r="I1224" s="546"/>
      <c r="J1224" s="547"/>
      <c r="O1224" s="21"/>
    </row>
    <row r="1225" spans="2:15" ht="12.75" outlineLevel="2">
      <c r="B1225" s="706"/>
      <c r="C1225" s="14"/>
      <c r="D1225" s="539">
        <v>1</v>
      </c>
      <c r="E1225" s="538" t="s">
        <v>2899</v>
      </c>
      <c r="F1225" s="577" t="str">
        <f>+VLOOKUP(E1225,AlterationTestLU[],2,)</f>
        <v>Location of Rooms/Spaces [3.7.1 and 8.10.2.2.2(a)]</v>
      </c>
      <c r="G1225" s="350"/>
      <c r="H1225" s="73"/>
      <c r="I1225" s="546"/>
      <c r="J1225" s="547"/>
      <c r="O1225" s="21"/>
    </row>
    <row r="1226" spans="2:15" ht="12.75" outlineLevel="2">
      <c r="B1226" s="706"/>
      <c r="C1226" s="14"/>
      <c r="D1226" s="539">
        <v>2</v>
      </c>
      <c r="E1226" s="538" t="s">
        <v>2900</v>
      </c>
      <c r="F1226" s="577" t="str">
        <f>+VLOOKUP(E1226,AlterationTestLU[],2,)</f>
        <v>Location of Equipment [3.7.1 and 8.10.2.2.2(b)]</v>
      </c>
      <c r="G1226" s="350"/>
      <c r="H1226" s="73"/>
      <c r="I1226" s="546"/>
      <c r="J1226" s="547"/>
      <c r="O1226" s="21"/>
    </row>
    <row r="1227" spans="2:15" ht="12.75" outlineLevel="2">
      <c r="B1227" s="706"/>
      <c r="C1227" s="14"/>
      <c r="D1227" s="539">
        <v>3</v>
      </c>
      <c r="E1227" s="538" t="s">
        <v>2901</v>
      </c>
      <c r="F1227" s="577" t="str">
        <f>+VLOOKUP(E1227,AlterationTestLU[],2,)</f>
        <v>Equipment Exposure to Weather [3.7.1 and 8.10.2.2.2(c)]</v>
      </c>
      <c r="G1227" s="350"/>
      <c r="H1227" s="73"/>
      <c r="I1227" s="546"/>
      <c r="J1227" s="547"/>
      <c r="O1227" s="21"/>
    </row>
    <row r="1228" spans="2:15" ht="12.75" outlineLevel="2">
      <c r="B1228" s="706"/>
      <c r="C1228" s="14"/>
      <c r="D1228" s="539">
        <v>4</v>
      </c>
      <c r="E1228" s="538" t="s">
        <v>2902</v>
      </c>
      <c r="F1228" s="577" t="str">
        <f>+VLOOKUP(E1228,AlterationTestLU[],2,)</f>
        <v>Means of Access [3.7.1 and 8.10.2.2.2(d)] (Item 2.1)</v>
      </c>
      <c r="G1228" s="350"/>
      <c r="H1228" s="73"/>
      <c r="I1228" s="546"/>
      <c r="J1228" s="547"/>
      <c r="O1228" s="21"/>
    </row>
    <row r="1229" spans="2:15" ht="12.75" outlineLevel="2">
      <c r="B1229" s="706"/>
      <c r="C1229" s="14"/>
      <c r="D1229" s="539">
        <v>5</v>
      </c>
      <c r="E1229" s="538" t="s">
        <v>2903</v>
      </c>
      <c r="F1229" s="577" t="str">
        <f>+VLOOKUP(E1229,AlterationTestLU[],2,)</f>
        <v>Headroom [3.7.1 and 8.10.2.2.2(e)] (Item 2.2)</v>
      </c>
      <c r="G1229" s="350"/>
      <c r="H1229" s="73"/>
      <c r="I1229" s="546"/>
      <c r="J1229" s="547"/>
      <c r="O1229" s="21"/>
    </row>
    <row r="1230" spans="2:15" ht="12.75" outlineLevel="2">
      <c r="B1230" s="706"/>
      <c r="C1230" s="14"/>
      <c r="D1230" s="539">
        <v>6</v>
      </c>
      <c r="E1230" s="538" t="s">
        <v>2904</v>
      </c>
      <c r="F1230" s="577" t="str">
        <f>+VLOOKUP(E1230,AlterationTestLU[],2,)</f>
        <v>Means Necessary for Tests [3.7.1 and 8.10.2.2.2(f)]</v>
      </c>
      <c r="G1230" s="350"/>
      <c r="H1230" s="73"/>
      <c r="I1230" s="546"/>
      <c r="J1230" s="547"/>
      <c r="O1230" s="21"/>
    </row>
    <row r="1231" spans="2:15" ht="12.75" outlineLevel="2">
      <c r="B1231" s="706"/>
      <c r="C1231" s="14"/>
      <c r="D1231" s="539">
        <v>7</v>
      </c>
      <c r="E1231" s="538" t="s">
        <v>2905</v>
      </c>
      <c r="F1231" s="577" t="str">
        <f>+VLOOKUP(E1231,AlterationTestLU[],2,)</f>
        <v>Inspection and Test Panel [3.7.1 and 8.10.2.2.2(g)]</v>
      </c>
      <c r="G1231" s="350"/>
      <c r="H1231" s="73"/>
      <c r="I1231" s="546"/>
      <c r="J1231" s="547"/>
      <c r="O1231" s="21"/>
    </row>
    <row r="1232" spans="2:15" ht="12.75" outlineLevel="2">
      <c r="B1232" s="706"/>
      <c r="C1232" s="14"/>
      <c r="D1232" s="539">
        <v>8</v>
      </c>
      <c r="E1232" s="538" t="s">
        <v>2906</v>
      </c>
      <c r="F1232" s="577" t="str">
        <f>+VLOOKUP(E1232,AlterationTestLU[],2,)</f>
        <v>Lighting and Receptacles [3.7.1, Section 3.8, and 8.10.2.2.2(h)] (Item 2.3)</v>
      </c>
      <c r="G1232" s="350"/>
      <c r="H1232" s="73"/>
      <c r="I1232" s="546"/>
      <c r="J1232" s="547"/>
      <c r="O1232" s="21"/>
    </row>
    <row r="1233" spans="2:15" ht="25.5" outlineLevel="2">
      <c r="B1233" s="706"/>
      <c r="C1233" s="14"/>
      <c r="D1233" s="539">
        <v>9</v>
      </c>
      <c r="E1233" s="538" t="s">
        <v>2907</v>
      </c>
      <c r="F1233" s="577" t="str">
        <f>+VLOOKUP(E1233,AlterationTestLU[],2,)</f>
        <v>Enclosure of Machine Rooms, Machinery Spaces, and Control Rooms/Spaces [Section 3.1, 3.7.1, and 8.10.2.2.2(i)] (Item 2.4)</v>
      </c>
      <c r="G1233" s="350"/>
      <c r="H1233" s="73"/>
      <c r="I1233" s="546"/>
      <c r="J1233" s="547"/>
      <c r="O1233" s="21"/>
    </row>
    <row r="1234" spans="2:15" ht="12.75" outlineLevel="2">
      <c r="B1234" s="706"/>
      <c r="C1234" s="14"/>
      <c r="D1234" s="539">
        <v>10</v>
      </c>
      <c r="E1234" s="538" t="s">
        <v>2908</v>
      </c>
      <c r="F1234" s="577" t="str">
        <f>+VLOOKUP(E1234,AlterationTestLU[],2,)</f>
        <v>Housekeeping [Section 3.8 and 8.10.2.2.2(j)] (Item 2.5)</v>
      </c>
      <c r="G1234" s="350"/>
      <c r="H1234" s="73"/>
      <c r="I1234" s="546"/>
      <c r="J1234" s="547"/>
      <c r="O1234" s="21"/>
    </row>
    <row r="1235" spans="2:15" ht="12.75" outlineLevel="2">
      <c r="B1235" s="706"/>
      <c r="C1235" s="14"/>
      <c r="D1235" s="539">
        <v>11</v>
      </c>
      <c r="E1235" s="538" t="s">
        <v>2909</v>
      </c>
      <c r="F1235" s="577" t="str">
        <f>+VLOOKUP(E1235,AlterationTestLU[],2,)</f>
        <v>Ventilation and Heating [3.7.1 and 8.10.2.2.2(k)] (Item 2.6)</v>
      </c>
      <c r="G1235" s="350"/>
      <c r="H1235" s="73"/>
      <c r="I1235" s="546"/>
      <c r="J1235" s="547"/>
      <c r="O1235" s="21"/>
    </row>
    <row r="1236" spans="2:15" ht="12.75" outlineLevel="2">
      <c r="B1236" s="706"/>
      <c r="C1236" s="14"/>
      <c r="D1236" s="539">
        <v>12</v>
      </c>
      <c r="E1236" s="538" t="s">
        <v>2910</v>
      </c>
      <c r="F1236" s="577" t="str">
        <f>+VLOOKUP(E1236,AlterationTestLU[],2,)</f>
        <v>Fire Extinguisher [8.6.1.6.5 and 8.10.2.2.2(l)] (Item 2.7)</v>
      </c>
      <c r="G1236" s="350"/>
      <c r="H1236" s="73"/>
      <c r="I1236" s="546"/>
      <c r="J1236" s="547"/>
      <c r="O1236" s="21"/>
    </row>
    <row r="1237" spans="2:15" ht="12.75" outlineLevel="2">
      <c r="B1237" s="706"/>
      <c r="C1237" s="14"/>
      <c r="D1237" s="539">
        <v>13</v>
      </c>
      <c r="E1237" s="538" t="s">
        <v>2911</v>
      </c>
      <c r="F1237" s="577" t="str">
        <f>+VLOOKUP(E1237,AlterationTestLU[],2,)</f>
        <v>Pipes, Wiring, and Ducts [Section 3.8 and 8.10.2.2.2(m)] (Item 2.8)</v>
      </c>
      <c r="G1237" s="350"/>
      <c r="H1237" s="73"/>
      <c r="I1237" s="546"/>
      <c r="J1237" s="547"/>
      <c r="O1237" s="21"/>
    </row>
    <row r="1238" spans="2:15" ht="25.5" outlineLevel="2">
      <c r="B1238" s="706"/>
      <c r="C1238" s="14"/>
      <c r="D1238" s="539">
        <v>14</v>
      </c>
      <c r="E1238" s="538" t="s">
        <v>2912</v>
      </c>
      <c r="F1238" s="577" t="str">
        <f>+VLOOKUP(E1238,AlterationTestLU[],2,)</f>
        <v>Guarding of Exposed Auxiliary Equipment [Section 3.10 and 8.10.2.2.2(n)] (Item 2.9)</v>
      </c>
      <c r="G1238" s="350"/>
      <c r="H1238" s="73"/>
      <c r="I1238" s="546"/>
      <c r="J1238" s="547"/>
      <c r="O1238" s="21"/>
    </row>
    <row r="1239" spans="2:15" ht="25.5" outlineLevel="2">
      <c r="B1239" s="706"/>
      <c r="C1239" s="14"/>
      <c r="D1239" s="539">
        <v>15</v>
      </c>
      <c r="E1239" s="538" t="s">
        <v>2913</v>
      </c>
      <c r="F1239" s="577" t="str">
        <f>+VLOOKUP(E1239,AlterationTestLU[],2,)</f>
        <v>Numbering of Elevators, Machines, and Disconnect Switches [Section 3.29 and 8.10.2.2.2(o)] (Item 2.10)</v>
      </c>
      <c r="G1239" s="350"/>
      <c r="H1239" s="73"/>
      <c r="I1239" s="546"/>
      <c r="J1239" s="547"/>
      <c r="O1239" s="21"/>
    </row>
    <row r="1240" spans="2:15" ht="12.75" outlineLevel="2">
      <c r="B1240" s="706"/>
      <c r="C1240" s="14"/>
      <c r="D1240" s="539">
        <v>16</v>
      </c>
      <c r="E1240" s="538" t="s">
        <v>2914</v>
      </c>
      <c r="F1240" s="577" t="str">
        <f>+VLOOKUP(E1240,AlterationTestLU[],2,)</f>
        <v>Maintenance Path and Maintenance Clearance [3.7.1 and 8.10.2.2.2(p)]</v>
      </c>
      <c r="G1240" s="350"/>
      <c r="H1240" s="73"/>
      <c r="I1240" s="546"/>
      <c r="J1240" s="547"/>
      <c r="O1240" s="21"/>
    </row>
    <row r="1241" spans="2:15" ht="25.5" outlineLevel="2">
      <c r="B1241" s="706"/>
      <c r="C1241" s="14"/>
      <c r="D1241" s="539">
        <v>17</v>
      </c>
      <c r="E1241" s="538" t="s">
        <v>2952</v>
      </c>
      <c r="F1241" s="577" t="str">
        <f>+VLOOKUP(E1241,AlterationTestLU[],2,)</f>
        <v>Pressure Switch (Item 2.37). Where top of cylinder above top of the tank, test conformance with 3.26.8.</v>
      </c>
      <c r="G1241" s="350"/>
      <c r="H1241" s="73"/>
      <c r="I1241" s="546"/>
      <c r="J1241" s="547"/>
      <c r="O1241" s="21"/>
    </row>
    <row r="1242" spans="2:15" ht="11.25" outlineLevel="1">
      <c r="B1242" s="75"/>
      <c r="C1242" s="11"/>
      <c r="D1242" s="1"/>
      <c r="E1242" s="1" t="s">
        <v>484</v>
      </c>
      <c r="F1242" s="141" t="s">
        <v>848</v>
      </c>
      <c r="G1242" s="32"/>
      <c r="H1242" s="32"/>
      <c r="I1242" s="845"/>
      <c r="J1242" s="846"/>
      <c r="O1242" s="21"/>
    </row>
    <row r="1243" spans="2:15" ht="11.25" outlineLevel="1">
      <c r="B1243" s="75"/>
      <c r="C1243" s="14" t="s">
        <v>1267</v>
      </c>
      <c r="D1243" s="9" t="s">
        <v>1268</v>
      </c>
      <c r="E1243" s="9"/>
      <c r="F1243" s="588"/>
      <c r="G1243" s="350" t="s">
        <v>85</v>
      </c>
      <c r="H1243" s="350" t="s">
        <v>85</v>
      </c>
      <c r="I1243" s="546"/>
      <c r="J1243" s="547"/>
      <c r="O1243" s="21"/>
    </row>
    <row r="1244" spans="2:15" ht="11.25" outlineLevel="1">
      <c r="B1244" s="706"/>
      <c r="C1244" s="14"/>
      <c r="D1244" s="311"/>
      <c r="E1244" s="312" t="s">
        <v>1898</v>
      </c>
      <c r="F1244" s="589"/>
      <c r="G1244" s="350"/>
      <c r="H1244" s="550"/>
      <c r="I1244" s="546"/>
      <c r="J1244" s="547"/>
      <c r="O1244" s="21"/>
    </row>
    <row r="1245" spans="2:15" ht="11.25" outlineLevel="2">
      <c r="B1245" s="706"/>
      <c r="C1245" s="14"/>
      <c r="D1245" s="311"/>
      <c r="E1245" s="533" t="str">
        <f>TRIM(RIGHT(SUBSTITUTE(E1244," ",REPT(" ",100)),100))</f>
        <v>8.10.3.3.2(t)</v>
      </c>
      <c r="F1245" s="590">
        <f>+VLOOKUP(E1245,clause_count,2,FALSE)</f>
        <v>2</v>
      </c>
      <c r="G1245" s="350"/>
      <c r="H1245" s="73"/>
      <c r="I1245" s="546"/>
      <c r="J1245" s="547"/>
      <c r="O1245" s="21"/>
    </row>
    <row r="1246" spans="2:15" ht="51" outlineLevel="2">
      <c r="B1246" s="706"/>
      <c r="C1246" s="14"/>
      <c r="D1246" s="539">
        <v>1</v>
      </c>
      <c r="E1246" s="538" t="s">
        <v>3039</v>
      </c>
      <c r="F1246" s="577" t="str">
        <f>+VLOOKUP(E1246,AlterationTestLU[],2,)</f>
        <v>(b) Bottom Clearance, Runby, and Minimum Refuge Space (Item 5.2)
(b)(1) bottom car clearance (3.4.1)
(b)(2) minimum bottom car runby (3.4.2)
(b)(3) maximum bottom car runby (3.4.3)</v>
      </c>
      <c r="G1246" s="350"/>
      <c r="H1246" s="73"/>
      <c r="I1246" s="546"/>
      <c r="J1246" s="547"/>
      <c r="O1246" s="21"/>
    </row>
    <row r="1247" spans="2:15" ht="38.25" outlineLevel="2">
      <c r="B1247" s="706"/>
      <c r="C1247" s="14"/>
      <c r="D1247" s="539">
        <v>2</v>
      </c>
      <c r="E1247" s="538" t="s">
        <v>3072</v>
      </c>
      <c r="F1247" s="577" t="str">
        <f>+VLOOKUP(E1247,AlterationTestLU[],2,)</f>
        <v>gripper inspected/ tested, rated load/spd down. verify by overspeed or alternative. multiple means individually tested. test records (see 3.17.3.8 and 8.10.1.1.4) (Item 5.17.3).written procedure  function per 3.17.3.</v>
      </c>
      <c r="G1247" s="350"/>
      <c r="H1247" s="73"/>
      <c r="I1247" s="546"/>
      <c r="J1247" s="547"/>
      <c r="O1247" s="21"/>
    </row>
    <row r="1248" spans="2:15" ht="11.25" outlineLevel="1">
      <c r="B1248" s="75"/>
      <c r="C1248" s="11"/>
      <c r="D1248" s="1"/>
      <c r="E1248" s="1" t="s">
        <v>1269</v>
      </c>
      <c r="F1248" s="141" t="s">
        <v>1268</v>
      </c>
      <c r="G1248" s="353"/>
      <c r="H1248" s="32"/>
      <c r="I1248" s="845"/>
      <c r="J1248" s="846"/>
      <c r="O1248" s="21"/>
    </row>
    <row r="1249" spans="2:15" ht="11.25" outlineLevel="1">
      <c r="B1249" s="75"/>
      <c r="C1249" s="11"/>
      <c r="D1249" s="1"/>
      <c r="E1249" s="1" t="s">
        <v>1270</v>
      </c>
      <c r="F1249" s="141" t="s">
        <v>1271</v>
      </c>
      <c r="G1249" s="353"/>
      <c r="H1249" s="32"/>
      <c r="I1249" s="451"/>
      <c r="J1249" s="452"/>
      <c r="O1249" s="21"/>
    </row>
    <row r="1250" spans="2:15" ht="11.25" outlineLevel="1">
      <c r="B1250" s="75"/>
      <c r="C1250" s="11"/>
      <c r="D1250" s="1"/>
      <c r="E1250" s="1" t="s">
        <v>1272</v>
      </c>
      <c r="F1250" s="141" t="s">
        <v>1273</v>
      </c>
      <c r="G1250" s="353"/>
      <c r="H1250" s="32"/>
      <c r="I1250" s="451"/>
      <c r="J1250" s="452"/>
      <c r="O1250" s="21"/>
    </row>
    <row r="1251" spans="2:15" ht="11.25" outlineLevel="1">
      <c r="B1251" s="75"/>
      <c r="C1251" s="11"/>
      <c r="D1251" s="1"/>
      <c r="E1251" s="1"/>
      <c r="F1251" s="141"/>
      <c r="G1251" s="32"/>
      <c r="H1251" s="32"/>
      <c r="I1251" s="451"/>
      <c r="J1251" s="452"/>
      <c r="O1251" s="21"/>
    </row>
    <row r="1252" spans="2:15" ht="11.25" outlineLevel="1">
      <c r="B1252" s="523"/>
      <c r="C1252" s="360" t="s">
        <v>2174</v>
      </c>
      <c r="D1252" s="361" t="s">
        <v>1472</v>
      </c>
      <c r="E1252" s="361"/>
      <c r="F1252" s="633"/>
      <c r="G1252" s="362" t="s">
        <v>85</v>
      </c>
      <c r="H1252" s="363" t="s">
        <v>82</v>
      </c>
      <c r="I1252" s="451"/>
      <c r="J1252" s="452"/>
      <c r="O1252" s="21"/>
    </row>
    <row r="1253" spans="2:15" ht="11.25" outlineLevel="1">
      <c r="B1253" s="75"/>
      <c r="C1253" s="11"/>
      <c r="D1253" s="1"/>
      <c r="E1253" s="339" t="s">
        <v>1361</v>
      </c>
      <c r="F1253" s="610" t="s">
        <v>2015</v>
      </c>
      <c r="G1253" s="353"/>
      <c r="H1253" s="32"/>
      <c r="I1253" s="451"/>
      <c r="J1253" s="452"/>
      <c r="O1253" s="21"/>
    </row>
    <row r="1254" spans="2:15" ht="11.25" outlineLevel="1">
      <c r="B1254" s="75"/>
      <c r="C1254" s="11"/>
      <c r="D1254" s="1"/>
      <c r="E1254" s="1" t="s">
        <v>474</v>
      </c>
      <c r="F1254" s="608" t="s">
        <v>1167</v>
      </c>
      <c r="G1254" s="353"/>
      <c r="H1254" s="32"/>
      <c r="I1254" s="451"/>
      <c r="J1254" s="452"/>
      <c r="O1254" s="21"/>
    </row>
    <row r="1255" spans="2:15" ht="11.25" outlineLevel="1">
      <c r="B1255" s="75"/>
      <c r="C1255" s="11"/>
      <c r="D1255" s="1"/>
      <c r="E1255" s="1" t="s">
        <v>1473</v>
      </c>
      <c r="F1255" s="608" t="s">
        <v>1474</v>
      </c>
      <c r="G1255" s="353"/>
      <c r="H1255" s="32"/>
      <c r="I1255" s="451"/>
      <c r="J1255" s="452"/>
      <c r="O1255" s="21"/>
    </row>
    <row r="1256" spans="2:15" ht="11.25" outlineLevel="1">
      <c r="B1256" s="75"/>
      <c r="C1256" s="11"/>
      <c r="D1256" s="1"/>
      <c r="E1256" s="1" t="s">
        <v>1475</v>
      </c>
      <c r="F1256" s="608" t="s">
        <v>1476</v>
      </c>
      <c r="G1256" s="353"/>
      <c r="H1256" s="32"/>
      <c r="I1256" s="451"/>
      <c r="J1256" s="452"/>
      <c r="O1256" s="21"/>
    </row>
    <row r="1257" spans="2:15" ht="11.25" outlineLevel="1">
      <c r="B1257" s="75"/>
      <c r="C1257" s="11"/>
      <c r="D1257" s="1"/>
      <c r="E1257" s="1"/>
      <c r="F1257" s="634"/>
      <c r="G1257" s="354"/>
      <c r="H1257" s="32"/>
      <c r="I1257" s="451"/>
      <c r="J1257" s="452"/>
      <c r="O1257" s="21"/>
    </row>
    <row r="1258" spans="2:15" ht="11.25">
      <c r="B1258" s="75"/>
      <c r="C1258" s="103" t="s">
        <v>1899</v>
      </c>
      <c r="D1258" s="95" t="s">
        <v>1173</v>
      </c>
      <c r="E1258" s="95"/>
      <c r="F1258" s="635"/>
      <c r="G1258" s="548"/>
      <c r="H1258" s="369"/>
      <c r="I1258" s="909"/>
      <c r="J1258" s="910"/>
      <c r="O1258" s="21"/>
    </row>
    <row r="1259" spans="2:15" ht="11.25" outlineLevel="1">
      <c r="B1259" s="706"/>
      <c r="C1259" s="364"/>
      <c r="D1259" s="311"/>
      <c r="E1259" s="312" t="s">
        <v>1902</v>
      </c>
      <c r="F1259" s="589"/>
      <c r="G1259" s="350"/>
      <c r="H1259" s="550"/>
      <c r="I1259" s="546"/>
      <c r="J1259" s="547"/>
      <c r="O1259" s="21"/>
    </row>
    <row r="1260" spans="2:15" ht="11.25" outlineLevel="2">
      <c r="B1260" s="706"/>
      <c r="C1260" s="364"/>
      <c r="D1260" s="311"/>
      <c r="E1260" s="533" t="str">
        <f>TRIM(RIGHT(SUBSTITUTE(E1259," ",REPT(" ",100)),100))</f>
        <v>8.10.3.3.2(o)</v>
      </c>
      <c r="F1260" s="590">
        <f>+VLOOKUP(E1260,clause_count,2,FALSE)</f>
        <v>5</v>
      </c>
      <c r="G1260" s="350"/>
      <c r="H1260" s="73"/>
      <c r="I1260" s="546"/>
      <c r="J1260" s="547"/>
      <c r="O1260" s="21"/>
    </row>
    <row r="1261" spans="2:15" ht="25.5" outlineLevel="2">
      <c r="B1261" s="706"/>
      <c r="C1261" s="364"/>
      <c r="D1261" s="539">
        <v>1</v>
      </c>
      <c r="E1261" s="538" t="s">
        <v>2930</v>
      </c>
      <c r="F1261" s="577" t="str">
        <f>+VLOOKUP(E1261,AlterationTestLU[],2,)</f>
        <v>Hydraulic Machine (Power Unit) (3.24.1) (Item 2.30). Working pressure checked, pressure on the data plate verified (3.24.1.1).</v>
      </c>
      <c r="G1261" s="350"/>
      <c r="H1261" s="73"/>
      <c r="I1261" s="546"/>
      <c r="J1261" s="547"/>
      <c r="O1261" s="21"/>
    </row>
    <row r="1262" spans="2:15" ht="25.5" outlineLevel="2">
      <c r="B1262" s="706"/>
      <c r="C1262" s="364"/>
      <c r="D1262" s="539">
        <v>2</v>
      </c>
      <c r="E1262" s="538" t="s">
        <v>2931</v>
      </c>
      <c r="F1262" s="577" t="str">
        <f>+VLOOKUP(E1262,AlterationTestLU[],2,)</f>
        <v>Relief Valves (Item 2.31). The relief valve shall be tested to determine conformance with 3.19.4.2.</v>
      </c>
      <c r="G1262" s="350"/>
      <c r="H1262" s="73"/>
      <c r="I1262" s="546"/>
      <c r="J1262" s="547"/>
      <c r="O1262" s="21"/>
    </row>
    <row r="1263" spans="2:15" ht="89.25" outlineLevel="2">
      <c r="B1263" s="706"/>
      <c r="C1263" s="364"/>
      <c r="D1263" s="539">
        <v>3</v>
      </c>
      <c r="E1263" s="538" t="s">
        <v>2932</v>
      </c>
      <c r="F1263" s="577" t="str">
        <f>+VLOOKUP(E1263,AlterationTestLU[],2,)</f>
        <v>(v) Control Valve (Item 2.32)
(v)(1) electric requirements (3.19.7)
(v)(2) certification (3.19.4.6)
(v)(3) data plate (3.19.4.6.2)
(v)(4) check valve (3.19.4.3)
(v)(5) manual lowering valve (3.19.4.4)
(v)(6) pressure gauge fitting (3.19.4.5)</v>
      </c>
      <c r="G1263" s="350"/>
      <c r="H1263" s="73"/>
      <c r="I1263" s="546"/>
      <c r="J1263" s="547"/>
      <c r="O1263" s="21"/>
    </row>
    <row r="1264" spans="2:15" ht="102" outlineLevel="2">
      <c r="B1264" s="706"/>
      <c r="C1264" s="364"/>
      <c r="D1264" s="539">
        <v>4</v>
      </c>
      <c r="E1264" s="538" t="s">
        <v>2944</v>
      </c>
      <c r="F1264" s="577" t="str">
        <f>+VLOOKUP(E1264,AlterationTestLU[],2,)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1264" s="350"/>
      <c r="H1264" s="73"/>
      <c r="I1264" s="546"/>
      <c r="J1264" s="547"/>
      <c r="O1264" s="21"/>
    </row>
    <row r="1265" spans="2:15" ht="25.5" outlineLevel="2">
      <c r="B1265" s="706"/>
      <c r="C1265" s="364"/>
      <c r="D1265" s="539">
        <v>5</v>
      </c>
      <c r="E1265" s="538" t="s">
        <v>3008</v>
      </c>
      <c r="F1265" s="577" t="str">
        <f>+VLOOKUP(E1265,AlterationTestLU[],2,)</f>
        <v>Car Speed [3.28.1(k)]. The speed of the car shall be verified with rated load and with no load, in both directions. (Item 3.30)</v>
      </c>
      <c r="G1265" s="350"/>
      <c r="H1265" s="73"/>
      <c r="I1265" s="546"/>
      <c r="J1265" s="547"/>
      <c r="O1265" s="21"/>
    </row>
    <row r="1266" spans="2:15" ht="11.25" outlineLevel="1">
      <c r="B1266" s="75"/>
      <c r="C1266" s="368" t="s">
        <v>1580</v>
      </c>
      <c r="D1266" s="365" t="s">
        <v>1471</v>
      </c>
      <c r="E1266" s="365"/>
      <c r="F1266" s="636" t="s">
        <v>137</v>
      </c>
      <c r="G1266" s="357" t="s">
        <v>85</v>
      </c>
      <c r="H1266" s="366" t="s">
        <v>82</v>
      </c>
      <c r="I1266" s="560" t="s">
        <v>1229</v>
      </c>
      <c r="J1266" s="555" t="s">
        <v>84</v>
      </c>
      <c r="O1266" s="21"/>
    </row>
    <row r="1267" spans="2:15" ht="11.25" outlineLevel="1">
      <c r="B1267" s="75"/>
      <c r="C1267" s="11"/>
      <c r="D1267" s="1"/>
      <c r="E1267" s="1" t="s">
        <v>455</v>
      </c>
      <c r="F1267" s="608" t="s">
        <v>1173</v>
      </c>
      <c r="G1267" s="353"/>
      <c r="H1267" s="32"/>
      <c r="I1267" s="898" t="s">
        <v>1564</v>
      </c>
      <c r="J1267" s="899"/>
      <c r="O1267" s="21"/>
    </row>
    <row r="1268" spans="2:15" ht="11.25" outlineLevel="1">
      <c r="B1268" s="75"/>
      <c r="C1268" s="11"/>
      <c r="D1268" s="1"/>
      <c r="E1268" s="1"/>
      <c r="F1268" s="608"/>
      <c r="G1268" s="353"/>
      <c r="H1268" s="32"/>
      <c r="I1268" s="898"/>
      <c r="J1268" s="899"/>
      <c r="O1268" s="21"/>
    </row>
    <row r="1269" spans="2:15" ht="11.25" outlineLevel="1">
      <c r="B1269" s="75"/>
      <c r="C1269" s="368" t="s">
        <v>1581</v>
      </c>
      <c r="D1269" s="365" t="s">
        <v>1471</v>
      </c>
      <c r="E1269" s="365"/>
      <c r="F1269" s="636" t="s">
        <v>1900</v>
      </c>
      <c r="G1269" s="357" t="s">
        <v>85</v>
      </c>
      <c r="H1269" s="319" t="s">
        <v>85</v>
      </c>
      <c r="I1269" s="560" t="s">
        <v>1229</v>
      </c>
      <c r="J1269" s="555" t="s">
        <v>84</v>
      </c>
      <c r="O1269" s="21"/>
    </row>
    <row r="1270" spans="2:15" ht="11.25" outlineLevel="1">
      <c r="B1270" s="75"/>
      <c r="C1270" s="11"/>
      <c r="D1270" s="1"/>
      <c r="E1270" s="1" t="s">
        <v>455</v>
      </c>
      <c r="F1270" s="608" t="s">
        <v>1173</v>
      </c>
      <c r="G1270" s="353"/>
      <c r="H1270" s="32"/>
      <c r="I1270" s="898" t="s">
        <v>1564</v>
      </c>
      <c r="J1270" s="899"/>
      <c r="O1270" s="21"/>
    </row>
    <row r="1271" spans="2:15" ht="11.25" outlineLevel="1">
      <c r="B1271" s="75"/>
      <c r="C1271" s="11"/>
      <c r="D1271" s="1"/>
      <c r="E1271" s="1"/>
      <c r="F1271" s="608"/>
      <c r="G1271" s="353"/>
      <c r="H1271" s="32"/>
      <c r="I1271" s="353"/>
      <c r="J1271" s="450"/>
      <c r="O1271" s="21"/>
    </row>
    <row r="1272" spans="2:15" ht="11.25" outlineLevel="1">
      <c r="B1272" s="75"/>
      <c r="C1272" s="368" t="s">
        <v>1901</v>
      </c>
      <c r="D1272" s="365" t="s">
        <v>1903</v>
      </c>
      <c r="E1272" s="365"/>
      <c r="F1272" s="636"/>
      <c r="G1272" s="357" t="s">
        <v>85</v>
      </c>
      <c r="H1272" s="319" t="s">
        <v>85</v>
      </c>
      <c r="I1272" s="911" t="s">
        <v>84</v>
      </c>
      <c r="J1272" s="912"/>
      <c r="O1272" s="21"/>
    </row>
    <row r="1273" spans="2:15" ht="11.25" outlineLevel="1">
      <c r="B1273" s="75"/>
      <c r="C1273" s="11"/>
      <c r="D1273" s="1"/>
      <c r="E1273" s="1" t="s">
        <v>455</v>
      </c>
      <c r="F1273" s="608" t="s">
        <v>1173</v>
      </c>
      <c r="G1273" s="353"/>
      <c r="H1273" s="32"/>
      <c r="I1273" s="898" t="s">
        <v>1564</v>
      </c>
      <c r="J1273" s="899"/>
      <c r="O1273" s="21"/>
    </row>
    <row r="1274" spans="2:15" ht="11.25" outlineLevel="1">
      <c r="B1274" s="75"/>
      <c r="C1274" s="368" t="s">
        <v>1904</v>
      </c>
      <c r="D1274" s="365" t="s">
        <v>1905</v>
      </c>
      <c r="E1274" s="365"/>
      <c r="F1274" s="636"/>
      <c r="G1274" s="367" t="s">
        <v>82</v>
      </c>
      <c r="H1274" s="366" t="s">
        <v>82</v>
      </c>
      <c r="I1274" s="560" t="s">
        <v>1229</v>
      </c>
      <c r="J1274" s="555" t="s">
        <v>84</v>
      </c>
      <c r="O1274" s="21"/>
    </row>
    <row r="1275" spans="2:15" ht="11.25" outlineLevel="1">
      <c r="B1275" s="75"/>
      <c r="C1275" s="11"/>
      <c r="D1275" s="1"/>
      <c r="E1275" s="1" t="s">
        <v>1906</v>
      </c>
      <c r="F1275" s="608" t="s">
        <v>1173</v>
      </c>
      <c r="G1275" s="353"/>
      <c r="H1275" s="32"/>
      <c r="I1275" s="898" t="s">
        <v>1564</v>
      </c>
      <c r="J1275" s="899"/>
      <c r="O1275" s="21"/>
    </row>
    <row r="1276" spans="2:15" ht="11.25" outlineLevel="1">
      <c r="B1276" s="75"/>
      <c r="C1276" s="11"/>
      <c r="D1276" s="1"/>
      <c r="E1276" s="1"/>
      <c r="F1276" s="608"/>
      <c r="G1276" s="353"/>
      <c r="H1276" s="32"/>
      <c r="I1276" s="353"/>
      <c r="J1276" s="450"/>
      <c r="O1276" s="21"/>
    </row>
    <row r="1277" spans="2:15" ht="11.25" outlineLevel="1">
      <c r="B1277" s="75"/>
      <c r="C1277" s="368" t="s">
        <v>1907</v>
      </c>
      <c r="D1277" s="365" t="s">
        <v>1908</v>
      </c>
      <c r="E1277" s="365"/>
      <c r="F1277" s="636"/>
      <c r="G1277" s="357" t="s">
        <v>85</v>
      </c>
      <c r="H1277" s="319" t="s">
        <v>85</v>
      </c>
      <c r="I1277" s="911" t="s">
        <v>84</v>
      </c>
      <c r="J1277" s="912"/>
      <c r="O1277" s="21"/>
    </row>
    <row r="1278" spans="2:15" ht="11.25" outlineLevel="1">
      <c r="B1278" s="75"/>
      <c r="C1278" s="11"/>
      <c r="D1278" s="1"/>
      <c r="E1278" s="1"/>
      <c r="F1278" s="608" t="s">
        <v>1909</v>
      </c>
      <c r="G1278" s="353"/>
      <c r="H1278" s="32"/>
      <c r="I1278" s="898" t="s">
        <v>1564</v>
      </c>
      <c r="J1278" s="899"/>
      <c r="O1278" s="21"/>
    </row>
    <row r="1279" spans="2:15" ht="11.25" outlineLevel="1">
      <c r="B1279" s="75"/>
      <c r="C1279" s="11"/>
      <c r="D1279" s="1"/>
      <c r="E1279" s="1"/>
      <c r="F1279" s="608"/>
      <c r="G1279" s="353"/>
      <c r="H1279" s="32"/>
      <c r="I1279" s="353"/>
      <c r="J1279" s="450"/>
      <c r="O1279" s="21"/>
    </row>
    <row r="1280" spans="2:15" ht="11.25">
      <c r="B1280" s="75"/>
      <c r="C1280" s="94" t="s">
        <v>1174</v>
      </c>
      <c r="D1280" s="95" t="s">
        <v>1100</v>
      </c>
      <c r="E1280" s="95"/>
      <c r="F1280" s="630"/>
      <c r="G1280" s="904" t="s">
        <v>150</v>
      </c>
      <c r="H1280" s="905"/>
      <c r="I1280" s="905"/>
      <c r="J1280" s="906"/>
      <c r="O1280" s="21"/>
    </row>
    <row r="1281" spans="2:15" ht="11.25" outlineLevel="1">
      <c r="B1281" s="706"/>
      <c r="C1281" s="364"/>
      <c r="D1281" s="311"/>
      <c r="E1281" s="312" t="s">
        <v>1910</v>
      </c>
      <c r="F1281" s="589"/>
      <c r="G1281" s="350"/>
      <c r="H1281" s="337"/>
      <c r="I1281" s="546"/>
      <c r="J1281" s="547"/>
      <c r="O1281" s="21"/>
    </row>
    <row r="1282" spans="2:15" ht="11.25" outlineLevel="2">
      <c r="B1282" s="706"/>
      <c r="C1282" s="364"/>
      <c r="D1282" s="311"/>
      <c r="E1282" s="533" t="str">
        <f>TRIM(RIGHT(SUBSTITUTE(E1281," ",REPT(" ",100)),100))</f>
        <v>8.10.3.3.2(ee)</v>
      </c>
      <c r="F1282" s="590">
        <f>+VLOOKUP(E1282,clause_count,2,FALSE)</f>
        <v>4</v>
      </c>
      <c r="G1282" s="350"/>
      <c r="H1282" s="550"/>
      <c r="I1282" s="546"/>
      <c r="J1282" s="547"/>
      <c r="O1282" s="21"/>
    </row>
    <row r="1283" spans="2:15" ht="12.75" outlineLevel="2">
      <c r="B1283" s="706"/>
      <c r="C1283" s="364"/>
      <c r="D1283" s="539">
        <v>1</v>
      </c>
      <c r="E1283" s="538" t="s">
        <v>3003</v>
      </c>
      <c r="F1283" s="577" t="str">
        <f>+VLOOKUP(E1283,AlterationTestLU[],2,)</f>
        <v>Wire Rope Fastening and Hitch Plate [3.17.1 and 8.10.2.2.3(bb)] (Item 3.22)</v>
      </c>
      <c r="G1283" s="350"/>
      <c r="H1283" s="550"/>
      <c r="I1283" s="546"/>
      <c r="J1283" s="547"/>
      <c r="O1283" s="21"/>
    </row>
    <row r="1284" spans="2:15" ht="12.75" outlineLevel="2">
      <c r="B1284" s="706"/>
      <c r="C1284" s="364"/>
      <c r="D1284" s="539">
        <v>2</v>
      </c>
      <c r="E1284" s="538" t="s">
        <v>3004</v>
      </c>
      <c r="F1284" s="577" t="str">
        <f>+VLOOKUP(E1284,AlterationTestLU[],2,)</f>
        <v>Suspension Rope (3.17.1, 3.18.1.2, Section 3.20, and 3.4.5) (Item 3.23)</v>
      </c>
      <c r="G1284" s="350"/>
      <c r="H1284" s="550"/>
      <c r="I1284" s="546"/>
      <c r="J1284" s="547"/>
      <c r="O1284" s="21"/>
    </row>
    <row r="1285" spans="2:15" ht="12.75" outlineLevel="2">
      <c r="B1285" s="706"/>
      <c r="C1285" s="364"/>
      <c r="D1285" s="539">
        <v>3</v>
      </c>
      <c r="E1285" s="538" t="s">
        <v>3005</v>
      </c>
      <c r="F1285" s="577" t="str">
        <f>+VLOOKUP(E1285,AlterationTestLU[],2,)</f>
        <v>Slack-Rope Device (3.17.1.1, 3.18.1.2.5, and 3.22.1.2) (Item 3.31)</v>
      </c>
      <c r="G1285" s="350"/>
      <c r="H1285" s="550"/>
      <c r="I1285" s="546"/>
      <c r="J1285" s="547"/>
      <c r="O1285" s="21"/>
    </row>
    <row r="1286" spans="2:15" ht="25.5" outlineLevel="2">
      <c r="B1286" s="706"/>
      <c r="C1286" s="364"/>
      <c r="D1286" s="539">
        <v>4</v>
      </c>
      <c r="E1286" s="538" t="s">
        <v>3007</v>
      </c>
      <c r="F1286" s="577" t="str">
        <f>+VLOOKUP(E1286,AlterationTestLU[],2,)</f>
        <v>Counterweight Ropes, Connections, and Sheaves (Sections 3.20 and 3.21) (Item 3.22)</v>
      </c>
      <c r="G1286" s="350"/>
      <c r="H1286" s="550"/>
      <c r="I1286" s="546"/>
      <c r="J1286" s="547"/>
      <c r="O1286" s="21"/>
    </row>
    <row r="1287" spans="2:15" ht="11.25" outlineLevel="1">
      <c r="B1287" s="75"/>
      <c r="C1287" s="14" t="s">
        <v>1175</v>
      </c>
      <c r="D1287" s="9" t="s">
        <v>1418</v>
      </c>
      <c r="E1287" s="9"/>
      <c r="F1287" s="588"/>
      <c r="G1287" s="350" t="s">
        <v>83</v>
      </c>
      <c r="H1287" s="547" t="s">
        <v>82</v>
      </c>
      <c r="I1287" s="911"/>
      <c r="J1287" s="912"/>
      <c r="O1287" s="21"/>
    </row>
    <row r="1288" spans="2:15" ht="11.25" outlineLevel="1">
      <c r="B1288" s="75"/>
      <c r="C1288" s="11"/>
      <c r="D1288" s="1"/>
      <c r="E1288" s="1" t="s">
        <v>456</v>
      </c>
      <c r="F1288" s="141" t="s">
        <v>818</v>
      </c>
      <c r="G1288" s="32"/>
      <c r="H1288" s="450"/>
      <c r="I1288" s="913"/>
      <c r="J1288" s="913"/>
      <c r="O1288" s="21"/>
    </row>
    <row r="1289" spans="2:15" ht="22.5" outlineLevel="1">
      <c r="B1289" s="75"/>
      <c r="C1289" s="11"/>
      <c r="D1289" s="1"/>
      <c r="E1289" s="1"/>
      <c r="F1289" s="141" t="s">
        <v>1205</v>
      </c>
      <c r="G1289" s="32"/>
      <c r="H1289" s="32"/>
      <c r="I1289" s="451"/>
      <c r="J1289" s="452"/>
      <c r="O1289" s="21"/>
    </row>
    <row r="1290" spans="2:15" ht="11.25" outlineLevel="1">
      <c r="B1290" s="75"/>
      <c r="C1290" s="14" t="s">
        <v>1175</v>
      </c>
      <c r="D1290" s="9" t="s">
        <v>391</v>
      </c>
      <c r="E1290" s="9"/>
      <c r="F1290" s="588"/>
      <c r="G1290" s="77" t="s">
        <v>85</v>
      </c>
      <c r="H1290" s="350" t="s">
        <v>82</v>
      </c>
      <c r="I1290" s="845"/>
      <c r="J1290" s="846"/>
      <c r="O1290" s="21"/>
    </row>
    <row r="1291" spans="2:15" ht="11.25" outlineLevel="1">
      <c r="B1291" s="75"/>
      <c r="C1291" s="11"/>
      <c r="D1291" s="1"/>
      <c r="E1291" s="1" t="s">
        <v>456</v>
      </c>
      <c r="F1291" s="141" t="s">
        <v>818</v>
      </c>
      <c r="G1291" s="32"/>
      <c r="H1291" s="32"/>
      <c r="I1291" s="845"/>
      <c r="J1291" s="846"/>
      <c r="O1291" s="21"/>
    </row>
    <row r="1292" spans="2:15" ht="22.5" outlineLevel="1">
      <c r="B1292" s="75"/>
      <c r="C1292" s="11"/>
      <c r="D1292" s="1"/>
      <c r="E1292" s="1"/>
      <c r="F1292" s="141" t="s">
        <v>1205</v>
      </c>
      <c r="G1292" s="32"/>
      <c r="H1292" s="32"/>
      <c r="I1292" s="451"/>
      <c r="J1292" s="452"/>
      <c r="O1292" s="21"/>
    </row>
    <row r="1293" spans="2:15" ht="11.25" outlineLevel="1">
      <c r="B1293" s="75"/>
      <c r="C1293" s="14" t="s">
        <v>1176</v>
      </c>
      <c r="D1293" s="9" t="s">
        <v>1103</v>
      </c>
      <c r="E1293" s="9"/>
      <c r="F1293" s="588"/>
      <c r="G1293" s="77" t="s">
        <v>84</v>
      </c>
      <c r="H1293" s="350" t="s">
        <v>84</v>
      </c>
      <c r="I1293" s="845"/>
      <c r="J1293" s="846"/>
      <c r="O1293" s="21"/>
    </row>
    <row r="1294" spans="2:15" ht="11.25" outlineLevel="1">
      <c r="B1294" s="75"/>
      <c r="C1294" s="11"/>
      <c r="D1294" s="1"/>
      <c r="E1294" s="1" t="s">
        <v>392</v>
      </c>
      <c r="F1294" s="141" t="s">
        <v>1771</v>
      </c>
      <c r="G1294" s="32"/>
      <c r="H1294" s="32"/>
      <c r="I1294" s="845"/>
      <c r="J1294" s="846"/>
      <c r="O1294" s="21"/>
    </row>
    <row r="1295" spans="2:15" ht="11.25" outlineLevel="1">
      <c r="B1295" s="75"/>
      <c r="C1295" s="11"/>
      <c r="D1295" s="1"/>
      <c r="E1295" s="1"/>
      <c r="F1295" s="141"/>
      <c r="G1295" s="32"/>
      <c r="H1295" s="355"/>
      <c r="I1295" s="518"/>
      <c r="J1295" s="519"/>
      <c r="O1295" s="21"/>
    </row>
    <row r="1296" spans="2:15" ht="11.25">
      <c r="B1296" s="75"/>
      <c r="C1296" s="94" t="s">
        <v>1177</v>
      </c>
      <c r="D1296" s="95" t="s">
        <v>132</v>
      </c>
      <c r="E1296" s="95"/>
      <c r="F1296" s="630"/>
      <c r="G1296" s="884" t="s">
        <v>133</v>
      </c>
      <c r="H1296" s="885"/>
      <c r="I1296" s="885"/>
      <c r="J1296" s="886"/>
      <c r="O1296" s="21"/>
    </row>
    <row r="1297" spans="2:15" ht="11.25" outlineLevel="1">
      <c r="B1297" s="75"/>
      <c r="C1297" s="27" t="s">
        <v>1105</v>
      </c>
      <c r="D1297" s="2" t="s">
        <v>1106</v>
      </c>
      <c r="E1297" s="2"/>
      <c r="F1297" s="587"/>
      <c r="G1297" s="31" t="s">
        <v>85</v>
      </c>
      <c r="H1297" s="31" t="s">
        <v>82</v>
      </c>
      <c r="I1297" s="31"/>
      <c r="J1297" s="356"/>
      <c r="O1297" s="21"/>
    </row>
    <row r="1298" spans="2:15" ht="11.25" outlineLevel="1">
      <c r="B1298" s="706"/>
      <c r="C1298" s="79"/>
      <c r="D1298" s="315"/>
      <c r="E1298" s="316" t="s">
        <v>1780</v>
      </c>
      <c r="F1298" s="592"/>
      <c r="G1298" s="46"/>
      <c r="H1298" s="337"/>
      <c r="I1298" s="46"/>
      <c r="J1298" s="337"/>
      <c r="O1298" s="21"/>
    </row>
    <row r="1299" spans="2:15" ht="11.25" outlineLevel="1">
      <c r="B1299" s="706"/>
      <c r="C1299" s="14"/>
      <c r="D1299" s="311"/>
      <c r="E1299" s="312" t="s">
        <v>1911</v>
      </c>
      <c r="F1299" s="589"/>
      <c r="G1299" s="350"/>
      <c r="H1299" s="550"/>
      <c r="I1299" s="350"/>
      <c r="J1299" s="550"/>
      <c r="O1299" s="21"/>
    </row>
    <row r="1300" spans="2:15" ht="11.25" outlineLevel="2">
      <c r="B1300" s="706"/>
      <c r="C1300" s="14"/>
      <c r="D1300" s="311"/>
      <c r="E1300" s="533" t="str">
        <f>TRIM(RIGHT(SUBSTITUTE(E1298," ",REPT(" ",100)),100))</f>
        <v>8.10.2.3.2(ii)</v>
      </c>
      <c r="F1300" s="590">
        <f>+VLOOKUP(E1300,clause_count,2,FALSE)</f>
        <v>5</v>
      </c>
      <c r="G1300" s="350"/>
      <c r="H1300" s="550"/>
      <c r="I1300" s="350"/>
      <c r="J1300" s="550"/>
      <c r="O1300" s="21"/>
    </row>
    <row r="1301" spans="2:15" ht="12.75" outlineLevel="2">
      <c r="B1301" s="706"/>
      <c r="C1301" s="14"/>
      <c r="D1301" s="539">
        <v>1</v>
      </c>
      <c r="E1301" s="538" t="s">
        <v>2540</v>
      </c>
      <c r="F1301" s="577" t="str">
        <f>+VLOOKUP(E1301,AlterationTestLU[],2,)</f>
        <v>Top Counterweight Clearance (2.4.9) (Item 3.24)</v>
      </c>
      <c r="G1301" s="350"/>
      <c r="H1301" s="550"/>
      <c r="I1301" s="350"/>
      <c r="J1301" s="550"/>
      <c r="O1301" s="21"/>
    </row>
    <row r="1302" spans="2:15" ht="12.75" outlineLevel="2">
      <c r="B1302" s="706"/>
      <c r="C1302" s="14"/>
      <c r="D1302" s="539">
        <v>2</v>
      </c>
      <c r="E1302" s="538" t="s">
        <v>2566</v>
      </c>
      <c r="F1302" s="577" t="str">
        <f>+VLOOKUP(E1302,AlterationTestLU[],2,)</f>
        <v>Car Frame, Counterweight Guides, and Stiles (Section 2.15) (Item 3.18)</v>
      </c>
      <c r="G1302" s="350"/>
      <c r="H1302" s="550"/>
      <c r="I1302" s="350"/>
      <c r="J1302" s="550"/>
      <c r="O1302" s="21"/>
    </row>
    <row r="1303" spans="2:15" ht="12.75" outlineLevel="2">
      <c r="B1303" s="706"/>
      <c r="C1303" s="14"/>
      <c r="D1303" s="539">
        <v>3</v>
      </c>
      <c r="E1303" s="538" t="s">
        <v>2591</v>
      </c>
      <c r="F1303" s="577" t="str">
        <f>+VLOOKUP(E1303,AlterationTestLU[],2,)</f>
        <v>Guarding of Equipment (2.10.1)</v>
      </c>
      <c r="G1303" s="350"/>
      <c r="H1303" s="550"/>
      <c r="I1303" s="350"/>
      <c r="J1303" s="550"/>
      <c r="O1303" s="21"/>
    </row>
    <row r="1304" spans="2:15" ht="25.5" outlineLevel="2">
      <c r="B1304" s="706"/>
      <c r="C1304" s="14"/>
      <c r="D1304" s="539">
        <v>4</v>
      </c>
      <c r="E1304" s="538" t="s">
        <v>2592</v>
      </c>
      <c r="F1304" s="577" t="str">
        <f>+VLOOKUP(E1304,AlterationTestLU[],2,)</f>
        <v>For seismic risk zones, horizontal clearance for car and counterweight, snag-point clearance, and rail fastening</v>
      </c>
      <c r="G1304" s="350"/>
      <c r="H1304" s="550"/>
      <c r="I1304" s="350"/>
      <c r="J1304" s="550"/>
      <c r="O1304" s="21"/>
    </row>
    <row r="1305" spans="2:15" ht="25.5" outlineLevel="2">
      <c r="B1305" s="706"/>
      <c r="C1305" s="14"/>
      <c r="D1305" s="539">
        <v>5</v>
      </c>
      <c r="E1305" s="538" t="s">
        <v>2593</v>
      </c>
      <c r="F1305" s="577" t="str">
        <f>+VLOOKUP(E1305,AlterationTestLU[],2,)</f>
        <v>For seismic risk zones, snag guards, location of compensating ropes/chains, and traveling cables</v>
      </c>
      <c r="G1305" s="350"/>
      <c r="H1305" s="550"/>
      <c r="I1305" s="350"/>
      <c r="J1305" s="550"/>
      <c r="O1305" s="21"/>
    </row>
    <row r="1306" spans="2:15" ht="11.25" outlineLevel="2">
      <c r="B1306" s="706"/>
      <c r="C1306" s="14"/>
      <c r="D1306" s="311"/>
      <c r="E1306" s="312" t="s">
        <v>1911</v>
      </c>
      <c r="F1306" s="589"/>
      <c r="G1306" s="350"/>
      <c r="H1306" s="550"/>
      <c r="I1306" s="350"/>
      <c r="J1306" s="550"/>
      <c r="O1306" s="21"/>
    </row>
    <row r="1307" spans="2:15" ht="11.25" outlineLevel="2">
      <c r="B1307" s="706"/>
      <c r="C1307" s="14"/>
      <c r="D1307" s="311"/>
      <c r="E1307" s="533" t="str">
        <f>TRIM(RIGHT(SUBSTITUTE(E1306," ",REPT(" ",100)),100))</f>
        <v>8.10.3.3.2(ff)</v>
      </c>
      <c r="F1307" s="590">
        <f>+VLOOKUP(E1307,clause_count,2,FALSE)</f>
        <v>3</v>
      </c>
      <c r="G1307" s="350"/>
      <c r="H1307" s="550"/>
      <c r="I1307" s="350"/>
      <c r="J1307" s="550"/>
      <c r="O1307" s="21"/>
    </row>
    <row r="1308" spans="2:15" ht="25.5" outlineLevel="2">
      <c r="B1308" s="706"/>
      <c r="C1308" s="14"/>
      <c r="D1308" s="539">
        <v>1</v>
      </c>
      <c r="E1308" s="538" t="s">
        <v>3007</v>
      </c>
      <c r="F1308" s="577" t="str">
        <f>+VLOOKUP(E1308,AlterationTestLU[],2,)</f>
        <v>Counterweight Ropes, Connections, and Sheaves (Sections 3.20 and 3.21) (Item 3.22)</v>
      </c>
      <c r="G1308" s="350"/>
      <c r="H1308" s="550"/>
      <c r="I1308" s="350"/>
      <c r="J1308" s="550"/>
      <c r="O1308" s="21"/>
    </row>
    <row r="1309" spans="2:15" ht="12.75" outlineLevel="2">
      <c r="B1309" s="706"/>
      <c r="C1309" s="14"/>
      <c r="D1309" s="539">
        <v>2</v>
      </c>
      <c r="E1309" s="538" t="s">
        <v>3018</v>
      </c>
      <c r="F1309" s="577" t="str">
        <f>+VLOOKUP(E1309,AlterationTestLU[],2,)</f>
        <v>Guarding of Equipment (2.10.1)</v>
      </c>
      <c r="G1309" s="350"/>
      <c r="H1309" s="550"/>
      <c r="I1309" s="350"/>
      <c r="J1309" s="550"/>
      <c r="O1309" s="21"/>
    </row>
    <row r="1310" spans="2:15" ht="12.75" outlineLevel="2">
      <c r="B1310" s="706"/>
      <c r="C1310" s="14"/>
      <c r="D1310" s="539">
        <v>3</v>
      </c>
      <c r="E1310" s="538" t="s">
        <v>2984</v>
      </c>
      <c r="F1310" s="577" t="str">
        <f>+VLOOKUP(E1310,AlterationTestLU[],2,)</f>
        <v>Hoistway Smoke Control [Section 3.1 and 8.10.2.2.3(q)] (Item 3.11)</v>
      </c>
      <c r="G1310" s="350"/>
      <c r="H1310" s="550"/>
      <c r="I1310" s="350"/>
      <c r="J1310" s="550"/>
      <c r="O1310" s="21"/>
    </row>
    <row r="1311" spans="2:15" ht="11.25" outlineLevel="1">
      <c r="B1311" s="75"/>
      <c r="C1311" s="33" t="s">
        <v>650</v>
      </c>
      <c r="D1311" s="9"/>
      <c r="E1311" s="9" t="s">
        <v>651</v>
      </c>
      <c r="F1311" s="588"/>
      <c r="G1311" s="350"/>
      <c r="H1311" s="547"/>
      <c r="I1311" s="350"/>
      <c r="J1311" s="547"/>
      <c r="O1311" s="21"/>
    </row>
    <row r="1312" spans="2:15" ht="11.25" outlineLevel="1">
      <c r="B1312" s="75"/>
      <c r="C1312" s="13"/>
      <c r="D1312" s="1"/>
      <c r="E1312" s="1" t="s">
        <v>393</v>
      </c>
      <c r="F1312" s="141" t="s">
        <v>1106</v>
      </c>
      <c r="G1312" s="32"/>
      <c r="H1312" s="32"/>
      <c r="I1312" s="451"/>
      <c r="J1312" s="452"/>
      <c r="O1312" s="21"/>
    </row>
    <row r="1313" spans="1:15" ht="11.25" outlineLevel="1">
      <c r="B1313" s="75"/>
      <c r="C1313" s="13"/>
      <c r="D1313" s="1"/>
      <c r="E1313" s="1" t="s">
        <v>452</v>
      </c>
      <c r="F1313" s="141" t="s">
        <v>1106</v>
      </c>
      <c r="G1313" s="32"/>
      <c r="H1313" s="32"/>
      <c r="I1313" s="451"/>
      <c r="J1313" s="452"/>
      <c r="O1313" s="21"/>
    </row>
    <row r="1314" spans="1:15" ht="11.25" outlineLevel="1">
      <c r="B1314" s="75"/>
      <c r="C1314" s="13"/>
      <c r="D1314" s="1"/>
      <c r="E1314" s="142" t="s">
        <v>89</v>
      </c>
      <c r="F1314" s="141" t="s">
        <v>1325</v>
      </c>
      <c r="G1314" s="32"/>
      <c r="H1314" s="32"/>
      <c r="I1314" s="451"/>
      <c r="J1314" s="452"/>
      <c r="O1314" s="21"/>
    </row>
    <row r="1315" spans="1:15" ht="11.25" outlineLevel="1">
      <c r="B1315" s="75"/>
      <c r="C1315" s="13"/>
      <c r="D1315" s="1"/>
      <c r="E1315" s="142" t="s">
        <v>1324</v>
      </c>
      <c r="F1315" s="141" t="s">
        <v>977</v>
      </c>
      <c r="G1315" s="32"/>
      <c r="H1315" s="32"/>
      <c r="I1315" s="451"/>
      <c r="J1315" s="452"/>
      <c r="O1315" s="21"/>
    </row>
    <row r="1316" spans="1:15" ht="11.25" outlineLevel="1">
      <c r="B1316" s="75"/>
      <c r="C1316" s="33" t="s">
        <v>89</v>
      </c>
      <c r="D1316" s="9"/>
      <c r="E1316" s="9" t="s">
        <v>1427</v>
      </c>
      <c r="F1316" s="588"/>
      <c r="G1316" s="350"/>
      <c r="H1316" s="350"/>
      <c r="I1316" s="451"/>
      <c r="J1316" s="452"/>
      <c r="O1316" s="21"/>
    </row>
    <row r="1317" spans="1:15" ht="11.25" outlineLevel="1">
      <c r="B1317" s="75"/>
      <c r="C1317" s="13"/>
      <c r="D1317" s="1"/>
      <c r="E1317" s="1"/>
      <c r="F1317" s="141" t="s">
        <v>1426</v>
      </c>
      <c r="G1317" s="32"/>
      <c r="H1317" s="32"/>
      <c r="I1317" s="451"/>
      <c r="J1317" s="452"/>
      <c r="O1317" s="21"/>
    </row>
    <row r="1318" spans="1:15" ht="11.25" outlineLevel="1">
      <c r="B1318" s="75"/>
      <c r="C1318" s="13"/>
      <c r="D1318" s="1"/>
      <c r="E1318" s="1"/>
      <c r="F1318" s="141" t="s">
        <v>1326</v>
      </c>
      <c r="G1318" s="32"/>
      <c r="H1318" s="32"/>
      <c r="I1318" s="451"/>
      <c r="J1318" s="452"/>
      <c r="O1318" s="21"/>
    </row>
    <row r="1319" spans="1:15" ht="11.25" outlineLevel="1">
      <c r="B1319" s="75"/>
      <c r="C1319" s="13"/>
      <c r="D1319" s="1"/>
      <c r="E1319" s="1" t="s">
        <v>394</v>
      </c>
      <c r="F1319" s="141" t="s">
        <v>766</v>
      </c>
      <c r="G1319" s="32"/>
      <c r="H1319" s="32"/>
      <c r="I1319" s="451"/>
      <c r="J1319" s="452"/>
      <c r="O1319" s="21"/>
    </row>
    <row r="1320" spans="1:15" ht="11.25" outlineLevel="1">
      <c r="B1320" s="75"/>
      <c r="C1320" s="11"/>
      <c r="D1320" s="1"/>
      <c r="E1320" s="1" t="s">
        <v>395</v>
      </c>
      <c r="F1320" s="141" t="s">
        <v>767</v>
      </c>
      <c r="G1320" s="32"/>
      <c r="H1320" s="32"/>
      <c r="I1320" s="845"/>
      <c r="J1320" s="846"/>
      <c r="O1320" s="21"/>
    </row>
    <row r="1321" spans="1:15" ht="11.25" outlineLevel="1">
      <c r="B1321" s="75"/>
      <c r="C1321" s="11"/>
      <c r="D1321" s="1"/>
      <c r="E1321" s="1"/>
      <c r="F1321" s="141" t="s">
        <v>1327</v>
      </c>
      <c r="G1321" s="32"/>
      <c r="H1321" s="32"/>
      <c r="I1321" s="451"/>
      <c r="J1321" s="452"/>
      <c r="O1321" s="21"/>
    </row>
    <row r="1322" spans="1:15" ht="11.25" outlineLevel="1">
      <c r="B1322" s="75"/>
      <c r="C1322" s="11"/>
      <c r="D1322" s="1"/>
      <c r="E1322" s="1" t="s">
        <v>396</v>
      </c>
      <c r="F1322" s="141" t="s">
        <v>765</v>
      </c>
      <c r="G1322" s="32"/>
      <c r="H1322" s="32"/>
      <c r="I1322" s="845"/>
      <c r="J1322" s="846"/>
      <c r="O1322" s="21"/>
    </row>
    <row r="1323" spans="1:15" ht="11.25" outlineLevel="1">
      <c r="B1323" s="75"/>
      <c r="C1323" s="33" t="s">
        <v>652</v>
      </c>
      <c r="D1323" s="9"/>
      <c r="E1323" s="9" t="s">
        <v>653</v>
      </c>
      <c r="F1323" s="588"/>
      <c r="G1323" s="895" t="s">
        <v>1229</v>
      </c>
      <c r="H1323" s="896"/>
      <c r="I1323" s="895" t="s">
        <v>1229</v>
      </c>
      <c r="J1323" s="896"/>
      <c r="O1323" s="21"/>
    </row>
    <row r="1324" spans="1:15" ht="11.25" outlineLevel="1">
      <c r="B1324" s="75"/>
      <c r="C1324" s="11"/>
      <c r="D1324" s="1"/>
      <c r="E1324" s="1" t="s">
        <v>654</v>
      </c>
      <c r="F1324" s="141"/>
      <c r="G1324" s="32"/>
      <c r="H1324" s="450"/>
      <c r="I1324" s="353"/>
      <c r="J1324" s="450"/>
      <c r="O1324" s="21"/>
    </row>
    <row r="1325" spans="1:15" s="85" customFormat="1" ht="11.25" outlineLevel="1">
      <c r="A1325" s="194"/>
      <c r="B1325" s="75"/>
      <c r="C1325" s="38"/>
      <c r="D1325" s="39"/>
      <c r="E1325" s="39"/>
      <c r="F1325" s="621"/>
      <c r="G1325" s="41"/>
      <c r="H1325" s="41"/>
      <c r="I1325" s="845"/>
      <c r="J1325" s="846"/>
      <c r="K1325" s="736"/>
      <c r="L1325" s="729"/>
      <c r="M1325" s="729"/>
      <c r="N1325" s="730"/>
    </row>
    <row r="1326" spans="1:15" s="85" customFormat="1" ht="11.25" outlineLevel="1">
      <c r="A1326" s="196"/>
      <c r="B1326" s="75"/>
      <c r="C1326" s="94" t="s">
        <v>1177</v>
      </c>
      <c r="D1326" s="95" t="s">
        <v>487</v>
      </c>
      <c r="E1326" s="95"/>
      <c r="F1326" s="630"/>
      <c r="G1326" s="96" t="s">
        <v>82</v>
      </c>
      <c r="H1326" s="96" t="s">
        <v>83</v>
      </c>
      <c r="I1326" s="548"/>
      <c r="J1326" s="549"/>
      <c r="K1326" s="736"/>
      <c r="L1326" s="729"/>
      <c r="M1326" s="729"/>
      <c r="N1326" s="730"/>
    </row>
    <row r="1327" spans="1:15" s="85" customFormat="1" ht="11.25" outlineLevel="1">
      <c r="A1327" s="196"/>
      <c r="B1327" s="706"/>
      <c r="C1327" s="79" t="s">
        <v>1762</v>
      </c>
      <c r="D1327" s="315"/>
      <c r="E1327" s="312" t="s">
        <v>1911</v>
      </c>
      <c r="F1327" s="592"/>
      <c r="G1327" s="46"/>
      <c r="H1327" s="337"/>
      <c r="I1327" s="46"/>
      <c r="J1327" s="337"/>
      <c r="K1327" s="736"/>
      <c r="L1327" s="729"/>
      <c r="M1327" s="729"/>
      <c r="N1327" s="730"/>
    </row>
    <row r="1328" spans="1:15" s="85" customFormat="1" ht="11.25" outlineLevel="2">
      <c r="A1328" s="196"/>
      <c r="B1328" s="706"/>
      <c r="C1328" s="14"/>
      <c r="D1328" s="311"/>
      <c r="E1328" s="533" t="str">
        <f>TRIM(RIGHT(SUBSTITUTE(E1327," ",REPT(" ",100)),100))</f>
        <v>8.10.3.3.2(ff)</v>
      </c>
      <c r="F1328" s="590">
        <f>+VLOOKUP(E1328,clause_count,2,FALSE)</f>
        <v>3</v>
      </c>
      <c r="G1328" s="350"/>
      <c r="H1328" s="73"/>
      <c r="I1328" s="350"/>
      <c r="J1328" s="550"/>
      <c r="K1328" s="736"/>
      <c r="L1328" s="729"/>
      <c r="M1328" s="729"/>
      <c r="N1328" s="730"/>
    </row>
    <row r="1329" spans="1:15" s="85" customFormat="1" ht="25.5" outlineLevel="2">
      <c r="A1329" s="196"/>
      <c r="B1329" s="706"/>
      <c r="C1329" s="14"/>
      <c r="D1329" s="539">
        <v>1</v>
      </c>
      <c r="E1329" s="538" t="s">
        <v>3007</v>
      </c>
      <c r="F1329" s="577" t="str">
        <f>+VLOOKUP(E1329,AlterationTestLU[],2,)</f>
        <v>Counterweight Ropes, Connections, and Sheaves (Sections 3.20 and 3.21) (Item 3.22)</v>
      </c>
      <c r="G1329" s="350"/>
      <c r="H1329" s="73"/>
      <c r="I1329" s="350"/>
      <c r="J1329" s="550"/>
      <c r="K1329" s="736"/>
      <c r="L1329" s="729"/>
      <c r="M1329" s="729"/>
      <c r="N1329" s="730"/>
    </row>
    <row r="1330" spans="1:15" s="85" customFormat="1" ht="12.75" outlineLevel="2">
      <c r="A1330" s="196"/>
      <c r="B1330" s="706"/>
      <c r="C1330" s="14"/>
      <c r="D1330" s="539">
        <v>2</v>
      </c>
      <c r="E1330" s="538" t="s">
        <v>3018</v>
      </c>
      <c r="F1330" s="577" t="str">
        <f>+VLOOKUP(E1330,AlterationTestLU[],2,)</f>
        <v>Guarding of Equipment (2.10.1)</v>
      </c>
      <c r="G1330" s="350"/>
      <c r="H1330" s="73"/>
      <c r="I1330" s="350"/>
      <c r="J1330" s="550"/>
      <c r="K1330" s="736"/>
      <c r="L1330" s="729"/>
      <c r="M1330" s="729"/>
      <c r="N1330" s="730"/>
    </row>
    <row r="1331" spans="1:15" s="85" customFormat="1" ht="12.75" outlineLevel="2">
      <c r="A1331" s="196"/>
      <c r="B1331" s="706"/>
      <c r="C1331" s="14"/>
      <c r="D1331" s="539">
        <v>3</v>
      </c>
      <c r="E1331" s="538" t="s">
        <v>2984</v>
      </c>
      <c r="F1331" s="577" t="str">
        <f>+VLOOKUP(E1331,AlterationTestLU[],2,)</f>
        <v>Hoistway Smoke Control [Section 3.1 and 8.10.2.2.3(q)] (Item 3.11)</v>
      </c>
      <c r="G1331" s="350"/>
      <c r="H1331" s="73"/>
      <c r="I1331" s="350"/>
      <c r="J1331" s="550"/>
      <c r="K1331" s="736"/>
      <c r="L1331" s="729"/>
      <c r="M1331" s="729"/>
      <c r="N1331" s="730"/>
    </row>
    <row r="1332" spans="1:15" s="85" customFormat="1" ht="12.75" outlineLevel="1">
      <c r="A1332" s="196"/>
      <c r="B1332" s="75"/>
      <c r="C1332" s="11"/>
      <c r="D1332" s="1"/>
      <c r="E1332" s="1" t="s">
        <v>442</v>
      </c>
      <c r="F1332" s="347" t="s">
        <v>850</v>
      </c>
      <c r="G1332" s="32"/>
      <c r="H1332" s="32"/>
      <c r="I1332" s="845"/>
      <c r="J1332" s="846"/>
      <c r="K1332" s="736"/>
      <c r="L1332" s="729"/>
      <c r="M1332" s="729"/>
      <c r="N1332" s="730"/>
    </row>
    <row r="1333" spans="1:15" s="85" customFormat="1" ht="11.25" outlineLevel="1">
      <c r="A1333" s="196"/>
      <c r="B1333" s="75"/>
      <c r="C1333" s="11"/>
      <c r="D1333" s="1"/>
      <c r="E1333" s="1" t="s">
        <v>443</v>
      </c>
      <c r="F1333" s="141" t="s">
        <v>855</v>
      </c>
      <c r="G1333" s="32"/>
      <c r="H1333" s="32"/>
      <c r="I1333" s="845"/>
      <c r="J1333" s="846"/>
      <c r="K1333" s="736"/>
      <c r="L1333" s="729"/>
      <c r="M1333" s="729"/>
      <c r="N1333" s="730"/>
    </row>
    <row r="1334" spans="1:15" s="85" customFormat="1" ht="11.25" outlineLevel="1">
      <c r="A1334" s="196"/>
      <c r="B1334" s="75"/>
      <c r="C1334" s="11"/>
      <c r="D1334" s="1"/>
      <c r="E1334" s="1" t="s">
        <v>450</v>
      </c>
      <c r="F1334" s="141" t="s">
        <v>76</v>
      </c>
      <c r="G1334" s="32"/>
      <c r="H1334" s="32"/>
      <c r="I1334" s="845"/>
      <c r="J1334" s="846"/>
      <c r="K1334" s="736"/>
      <c r="L1334" s="729"/>
      <c r="M1334" s="729"/>
      <c r="N1334" s="730"/>
    </row>
    <row r="1335" spans="1:15" s="85" customFormat="1" ht="11.25" outlineLevel="1">
      <c r="A1335" s="196"/>
      <c r="B1335" s="75"/>
      <c r="C1335" s="11"/>
      <c r="D1335" s="1"/>
      <c r="E1335" s="1"/>
      <c r="F1335" s="602" t="s">
        <v>1886</v>
      </c>
      <c r="G1335" s="32"/>
      <c r="H1335" s="32"/>
      <c r="I1335" s="451"/>
      <c r="J1335" s="452"/>
      <c r="K1335" s="736"/>
      <c r="L1335" s="729"/>
      <c r="M1335" s="729"/>
      <c r="N1335" s="730"/>
    </row>
    <row r="1336" spans="1:15" s="85" customFormat="1" ht="11.25" outlineLevel="1">
      <c r="A1336" s="196"/>
      <c r="B1336" s="523"/>
      <c r="C1336" s="11"/>
      <c r="D1336" s="1"/>
      <c r="E1336" s="1"/>
      <c r="F1336" s="602" t="s">
        <v>2170</v>
      </c>
      <c r="G1336" s="32"/>
      <c r="H1336" s="32"/>
      <c r="I1336" s="451"/>
      <c r="J1336" s="452"/>
      <c r="K1336" s="736"/>
      <c r="L1336" s="729"/>
      <c r="M1336" s="729"/>
      <c r="N1336" s="730"/>
    </row>
    <row r="1337" spans="1:15" s="85" customFormat="1" ht="11.25" outlineLevel="1">
      <c r="A1337" s="196"/>
      <c r="B1337" s="75"/>
      <c r="C1337" s="11"/>
      <c r="D1337" s="1"/>
      <c r="E1337" s="1" t="s">
        <v>445</v>
      </c>
      <c r="F1337" s="141" t="s">
        <v>336</v>
      </c>
      <c r="G1337" s="32"/>
      <c r="H1337" s="32"/>
      <c r="I1337" s="845"/>
      <c r="J1337" s="846"/>
      <c r="K1337" s="736"/>
      <c r="L1337" s="729"/>
      <c r="M1337" s="729"/>
      <c r="N1337" s="730"/>
    </row>
    <row r="1338" spans="1:15" s="85" customFormat="1" ht="11.25" outlineLevel="1">
      <c r="A1338" s="196"/>
      <c r="B1338" s="75"/>
      <c r="C1338" s="11"/>
      <c r="D1338" s="1"/>
      <c r="E1338" s="1" t="s">
        <v>485</v>
      </c>
      <c r="F1338" s="141" t="s">
        <v>814</v>
      </c>
      <c r="G1338" s="32"/>
      <c r="H1338" s="32"/>
      <c r="I1338" s="845"/>
      <c r="J1338" s="846"/>
      <c r="K1338" s="736"/>
      <c r="L1338" s="729"/>
      <c r="M1338" s="729"/>
      <c r="N1338" s="730"/>
    </row>
    <row r="1339" spans="1:15" s="85" customFormat="1" ht="11.25" outlineLevel="1">
      <c r="A1339" s="196"/>
      <c r="B1339" s="75"/>
      <c r="C1339" s="11"/>
      <c r="D1339" s="1"/>
      <c r="E1339" s="1" t="s">
        <v>454</v>
      </c>
      <c r="F1339" s="141" t="s">
        <v>815</v>
      </c>
      <c r="G1339" s="32"/>
      <c r="H1339" s="32"/>
      <c r="I1339" s="845"/>
      <c r="J1339" s="846"/>
      <c r="K1339" s="736"/>
      <c r="L1339" s="729"/>
      <c r="M1339" s="729"/>
      <c r="N1339" s="730"/>
    </row>
    <row r="1340" spans="1:15" s="85" customFormat="1" ht="11.25" outlineLevel="1">
      <c r="A1340" s="196"/>
      <c r="B1340" s="75"/>
      <c r="C1340" s="11"/>
      <c r="D1340" s="1"/>
      <c r="E1340" s="1" t="s">
        <v>456</v>
      </c>
      <c r="F1340" s="141" t="s">
        <v>818</v>
      </c>
      <c r="G1340" s="32"/>
      <c r="H1340" s="32"/>
      <c r="I1340" s="845"/>
      <c r="J1340" s="846"/>
      <c r="K1340" s="736"/>
      <c r="L1340" s="729"/>
      <c r="M1340" s="729"/>
      <c r="N1340" s="730"/>
    </row>
    <row r="1341" spans="1:15" ht="11.25" outlineLevel="1">
      <c r="A1341" s="196"/>
      <c r="B1341" s="75"/>
      <c r="C1341" s="11"/>
      <c r="D1341" s="1"/>
      <c r="E1341" s="1" t="s">
        <v>452</v>
      </c>
      <c r="F1341" s="141" t="s">
        <v>1106</v>
      </c>
      <c r="G1341" s="32"/>
      <c r="H1341" s="32"/>
      <c r="I1341" s="845"/>
      <c r="J1341" s="846"/>
      <c r="O1341" s="21"/>
    </row>
    <row r="1342" spans="1:15" ht="11.25" outlineLevel="1">
      <c r="B1342" s="75"/>
      <c r="C1342" s="11"/>
      <c r="D1342" s="1"/>
      <c r="E1342" s="142" t="s">
        <v>486</v>
      </c>
      <c r="F1342" s="141" t="s">
        <v>977</v>
      </c>
      <c r="G1342" s="32"/>
      <c r="H1342" s="32"/>
      <c r="I1342" s="902"/>
      <c r="J1342" s="903"/>
      <c r="O1342" s="21"/>
    </row>
    <row r="1343" spans="1:15" ht="11.25">
      <c r="B1343" s="75"/>
      <c r="C1343" s="94" t="s">
        <v>1178</v>
      </c>
      <c r="D1343" s="95" t="s">
        <v>1478</v>
      </c>
      <c r="E1343" s="95"/>
      <c r="F1343" s="630"/>
      <c r="G1343" s="96" t="s">
        <v>83</v>
      </c>
      <c r="H1343" s="96" t="s">
        <v>82</v>
      </c>
      <c r="I1343" s="548" t="s">
        <v>1229</v>
      </c>
      <c r="J1343" s="549" t="s">
        <v>84</v>
      </c>
      <c r="O1343" s="21"/>
    </row>
    <row r="1344" spans="1:15" ht="11.25" outlineLevel="1">
      <c r="B1344" s="706"/>
      <c r="C1344" s="79"/>
      <c r="D1344" s="315"/>
      <c r="E1344" s="312" t="s">
        <v>1913</v>
      </c>
      <c r="F1344" s="592"/>
      <c r="G1344" s="46"/>
      <c r="H1344" s="337"/>
      <c r="I1344" s="351"/>
      <c r="J1344" s="337"/>
      <c r="O1344" s="21"/>
    </row>
    <row r="1345" spans="2:15" ht="11.25" outlineLevel="2">
      <c r="B1345" s="706"/>
      <c r="C1345" s="14"/>
      <c r="D1345" s="311"/>
      <c r="E1345" s="533" t="str">
        <f>TRIM(RIGHT(SUBSTITUTE(E1344," ",REPT(" ",100)),100))</f>
        <v>8.10.3.3.2(c)</v>
      </c>
      <c r="F1345" s="590">
        <f>+VLOOKUP(E1345,clause_count,2,FALSE)</f>
        <v>3</v>
      </c>
      <c r="G1345" s="350"/>
      <c r="H1345" s="73"/>
      <c r="I1345" s="546"/>
      <c r="J1345" s="550"/>
      <c r="O1345" s="21"/>
    </row>
    <row r="1346" spans="2:15" ht="51" outlineLevel="2">
      <c r="B1346" s="706"/>
      <c r="C1346" s="14"/>
      <c r="D1346" s="539">
        <v>1</v>
      </c>
      <c r="E1346" s="538" t="s">
        <v>3039</v>
      </c>
      <c r="F1346" s="577" t="str">
        <f>+VLOOKUP(E1346,AlterationTestLU[],2,)</f>
        <v>(b) Bottom Clearance, Runby, and Minimum Refuge Space (Item 5.2)
(b)(1) bottom car clearance (3.4.1)
(b)(2) minimum bottom car runby (3.4.2)
(b)(3) maximum bottom car runby (3.4.3)</v>
      </c>
      <c r="G1346" s="350"/>
      <c r="H1346" s="73"/>
      <c r="I1346" s="546"/>
      <c r="J1346" s="550"/>
      <c r="O1346" s="21"/>
    </row>
    <row r="1347" spans="2:15" ht="25.5" outlineLevel="2">
      <c r="B1347" s="706"/>
      <c r="C1347" s="14"/>
      <c r="D1347" s="539">
        <v>2</v>
      </c>
      <c r="E1347" s="538" t="s">
        <v>3056</v>
      </c>
      <c r="F1347" s="577" t="str">
        <f>+VLOOKUP(E1347,AlterationTestLU[],2,)</f>
        <v xml:space="preserve">Car Buffer (3.6.3, 3.6.4, and 3.22.1) (Item 5.9). Marking plates proper application 2.22.3.3 or 2.22.5.5. No test on spring/elastomeric </v>
      </c>
      <c r="G1347" s="350"/>
      <c r="H1347" s="73"/>
      <c r="I1347" s="546"/>
      <c r="J1347" s="550"/>
      <c r="O1347" s="21"/>
    </row>
    <row r="1348" spans="2:15" ht="12.75" outlineLevel="2">
      <c r="B1348" s="706"/>
      <c r="C1348" s="14"/>
      <c r="D1348" s="539">
        <v>3</v>
      </c>
      <c r="E1348" s="538" t="s">
        <v>3068</v>
      </c>
      <c r="F1348" s="577" t="str">
        <f>+VLOOKUP(E1348,AlterationTestLU[],2,)</f>
        <v>top clearance and bottom runby (3.4.6 and 3.22.2)</v>
      </c>
      <c r="G1348" s="350"/>
      <c r="H1348" s="73"/>
      <c r="I1348" s="546"/>
      <c r="J1348" s="550"/>
      <c r="O1348" s="21"/>
    </row>
    <row r="1349" spans="2:15" ht="11.25" outlineLevel="1">
      <c r="B1349" s="75"/>
      <c r="C1349" s="11"/>
      <c r="D1349" s="1"/>
      <c r="E1349" s="1" t="s">
        <v>452</v>
      </c>
      <c r="F1349" s="141" t="s">
        <v>1106</v>
      </c>
      <c r="G1349" s="32"/>
      <c r="H1349" s="32"/>
      <c r="I1349" s="898"/>
      <c r="J1349" s="899"/>
      <c r="O1349" s="21"/>
    </row>
    <row r="1350" spans="2:15" ht="11.25" outlineLevel="1">
      <c r="B1350" s="75"/>
      <c r="C1350" s="11"/>
      <c r="D1350" s="1"/>
      <c r="E1350" s="1" t="s">
        <v>449</v>
      </c>
      <c r="F1350" s="141" t="s">
        <v>820</v>
      </c>
      <c r="G1350" s="32"/>
      <c r="H1350" s="32"/>
      <c r="I1350" s="908"/>
      <c r="J1350" s="899"/>
      <c r="O1350" s="21"/>
    </row>
    <row r="1351" spans="2:15" ht="11.25" outlineLevel="1">
      <c r="B1351" s="75"/>
      <c r="C1351" s="11"/>
      <c r="D1351" s="1"/>
      <c r="E1351" s="1"/>
      <c r="F1351" s="141" t="s">
        <v>1912</v>
      </c>
      <c r="G1351" s="32"/>
      <c r="H1351" s="32"/>
      <c r="I1351" s="353"/>
      <c r="J1351" s="450"/>
      <c r="O1351" s="21"/>
    </row>
    <row r="1352" spans="2:15" ht="11.25" outlineLevel="1">
      <c r="B1352" s="75"/>
      <c r="C1352" s="11"/>
      <c r="D1352" s="1"/>
      <c r="E1352" s="1"/>
      <c r="F1352" s="141"/>
      <c r="G1352" s="32"/>
      <c r="H1352" s="32"/>
      <c r="I1352" s="353"/>
      <c r="J1352" s="450"/>
      <c r="O1352" s="21"/>
    </row>
    <row r="1353" spans="2:15" ht="11.25">
      <c r="B1353" s="75"/>
      <c r="C1353" s="94" t="s">
        <v>1179</v>
      </c>
      <c r="D1353" s="95" t="s">
        <v>1428</v>
      </c>
      <c r="E1353" s="95"/>
      <c r="F1353" s="630"/>
      <c r="G1353" s="96" t="s">
        <v>83</v>
      </c>
      <c r="H1353" s="96" t="s">
        <v>82</v>
      </c>
      <c r="I1353" s="548"/>
      <c r="J1353" s="549"/>
      <c r="O1353" s="21"/>
    </row>
    <row r="1354" spans="2:15" ht="11.25" outlineLevel="1">
      <c r="B1354" s="706"/>
      <c r="C1354" s="79"/>
      <c r="D1354" s="315"/>
      <c r="E1354" s="312" t="s">
        <v>1868</v>
      </c>
      <c r="F1354" s="592"/>
      <c r="G1354" s="46"/>
      <c r="H1354" s="337"/>
      <c r="I1354" s="351"/>
      <c r="J1354" s="337"/>
      <c r="O1354" s="21"/>
    </row>
    <row r="1355" spans="2:15" ht="11.25" outlineLevel="2">
      <c r="B1355" s="706"/>
      <c r="C1355" s="14"/>
      <c r="D1355" s="311"/>
      <c r="E1355" s="533" t="str">
        <f>TRIM(RIGHT(SUBSTITUTE(E1354," ",REPT(" ",100)),100))</f>
        <v>8.10.3.3.2(b)</v>
      </c>
      <c r="F1355" s="590">
        <f>+VLOOKUP(E1355,clause_count,2,FALSE)</f>
        <v>5</v>
      </c>
      <c r="G1355" s="350"/>
      <c r="H1355" s="73"/>
      <c r="I1355" s="546"/>
      <c r="J1355" s="550"/>
      <c r="O1355" s="21"/>
    </row>
    <row r="1356" spans="2:15" ht="12.75" outlineLevel="2">
      <c r="B1356" s="706"/>
      <c r="C1356" s="14"/>
      <c r="D1356" s="539">
        <v>1</v>
      </c>
      <c r="E1356" s="538" t="s">
        <v>2888</v>
      </c>
      <c r="F1356" s="577" t="str">
        <f>+VLOOKUP(E1356,AlterationTestLU[],2,)</f>
        <v>Car Ride (Sections 3.15 and 3.23 and 8.10.2.2.1(s)] (Item 1.19)</v>
      </c>
      <c r="G1356" s="350"/>
      <c r="H1356" s="73"/>
      <c r="I1356" s="546"/>
      <c r="J1356" s="550"/>
      <c r="O1356" s="21"/>
    </row>
    <row r="1357" spans="2:15" ht="382.5" outlineLevel="2">
      <c r="B1357" s="706"/>
      <c r="C1357" s="14"/>
      <c r="D1357" s="539">
        <v>2</v>
      </c>
      <c r="E1357" s="538" t="s">
        <v>2438</v>
      </c>
      <c r="F1357" s="577" t="str">
        <f>+VLOOKUP(E1357,AlterationTestLU[],2,)</f>
        <v>(ii) Car and Counterweight Safeties (Item 2.29)
(ii)(1) General Requirements for Types A, B, and C Safeties.
(ii)(1)(-a) Car safeties shall be tested with rated load in the car. 
(ii)(1)(-b) The car speed at which the governor trips shall be determined 
(ii)(1)(-c) The governor tripping speed shall be adjusted within the range specified in 2.18.2
(ii)(1)(-d) governor overspeed switch and the car safety-mechanism switch conformance with 2.18.4 and 2.17.7.
(ii)(1)(-e) the level of the car platform shall be checked to determine conformance with 2.17.9.2.
(ii)(1)(-f) A metal tag with the rule number, test date, name of the person/firm required by 8.10.1.1.5 
(ii)(2) Type A Governor-Operated Safeties
(ii)(2)(-a) Type A governor-operated safeties tested at rated speed down, also inertia conformance with 2.17.8.1, 
(ii)(2)(-b) If means other than inertia application of the safety is provided, such means shall be tested 
(ii)(3) Type A Safeties Without Governors. Type A safeties operated by breaking or slackening ropes be tested 
(ii)(4) Types B and C Safeties
(ii)(4)(-a) Types B and C safeties shall be subjected to an overspeed test
(ii)(4)(-b) The overspeed switch on car and counterweight governors shall be inoperative during the overspeed test. 
(ii)(4)(-c) The stopping distances for Type B safeties shall conform to 2.17.3, 
(ii)(4)(-d) For Type B safeties, the movement of the governor rope to operate safety tested conformance with 2.17.11.
(ii)(4)(-e) For Type C safeties, the stopping distance equal to the stroke of the buffer shall conform to 2.17.8.2. 
(ii)(4)(-f) For Type C safeties, buffer compression switch, oil level devices, conformance with 2.17.8.2.7 and 2.17.8.2.8.</v>
      </c>
      <c r="G1357" s="350"/>
      <c r="H1357" s="73"/>
      <c r="I1357" s="546"/>
      <c r="J1357" s="550"/>
      <c r="O1357" s="16" t="s">
        <v>2438</v>
      </c>
    </row>
    <row r="1358" spans="2:15" ht="12.75" outlineLevel="2">
      <c r="B1358" s="706"/>
      <c r="C1358" s="14"/>
      <c r="D1358" s="539">
        <v>3</v>
      </c>
      <c r="E1358" s="538" t="s">
        <v>2987</v>
      </c>
      <c r="F1358" s="577" t="str">
        <f>+VLOOKUP(E1358,AlterationTestLU[],2,)</f>
        <v>Hoistway Clearances [Section 3.5 and 8.10.2.2.3(t)] (Item 3.14)</v>
      </c>
      <c r="G1358" s="350"/>
      <c r="H1358" s="73"/>
      <c r="I1358" s="546"/>
      <c r="J1358" s="550"/>
      <c r="O1358" s="21"/>
    </row>
    <row r="1359" spans="2:15" ht="12.75" outlineLevel="2">
      <c r="B1359" s="706"/>
      <c r="C1359" s="14"/>
      <c r="D1359" s="539">
        <v>4</v>
      </c>
      <c r="E1359" s="538" t="s">
        <v>2991</v>
      </c>
      <c r="F1359" s="577" t="str">
        <f>+VLOOKUP(E1359,AlterationTestLU[],2,)</f>
        <v>Car Frame and Stiles (Section 3.15) (Item 3.18)</v>
      </c>
      <c r="G1359" s="350"/>
      <c r="H1359" s="73"/>
      <c r="I1359" s="546"/>
      <c r="J1359" s="550"/>
      <c r="O1359" s="21"/>
    </row>
    <row r="1360" spans="2:15" ht="102" outlineLevel="2">
      <c r="B1360" s="706"/>
      <c r="C1360" s="14"/>
      <c r="D1360" s="539">
        <v>5</v>
      </c>
      <c r="E1360" s="538" t="s">
        <v>2992</v>
      </c>
      <c r="F1360" s="577" t="str">
        <f>+VLOOKUP(E1360,AlterationTestLU[],2,)</f>
        <v>(t) Guide Rails, Fastenings, and Equipment (Section 3.23) (Item 3.19)
(t)(1) rail (Section 3.23)
(t)(2) bracket spacing
(t)(3) surfaces and lubrication
(t)(4) joints and fishplates
(t)(5) bracket supports
(t)(6) fastenings
(t)(7) guides</v>
      </c>
      <c r="G1360" s="350"/>
      <c r="H1360" s="73"/>
      <c r="I1360" s="546"/>
      <c r="J1360" s="550"/>
      <c r="O1360" s="21"/>
    </row>
    <row r="1361" spans="2:15" ht="11.25" outlineLevel="1">
      <c r="B1361" s="75"/>
      <c r="C1361" s="11"/>
      <c r="D1361" s="1"/>
      <c r="E1361" s="1" t="s">
        <v>447</v>
      </c>
      <c r="F1361" s="141" t="s">
        <v>821</v>
      </c>
      <c r="G1361" s="32"/>
      <c r="H1361" s="32"/>
      <c r="I1361" s="845"/>
      <c r="J1361" s="846"/>
      <c r="O1361" s="21"/>
    </row>
    <row r="1362" spans="2:15" ht="11.25" outlineLevel="1">
      <c r="B1362" s="75"/>
      <c r="C1362" s="11"/>
      <c r="D1362" s="1"/>
      <c r="E1362" s="1" t="s">
        <v>448</v>
      </c>
      <c r="F1362" s="141" t="s">
        <v>849</v>
      </c>
      <c r="G1362" s="32"/>
      <c r="H1362" s="32"/>
      <c r="I1362" s="845"/>
      <c r="J1362" s="846"/>
      <c r="O1362" s="21"/>
    </row>
    <row r="1363" spans="2:15" ht="11.25">
      <c r="B1363" s="75"/>
      <c r="C1363" s="103" t="s">
        <v>134</v>
      </c>
      <c r="D1363" s="95" t="s">
        <v>136</v>
      </c>
      <c r="E1363" s="95"/>
      <c r="F1363" s="630" t="s">
        <v>1180</v>
      </c>
      <c r="G1363" s="96" t="s">
        <v>84</v>
      </c>
      <c r="H1363" s="96" t="s">
        <v>82</v>
      </c>
      <c r="I1363" s="909" t="s">
        <v>84</v>
      </c>
      <c r="J1363" s="910"/>
      <c r="O1363" s="21"/>
    </row>
    <row r="1364" spans="2:15" ht="11.25" outlineLevel="1">
      <c r="B1364" s="706"/>
      <c r="C1364" s="79"/>
      <c r="D1364" s="315"/>
      <c r="E1364" s="312" t="s">
        <v>1914</v>
      </c>
      <c r="F1364" s="592"/>
      <c r="G1364" s="46"/>
      <c r="H1364" s="337"/>
      <c r="I1364" s="351"/>
      <c r="J1364" s="337"/>
      <c r="O1364" s="21"/>
    </row>
    <row r="1365" spans="2:15" ht="11.25" outlineLevel="2">
      <c r="B1365" s="706"/>
      <c r="C1365" s="14"/>
      <c r="D1365" s="311"/>
      <c r="E1365" s="533" t="str">
        <f>TRIM(RIGHT(SUBSTITUTE(E1364," ",REPT(" ",100)),100))</f>
        <v>8.10.3.3.2(k)</v>
      </c>
      <c r="F1365" s="590">
        <f>+VLOOKUP(E1365,clause_count,2,FALSE)</f>
        <v>3</v>
      </c>
      <c r="G1365" s="350"/>
      <c r="H1365" s="73"/>
      <c r="I1365" s="546"/>
      <c r="J1365" s="550"/>
      <c r="O1365" s="21"/>
    </row>
    <row r="1366" spans="2:15" ht="12.75" outlineLevel="2">
      <c r="B1366" s="706"/>
      <c r="C1366" s="14"/>
      <c r="D1366" s="539">
        <v>1</v>
      </c>
      <c r="E1366" s="538" t="s">
        <v>2975</v>
      </c>
      <c r="F1366" s="577" t="str">
        <f>+VLOOKUP(E1366,AlterationTestLU[],2,)</f>
        <v>Normal Terminal Stopping Devices [3.25.1 and 8.10.2.2.3(g)] (Item 3.5)</v>
      </c>
      <c r="G1366" s="350"/>
      <c r="H1366" s="73"/>
      <c r="I1366" s="546"/>
      <c r="J1366" s="550"/>
      <c r="O1366" s="21"/>
    </row>
    <row r="1367" spans="2:15" ht="12.75" outlineLevel="2">
      <c r="B1367" s="706"/>
      <c r="C1367" s="14"/>
      <c r="D1367" s="539">
        <v>2</v>
      </c>
      <c r="E1367" s="538" t="s">
        <v>2976</v>
      </c>
      <c r="F1367" s="577" t="str">
        <f>+VLOOKUP(E1367,AlterationTestLU[],2,)</f>
        <v>Terminal Speed-Reducing Devices (3.25.2) (Item 3.6)</v>
      </c>
      <c r="G1367" s="350"/>
      <c r="H1367" s="73"/>
      <c r="I1367" s="546"/>
      <c r="J1367" s="550"/>
      <c r="O1367" s="21"/>
    </row>
    <row r="1368" spans="2:15" ht="12.75" outlineLevel="2">
      <c r="B1368" s="706"/>
      <c r="C1368" s="14"/>
      <c r="D1368" s="539">
        <v>3</v>
      </c>
      <c r="E1368" s="538" t="s">
        <v>3057</v>
      </c>
      <c r="F1368" s="577" t="str">
        <f>+VLOOKUP(E1368,AlterationTestLU[],2,)</f>
        <v>Normal Terminal Stopping Devices (3.25.1) (Item 5.4)</v>
      </c>
      <c r="G1368" s="350"/>
      <c r="H1368" s="73"/>
      <c r="I1368" s="546"/>
      <c r="J1368" s="550"/>
      <c r="O1368" s="21"/>
    </row>
    <row r="1369" spans="2:15" ht="11.25" outlineLevel="1">
      <c r="B1369" s="75"/>
      <c r="C1369" s="11"/>
      <c r="D1369" s="1"/>
      <c r="E1369" s="1" t="s">
        <v>457</v>
      </c>
      <c r="F1369" s="141" t="s">
        <v>822</v>
      </c>
      <c r="G1369" s="32"/>
      <c r="H1369" s="32"/>
      <c r="I1369" s="898" t="s">
        <v>1562</v>
      </c>
      <c r="J1369" s="899"/>
      <c r="O1369" s="21"/>
    </row>
    <row r="1370" spans="2:15" ht="11.25" outlineLevel="1">
      <c r="B1370" s="523"/>
      <c r="C1370" s="273" t="s">
        <v>2175</v>
      </c>
      <c r="D1370" s="164" t="s">
        <v>784</v>
      </c>
      <c r="E1370" s="165"/>
      <c r="F1370" s="593"/>
      <c r="G1370" s="895" t="s">
        <v>84</v>
      </c>
      <c r="H1370" s="907"/>
      <c r="I1370" s="895" t="s">
        <v>84</v>
      </c>
      <c r="J1370" s="896"/>
      <c r="O1370" s="21"/>
    </row>
    <row r="1371" spans="2:15" ht="11.25" outlineLevel="1">
      <c r="B1371" s="75"/>
      <c r="C1371" s="11"/>
      <c r="D1371" s="74"/>
      <c r="E1371" s="1" t="s">
        <v>1479</v>
      </c>
      <c r="F1371" s="141" t="s">
        <v>1480</v>
      </c>
      <c r="G1371" s="32"/>
      <c r="H1371" s="32"/>
      <c r="I1371" s="898"/>
      <c r="J1371" s="899"/>
      <c r="O1371" s="21"/>
    </row>
    <row r="1372" spans="2:15" ht="11.25" outlineLevel="1">
      <c r="B1372" s="75"/>
      <c r="C1372" s="11"/>
      <c r="D1372" s="74"/>
      <c r="E1372" s="1" t="s">
        <v>1089</v>
      </c>
      <c r="F1372" s="141" t="s">
        <v>1090</v>
      </c>
      <c r="G1372" s="32"/>
      <c r="H1372" s="32"/>
      <c r="I1372" s="898"/>
      <c r="J1372" s="899"/>
      <c r="O1372" s="21"/>
    </row>
    <row r="1373" spans="2:15" ht="11.25" outlineLevel="1">
      <c r="B1373" s="75"/>
      <c r="C1373" s="11"/>
      <c r="D1373" s="74"/>
      <c r="E1373" s="1" t="s">
        <v>1481</v>
      </c>
      <c r="F1373" s="141" t="s">
        <v>1482</v>
      </c>
      <c r="G1373" s="32"/>
      <c r="H1373" s="32"/>
      <c r="I1373" s="898"/>
      <c r="J1373" s="899"/>
      <c r="O1373" s="21"/>
    </row>
    <row r="1374" spans="2:15" ht="11.25" outlineLevel="1">
      <c r="B1374" s="75"/>
      <c r="C1374" s="11"/>
      <c r="D1374" s="1"/>
      <c r="E1374" s="1"/>
      <c r="F1374" s="141"/>
      <c r="G1374" s="32"/>
      <c r="H1374" s="32"/>
      <c r="I1374" s="882"/>
      <c r="J1374" s="883"/>
      <c r="O1374" s="21"/>
    </row>
    <row r="1375" spans="2:15" ht="11.25">
      <c r="B1375" s="75"/>
      <c r="C1375" s="94" t="s">
        <v>1181</v>
      </c>
      <c r="D1375" s="95" t="s">
        <v>1113</v>
      </c>
      <c r="E1375" s="95"/>
      <c r="F1375" s="630"/>
      <c r="G1375" s="96" t="s">
        <v>84</v>
      </c>
      <c r="H1375" s="96" t="s">
        <v>84</v>
      </c>
      <c r="I1375" s="548"/>
      <c r="J1375" s="549"/>
      <c r="O1375" s="21"/>
    </row>
    <row r="1376" spans="2:15" ht="11.25" outlineLevel="1">
      <c r="B1376" s="706"/>
      <c r="C1376" s="79"/>
      <c r="D1376" s="315"/>
      <c r="E1376" s="312" t="s">
        <v>1914</v>
      </c>
      <c r="F1376" s="592"/>
      <c r="G1376" s="46"/>
      <c r="H1376" s="337"/>
      <c r="I1376" s="351"/>
      <c r="J1376" s="337"/>
      <c r="O1376" s="21"/>
    </row>
    <row r="1377" spans="2:15" ht="11.25" outlineLevel="2">
      <c r="B1377" s="706"/>
      <c r="C1377" s="14"/>
      <c r="D1377" s="311"/>
      <c r="E1377" s="533" t="str">
        <f>TRIM(RIGHT(SUBSTITUTE(E1376," ",REPT(" ",100)),100))</f>
        <v>8.10.3.3.2(k)</v>
      </c>
      <c r="F1377" s="590">
        <f>+VLOOKUP(E1377,clause_count,2,FALSE)</f>
        <v>3</v>
      </c>
      <c r="G1377" s="350"/>
      <c r="H1377" s="73"/>
      <c r="I1377" s="546"/>
      <c r="J1377" s="550"/>
      <c r="O1377" s="21"/>
    </row>
    <row r="1378" spans="2:15" ht="12.75" outlineLevel="2">
      <c r="B1378" s="706"/>
      <c r="C1378" s="14"/>
      <c r="D1378" s="539">
        <v>1</v>
      </c>
      <c r="E1378" s="538" t="s">
        <v>2975</v>
      </c>
      <c r="F1378" s="577" t="str">
        <f>+VLOOKUP(E1378,AlterationTestLU[],2,)</f>
        <v>Normal Terminal Stopping Devices [3.25.1 and 8.10.2.2.3(g)] (Item 3.5)</v>
      </c>
      <c r="G1378" s="350"/>
      <c r="H1378" s="73"/>
      <c r="I1378" s="546"/>
      <c r="J1378" s="550"/>
      <c r="O1378" s="21"/>
    </row>
    <row r="1379" spans="2:15" ht="12.75" outlineLevel="2">
      <c r="B1379" s="706"/>
      <c r="C1379" s="14"/>
      <c r="D1379" s="539">
        <v>2</v>
      </c>
      <c r="E1379" s="538" t="s">
        <v>2976</v>
      </c>
      <c r="F1379" s="577" t="str">
        <f>+VLOOKUP(E1379,AlterationTestLU[],2,)</f>
        <v>Terminal Speed-Reducing Devices (3.25.2) (Item 3.6)</v>
      </c>
      <c r="G1379" s="350"/>
      <c r="H1379" s="73"/>
      <c r="I1379" s="546"/>
      <c r="J1379" s="550"/>
      <c r="O1379" s="21"/>
    </row>
    <row r="1380" spans="2:15" ht="12.75" outlineLevel="2">
      <c r="B1380" s="706"/>
      <c r="C1380" s="14"/>
      <c r="D1380" s="539">
        <v>3</v>
      </c>
      <c r="E1380" s="538" t="s">
        <v>3057</v>
      </c>
      <c r="F1380" s="577" t="str">
        <f>+VLOOKUP(E1380,AlterationTestLU[],2,)</f>
        <v>Normal Terminal Stopping Devices (3.25.1) (Item 5.4)</v>
      </c>
      <c r="G1380" s="350"/>
      <c r="H1380" s="73"/>
      <c r="I1380" s="546"/>
      <c r="J1380" s="550"/>
      <c r="O1380" s="21"/>
    </row>
    <row r="1381" spans="2:15" ht="11.25" outlineLevel="1">
      <c r="B1381" s="75"/>
      <c r="C1381" s="11"/>
      <c r="D1381" s="1"/>
      <c r="E1381" s="1" t="s">
        <v>458</v>
      </c>
      <c r="F1381" s="141" t="s">
        <v>1113</v>
      </c>
      <c r="G1381" s="32"/>
      <c r="H1381" s="32"/>
      <c r="I1381" s="902"/>
      <c r="J1381" s="903"/>
      <c r="O1381" s="21"/>
    </row>
    <row r="1382" spans="2:15" ht="11.25">
      <c r="B1382" s="75"/>
      <c r="C1382" s="94" t="s">
        <v>1182</v>
      </c>
      <c r="D1382" s="95" t="s">
        <v>1115</v>
      </c>
      <c r="E1382" s="95"/>
      <c r="F1382" s="637"/>
      <c r="G1382" s="904" t="s">
        <v>150</v>
      </c>
      <c r="H1382" s="905"/>
      <c r="I1382" s="905"/>
      <c r="J1382" s="906"/>
      <c r="O1382" s="21"/>
    </row>
    <row r="1383" spans="2:15" ht="11.25" outlineLevel="1">
      <c r="B1383" s="75"/>
      <c r="C1383" s="14" t="s">
        <v>1549</v>
      </c>
      <c r="D1383" s="341" t="s">
        <v>1116</v>
      </c>
      <c r="E1383" s="9"/>
      <c r="F1383" s="588"/>
      <c r="G1383" s="350" t="s">
        <v>85</v>
      </c>
      <c r="H1383" s="547" t="s">
        <v>85</v>
      </c>
      <c r="I1383" s="546" t="s">
        <v>1229</v>
      </c>
      <c r="J1383" s="547" t="s">
        <v>85</v>
      </c>
      <c r="O1383" s="21"/>
    </row>
    <row r="1384" spans="2:15" ht="11.25" outlineLevel="1">
      <c r="B1384" s="75"/>
      <c r="C1384" s="11"/>
      <c r="D1384" s="1"/>
      <c r="E1384" s="1" t="s">
        <v>468</v>
      </c>
      <c r="F1384" s="141" t="s">
        <v>775</v>
      </c>
      <c r="G1384" s="32"/>
      <c r="H1384" s="32"/>
      <c r="I1384" s="845"/>
      <c r="J1384" s="846"/>
      <c r="O1384" s="21"/>
    </row>
    <row r="1385" spans="2:15" ht="11.25" outlineLevel="1">
      <c r="B1385" s="75"/>
      <c r="C1385" s="11"/>
      <c r="D1385" s="1"/>
      <c r="E1385" s="1"/>
      <c r="F1385" s="141" t="s">
        <v>1808</v>
      </c>
      <c r="G1385" s="32"/>
      <c r="H1385" s="32"/>
      <c r="I1385" s="451"/>
      <c r="J1385" s="452"/>
      <c r="O1385" s="21"/>
    </row>
    <row r="1386" spans="2:15" ht="11.25" outlineLevel="1">
      <c r="B1386" s="523"/>
      <c r="C1386" s="11"/>
      <c r="D1386" s="1"/>
      <c r="E1386" s="229" t="s">
        <v>2140</v>
      </c>
      <c r="F1386" s="141"/>
      <c r="G1386" s="32"/>
      <c r="H1386" s="32"/>
      <c r="I1386" s="451"/>
      <c r="J1386" s="452"/>
      <c r="O1386" s="21"/>
    </row>
    <row r="1387" spans="2:15" ht="11.25" outlineLevel="1">
      <c r="B1387" s="706"/>
      <c r="C1387" s="773"/>
      <c r="D1387" s="311"/>
      <c r="E1387" s="312" t="s">
        <v>3829</v>
      </c>
      <c r="F1387" s="589"/>
      <c r="G1387" s="350"/>
      <c r="H1387" s="550"/>
      <c r="I1387" s="546"/>
      <c r="J1387" s="550"/>
      <c r="O1387" s="21"/>
    </row>
    <row r="1388" spans="2:15" ht="11.25" outlineLevel="2">
      <c r="B1388" s="706"/>
      <c r="C1388" s="773"/>
      <c r="D1388" s="311"/>
      <c r="E1388" s="533" t="str">
        <f>TRIM(RIGHT(SUBSTITUTE(E1387," ",REPT(" ",100)),100))</f>
        <v>8.10.3.3.2(gg)</v>
      </c>
      <c r="F1388" s="590">
        <f>+VLOOKUP(E1388,clause_count,2,FALSE)</f>
        <v>1</v>
      </c>
      <c r="G1388" s="350"/>
      <c r="H1388" s="550"/>
      <c r="I1388" s="546"/>
      <c r="J1388" s="550"/>
      <c r="O1388" s="21"/>
    </row>
    <row r="1389" spans="2:15" ht="51" outlineLevel="2">
      <c r="B1389" s="706"/>
      <c r="C1389" s="773"/>
      <c r="D1389" s="539">
        <v>1</v>
      </c>
      <c r="E1389" s="538" t="s">
        <v>2532</v>
      </c>
      <c r="F1389" s="577" t="str">
        <f>+VLOOKUP(E1389,AlterationTestLU[#All],2,FALSE)</f>
        <v>(c) Top-of-Car Operating Device and Equipment (Item 3.3)
(c)(1) top-of-car inspection operation (2.26.1.4.2)
(c)(2) equipment on car top (2.14.1.7)
(c)(3) inspection operation with open door circuits (2.26.1.5)</v>
      </c>
      <c r="G1389" s="350"/>
      <c r="H1389" s="550"/>
      <c r="I1389" s="546"/>
      <c r="J1389" s="550"/>
      <c r="O1389" s="21"/>
    </row>
    <row r="1390" spans="2:15" ht="11.25" outlineLevel="1">
      <c r="B1390" s="523"/>
      <c r="C1390" s="273" t="s">
        <v>2176</v>
      </c>
      <c r="D1390" s="261" t="s">
        <v>1440</v>
      </c>
      <c r="E1390" s="166"/>
      <c r="F1390" s="593"/>
      <c r="G1390" s="350" t="s">
        <v>85</v>
      </c>
      <c r="H1390" s="350" t="s">
        <v>85</v>
      </c>
      <c r="I1390" s="451"/>
      <c r="J1390" s="452"/>
      <c r="O1390" s="21"/>
    </row>
    <row r="1391" spans="2:15" ht="11.25" outlineLevel="1">
      <c r="B1391" s="75"/>
      <c r="C1391" s="13"/>
      <c r="D1391" s="1"/>
      <c r="E1391" s="339" t="s">
        <v>1809</v>
      </c>
      <c r="F1391" s="141" t="s">
        <v>1813</v>
      </c>
      <c r="G1391" s="227"/>
      <c r="H1391" s="227"/>
      <c r="I1391" s="451"/>
      <c r="J1391" s="452"/>
      <c r="O1391" s="21"/>
    </row>
    <row r="1392" spans="2:15" ht="11.25" outlineLevel="1">
      <c r="B1392" s="75"/>
      <c r="C1392" s="13"/>
      <c r="D1392" s="1"/>
      <c r="E1392" s="1" t="s">
        <v>468</v>
      </c>
      <c r="F1392" s="141" t="s">
        <v>775</v>
      </c>
      <c r="G1392" s="227"/>
      <c r="H1392" s="227"/>
      <c r="I1392" s="451"/>
      <c r="J1392" s="452"/>
      <c r="O1392" s="21"/>
    </row>
    <row r="1393" spans="2:15" ht="11.25" outlineLevel="1">
      <c r="B1393" s="75"/>
      <c r="C1393" s="13"/>
      <c r="D1393" s="1"/>
      <c r="E1393" s="1"/>
      <c r="F1393" s="141" t="s">
        <v>1808</v>
      </c>
      <c r="G1393" s="227"/>
      <c r="H1393" s="227"/>
      <c r="I1393" s="451"/>
      <c r="J1393" s="452"/>
      <c r="O1393" s="21"/>
    </row>
    <row r="1394" spans="2:15" ht="11.25" outlineLevel="1">
      <c r="B1394" s="523"/>
      <c r="C1394" s="273" t="s">
        <v>2177</v>
      </c>
      <c r="D1394" s="164" t="s">
        <v>188</v>
      </c>
      <c r="E1394" s="165"/>
      <c r="F1394" s="593"/>
      <c r="G1394" s="77" t="s">
        <v>85</v>
      </c>
      <c r="H1394" s="77" t="s">
        <v>85</v>
      </c>
      <c r="I1394" s="451"/>
      <c r="J1394" s="452"/>
      <c r="O1394" s="21"/>
    </row>
    <row r="1395" spans="2:15" ht="11.25" outlineLevel="1">
      <c r="B1395" s="75"/>
      <c r="C1395" s="11"/>
      <c r="D1395" s="74"/>
      <c r="E1395" s="339" t="s">
        <v>1811</v>
      </c>
      <c r="F1395" s="141" t="s">
        <v>1814</v>
      </c>
      <c r="G1395" s="32"/>
      <c r="H1395" s="32"/>
      <c r="I1395" s="451"/>
      <c r="J1395" s="452"/>
      <c r="O1395" s="21"/>
    </row>
    <row r="1396" spans="2:15" ht="11.25" outlineLevel="1">
      <c r="B1396" s="75"/>
      <c r="C1396" s="11"/>
      <c r="D1396" s="786"/>
      <c r="E1396" s="229"/>
      <c r="F1396" s="141"/>
      <c r="G1396" s="32"/>
      <c r="H1396" s="32"/>
      <c r="I1396" s="451"/>
      <c r="J1396" s="452"/>
      <c r="O1396" s="21"/>
    </row>
    <row r="1397" spans="2:15" ht="11.25" outlineLevel="1">
      <c r="B1397" s="75"/>
      <c r="C1397" s="14" t="s">
        <v>1183</v>
      </c>
      <c r="D1397" s="9" t="s">
        <v>1118</v>
      </c>
      <c r="E1397" s="9"/>
      <c r="F1397" s="588"/>
      <c r="G1397" s="350" t="s">
        <v>85</v>
      </c>
      <c r="H1397" s="350" t="s">
        <v>85</v>
      </c>
      <c r="I1397" s="845"/>
      <c r="J1397" s="846"/>
      <c r="O1397" s="21"/>
    </row>
    <row r="1398" spans="2:15" ht="11.25" outlineLevel="1">
      <c r="B1398" s="706"/>
      <c r="C1398" s="14"/>
      <c r="D1398" s="311"/>
      <c r="E1398" s="312" t="s">
        <v>1915</v>
      </c>
      <c r="F1398" s="589"/>
      <c r="G1398" s="350"/>
      <c r="H1398" s="550"/>
      <c r="I1398" s="546"/>
      <c r="J1398" s="550"/>
      <c r="O1398" s="21"/>
    </row>
    <row r="1399" spans="2:15" ht="11.25" outlineLevel="2">
      <c r="B1399" s="706"/>
      <c r="C1399" s="14"/>
      <c r="D1399" s="311"/>
      <c r="E1399" s="533" t="str">
        <f>TRIM(RIGHT(SUBSTITUTE(E1398," ",REPT(" ",100)),100))</f>
        <v>8.10.3.3.2(hh)</v>
      </c>
      <c r="F1399" s="590">
        <f>+VLOOKUP(E1399,clause_count,2,FALSE)</f>
        <v>1</v>
      </c>
      <c r="G1399" s="350"/>
      <c r="H1399" s="73"/>
      <c r="I1399" s="546"/>
      <c r="J1399" s="550"/>
      <c r="O1399" s="21"/>
    </row>
    <row r="1400" spans="2:15" ht="12.75" outlineLevel="2">
      <c r="B1400" s="706"/>
      <c r="C1400" s="14"/>
      <c r="D1400" s="539">
        <v>1</v>
      </c>
      <c r="E1400" s="538" t="s">
        <v>2979</v>
      </c>
      <c r="F1400" s="577" t="str">
        <f>+VLOOKUP(E1400,AlterationTestLU[],2,)</f>
        <v>leveling or truck zone operation (3.26.3.2)</v>
      </c>
      <c r="G1400" s="350"/>
      <c r="H1400" s="73"/>
      <c r="I1400" s="546"/>
      <c r="J1400" s="550"/>
      <c r="O1400" s="21"/>
    </row>
    <row r="1401" spans="2:15" ht="11.25" outlineLevel="1">
      <c r="B1401" s="75"/>
      <c r="C1401" s="11"/>
      <c r="D1401" s="1"/>
      <c r="E1401" s="1" t="s">
        <v>489</v>
      </c>
      <c r="F1401" s="141" t="s">
        <v>777</v>
      </c>
      <c r="G1401" s="32"/>
      <c r="H1401" s="32"/>
      <c r="I1401" s="845"/>
      <c r="J1401" s="846"/>
      <c r="O1401" s="21"/>
    </row>
    <row r="1402" spans="2:15" ht="11.25" outlineLevel="1">
      <c r="B1402" s="75"/>
      <c r="C1402" s="14" t="s">
        <v>135</v>
      </c>
      <c r="D1402" s="9" t="s">
        <v>1471</v>
      </c>
      <c r="E1402" s="9"/>
      <c r="F1402" s="588" t="s">
        <v>1184</v>
      </c>
      <c r="G1402" s="350" t="s">
        <v>84</v>
      </c>
      <c r="H1402" s="350" t="s">
        <v>82</v>
      </c>
      <c r="I1402" s="895" t="s">
        <v>84</v>
      </c>
      <c r="J1402" s="896"/>
      <c r="O1402" s="21"/>
    </row>
    <row r="1403" spans="2:15" ht="11.25" outlineLevel="1">
      <c r="B1403" s="706"/>
      <c r="C1403" s="14"/>
      <c r="D1403" s="311"/>
      <c r="E1403" s="312" t="s">
        <v>1916</v>
      </c>
      <c r="F1403" s="589"/>
      <c r="G1403" s="350"/>
      <c r="H1403" s="550"/>
      <c r="I1403" s="546"/>
      <c r="J1403" s="550"/>
      <c r="O1403" s="21"/>
    </row>
    <row r="1404" spans="2:15" ht="11.25" outlineLevel="2">
      <c r="B1404" s="706"/>
      <c r="C1404" s="14"/>
      <c r="D1404" s="311"/>
      <c r="E1404" s="533" t="str">
        <f>TRIM(RIGHT(SUBSTITUTE(E1403," ",REPT(" ",100)),100))</f>
        <v>8.10.3.3.2(ii)</v>
      </c>
      <c r="F1404" s="590">
        <f>+VLOOKUP(E1404,clause_count,2,FALSE)</f>
        <v>1</v>
      </c>
      <c r="G1404" s="350"/>
      <c r="H1404" s="73"/>
      <c r="I1404" s="546"/>
      <c r="J1404" s="550"/>
      <c r="O1404" s="21"/>
    </row>
    <row r="1405" spans="2:15" ht="25.5" outlineLevel="2">
      <c r="B1405" s="706"/>
      <c r="C1405" s="14"/>
      <c r="D1405" s="539">
        <v>1</v>
      </c>
      <c r="E1405" s="538" t="s">
        <v>2978</v>
      </c>
      <c r="F1405" s="577" t="str">
        <f>+VLOOKUP(E1405,AlterationTestLU[],2,)</f>
        <v>Anticreep Operation. A test of the anticreep leveling device shall be made to determine conformance with 3.26.3.1.</v>
      </c>
      <c r="G1405" s="350"/>
      <c r="H1405" s="73"/>
      <c r="I1405" s="546"/>
      <c r="J1405" s="550"/>
      <c r="O1405" s="21"/>
    </row>
    <row r="1406" spans="2:15" ht="11.25" outlineLevel="1">
      <c r="B1406" s="75"/>
      <c r="C1406" s="11"/>
      <c r="D1406" s="1"/>
      <c r="E1406" s="1" t="s">
        <v>490</v>
      </c>
      <c r="F1406" s="141" t="s">
        <v>845</v>
      </c>
      <c r="G1406" s="32"/>
      <c r="H1406" s="64"/>
      <c r="I1406" s="898" t="s">
        <v>1563</v>
      </c>
      <c r="J1406" s="899"/>
      <c r="O1406" s="21"/>
    </row>
    <row r="1407" spans="2:15" ht="11.25" outlineLevel="1">
      <c r="B1407" s="75"/>
      <c r="C1407" s="84"/>
      <c r="D1407" s="74"/>
      <c r="E1407" s="1"/>
      <c r="F1407" s="141"/>
      <c r="G1407" s="64"/>
      <c r="H1407" s="64"/>
      <c r="I1407" s="62"/>
      <c r="J1407" s="63"/>
      <c r="O1407" s="21"/>
    </row>
    <row r="1408" spans="2:15" ht="11.25" outlineLevel="1">
      <c r="B1408" s="75"/>
      <c r="C1408" s="14" t="s">
        <v>1185</v>
      </c>
      <c r="D1408" s="9" t="s">
        <v>1120</v>
      </c>
      <c r="E1408" s="9"/>
      <c r="F1408" s="588"/>
      <c r="G1408" s="350" t="s">
        <v>83</v>
      </c>
      <c r="H1408" s="350" t="s">
        <v>82</v>
      </c>
      <c r="I1408" s="845"/>
      <c r="J1408" s="846"/>
      <c r="O1408" s="21"/>
    </row>
    <row r="1409" spans="2:15" ht="11.25" outlineLevel="1">
      <c r="B1409" s="706"/>
      <c r="C1409" s="773"/>
      <c r="D1409" s="311"/>
      <c r="E1409" s="312" t="s">
        <v>3830</v>
      </c>
      <c r="F1409" s="589"/>
      <c r="G1409" s="350"/>
      <c r="H1409" s="550"/>
      <c r="I1409" s="546"/>
      <c r="J1409" s="550"/>
      <c r="O1409" s="21"/>
    </row>
    <row r="1410" spans="2:15" ht="11.25" outlineLevel="2">
      <c r="B1410" s="706"/>
      <c r="C1410" s="773"/>
      <c r="D1410" s="311"/>
      <c r="E1410" s="533" t="str">
        <f>TRIM(RIGHT(SUBSTITUTE(E1409," ",REPT(" ",100)),100))</f>
        <v>8.10.3.3.2(jj)</v>
      </c>
      <c r="F1410" s="590">
        <f>+VLOOKUP(E1410,clause_count,2,FALSE)</f>
        <v>2</v>
      </c>
      <c r="G1410" s="350"/>
      <c r="H1410" s="73"/>
      <c r="I1410" s="546"/>
      <c r="J1410" s="550"/>
      <c r="O1410" s="21"/>
    </row>
    <row r="1411" spans="2:15" ht="63.75" outlineLevel="2">
      <c r="B1411" s="706"/>
      <c r="C1411" s="773"/>
      <c r="D1411" s="539">
        <v>1</v>
      </c>
      <c r="E1411" s="538" t="s">
        <v>2916</v>
      </c>
      <c r="F1411" s="577" t="str">
        <f>+VLOOKUP(E1411,AlterationTestLU[#All],2,FALSE)</f>
        <v>(r) Disconnecting Means and Control [8.10.2.2.2(r)] (Item 2.11)
(r)(1) general (2.26.4.1, 2.26.4.5, and 3.26.1, and NFPA 70 or CSA C22.1, as applicable)
(r)(2) closed position (3.26.3.1.4)
(r)(3) auxiliary contacts (NFPA 70 or CSA C22.1, as applicable)</v>
      </c>
      <c r="G1411" s="350"/>
      <c r="H1411" s="73"/>
      <c r="I1411" s="546"/>
      <c r="J1411" s="550"/>
      <c r="O1411" s="21"/>
    </row>
    <row r="1412" spans="2:15" ht="127.5" outlineLevel="2">
      <c r="B1412" s="706"/>
      <c r="C1412" s="773"/>
      <c r="D1412" s="539">
        <v>1</v>
      </c>
      <c r="E1412" s="538" t="s">
        <v>2920</v>
      </c>
      <c r="F1412" s="577" t="str">
        <f>+VLOOKUP(E1412,AlterationTestLU[#All],2,FALSE)</f>
        <v>(s) Controller Wiring, Fuses, Grounding, etc. [8.10.2.2.2(s)] (Item 2.12)
(s)(1) wiring (2.26.4.1 and 3.26.1)
(s)(2) certification (2.26.4.2 and 3.26.1)
(s)(3) capacitors or devices (2.26.7 and 3.26.1)
(s)(4) control and operating circuits (2.26.9 and 3.26.1)
(s)(5) clearances (NFPA 70 or CSA C22.1, as applicable)
(s)(6) phase protection (3.26.5)
(s)(7) low oil protection (3.26.9)
(s)(8) grounding (Section 2.26 and NFPA 70 or CSA C22.1, as applicable)
(s)(9) fuses (2.26.4.1)</v>
      </c>
      <c r="G1412" s="350"/>
      <c r="H1412" s="73"/>
      <c r="I1412" s="546"/>
      <c r="J1412" s="550"/>
      <c r="O1412" s="21"/>
    </row>
    <row r="1413" spans="2:15" ht="11.25" outlineLevel="1">
      <c r="B1413" s="75"/>
      <c r="C1413" s="14"/>
      <c r="D1413" s="9"/>
      <c r="E1413" s="9" t="s">
        <v>217</v>
      </c>
      <c r="F1413" s="588"/>
      <c r="G1413" s="350"/>
      <c r="H1413" s="350"/>
      <c r="I1413" s="451"/>
      <c r="J1413" s="452"/>
      <c r="O1413" s="21"/>
    </row>
    <row r="1414" spans="2:15" ht="11.25" outlineLevel="1">
      <c r="B1414" s="75"/>
      <c r="C1414" s="14"/>
      <c r="D1414" s="9"/>
      <c r="E1414" s="9" t="s">
        <v>218</v>
      </c>
      <c r="F1414" s="588"/>
      <c r="G1414" s="350"/>
      <c r="H1414" s="350"/>
      <c r="I1414" s="451"/>
      <c r="J1414" s="452"/>
      <c r="O1414" s="21"/>
    </row>
    <row r="1415" spans="2:15" ht="11.25" outlineLevel="1">
      <c r="B1415" s="75"/>
      <c r="C1415" s="14"/>
      <c r="D1415" s="9"/>
      <c r="E1415" s="9" t="s">
        <v>219</v>
      </c>
      <c r="F1415" s="588"/>
      <c r="G1415" s="350"/>
      <c r="H1415" s="350"/>
      <c r="I1415" s="451"/>
      <c r="J1415" s="452"/>
      <c r="O1415" s="21"/>
    </row>
    <row r="1416" spans="2:15" ht="11.25" outlineLevel="1">
      <c r="B1416" s="75"/>
      <c r="C1416" s="13"/>
      <c r="D1416" s="1" t="s">
        <v>220</v>
      </c>
      <c r="E1416" s="1"/>
      <c r="F1416" s="141"/>
      <c r="G1416" s="32"/>
      <c r="H1416" s="32"/>
      <c r="I1416" s="451"/>
      <c r="J1416" s="452"/>
      <c r="N1416" s="740" t="s">
        <v>3774</v>
      </c>
      <c r="O1416" s="21"/>
    </row>
    <row r="1417" spans="2:15" ht="11.25" outlineLevel="1">
      <c r="B1417" s="75"/>
      <c r="C1417" s="11"/>
      <c r="D1417" s="1"/>
      <c r="E1417" s="1" t="s">
        <v>467</v>
      </c>
      <c r="F1417" s="141" t="s">
        <v>1115</v>
      </c>
      <c r="G1417" s="32"/>
      <c r="H1417" s="32"/>
      <c r="I1417" s="845"/>
      <c r="J1417" s="846"/>
      <c r="O1417" s="21"/>
    </row>
    <row r="1418" spans="2:15" ht="11.25" outlineLevel="1">
      <c r="B1418" s="75"/>
      <c r="C1418" s="11"/>
      <c r="D1418" s="1"/>
      <c r="E1418" s="1" t="s">
        <v>470</v>
      </c>
      <c r="F1418" s="141" t="s">
        <v>799</v>
      </c>
      <c r="G1418" s="32"/>
      <c r="H1418" s="32"/>
      <c r="I1418" s="845"/>
      <c r="J1418" s="846"/>
      <c r="O1418" s="21"/>
    </row>
    <row r="1419" spans="2:15" ht="11.25" outlineLevel="1">
      <c r="B1419" s="75"/>
      <c r="C1419" s="11"/>
      <c r="D1419" s="1"/>
      <c r="E1419" s="1" t="s">
        <v>471</v>
      </c>
      <c r="F1419" s="141" t="s">
        <v>846</v>
      </c>
      <c r="G1419" s="32"/>
      <c r="H1419" s="32"/>
      <c r="I1419" s="845"/>
      <c r="J1419" s="846"/>
      <c r="O1419" s="21"/>
    </row>
    <row r="1420" spans="2:15" ht="11.25" outlineLevel="1">
      <c r="B1420" s="75"/>
      <c r="C1420" s="11"/>
      <c r="D1420" s="1"/>
      <c r="E1420" s="1" t="s">
        <v>491</v>
      </c>
      <c r="F1420" s="141" t="s">
        <v>847</v>
      </c>
      <c r="G1420" s="32"/>
      <c r="H1420" s="32"/>
      <c r="I1420" s="845"/>
      <c r="J1420" s="846"/>
      <c r="O1420" s="21"/>
    </row>
    <row r="1421" spans="2:15" ht="11.25" outlineLevel="1">
      <c r="B1421" s="523"/>
      <c r="C1421" s="273" t="s">
        <v>2178</v>
      </c>
      <c r="D1421" s="164" t="s">
        <v>785</v>
      </c>
      <c r="E1421" s="165"/>
      <c r="F1421" s="593"/>
      <c r="G1421" s="350"/>
      <c r="H1421" s="350" t="s">
        <v>85</v>
      </c>
      <c r="I1421" s="451"/>
      <c r="J1421" s="452"/>
      <c r="O1421" s="21"/>
    </row>
    <row r="1422" spans="2:15" ht="11.25" outlineLevel="1">
      <c r="B1422" s="75"/>
      <c r="C1422" s="11"/>
      <c r="D1422" s="74"/>
      <c r="E1422" s="1" t="s">
        <v>91</v>
      </c>
      <c r="F1422" s="141" t="s">
        <v>1554</v>
      </c>
      <c r="G1422" s="353"/>
      <c r="H1422" s="32"/>
      <c r="I1422" s="451"/>
      <c r="J1422" s="452"/>
      <c r="O1422" s="21"/>
    </row>
    <row r="1423" spans="2:15" ht="11.25" outlineLevel="1">
      <c r="B1423" s="75"/>
      <c r="C1423" s="11"/>
      <c r="D1423" s="74"/>
      <c r="E1423" s="1" t="s">
        <v>471</v>
      </c>
      <c r="F1423" s="141" t="s">
        <v>846</v>
      </c>
      <c r="G1423" s="32"/>
      <c r="H1423" s="32"/>
      <c r="I1423" s="451"/>
      <c r="J1423" s="452"/>
      <c r="O1423" s="21"/>
    </row>
    <row r="1424" spans="2:15" ht="11.25" outlineLevel="1">
      <c r="B1424" s="523"/>
      <c r="C1424" s="273" t="s">
        <v>2179</v>
      </c>
      <c r="D1424" s="164" t="s">
        <v>189</v>
      </c>
      <c r="E1424" s="165"/>
      <c r="F1424" s="593"/>
      <c r="G1424" s="350"/>
      <c r="H1424" s="350" t="s">
        <v>84</v>
      </c>
      <c r="I1424" s="451"/>
      <c r="J1424" s="452"/>
      <c r="O1424" s="21"/>
    </row>
    <row r="1425" spans="2:15" ht="11.25" outlineLevel="1">
      <c r="B1425" s="75"/>
      <c r="C1425" s="11"/>
      <c r="D1425" s="74"/>
      <c r="E1425" s="1" t="s">
        <v>90</v>
      </c>
      <c r="F1425" s="141"/>
      <c r="G1425" s="32"/>
      <c r="H1425" s="32"/>
      <c r="I1425" s="451"/>
      <c r="J1425" s="452"/>
      <c r="O1425" s="21"/>
    </row>
    <row r="1426" spans="2:15" ht="11.25" outlineLevel="1">
      <c r="B1426" s="75"/>
      <c r="C1426" s="11"/>
      <c r="D1426" s="74"/>
      <c r="E1426" s="1" t="s">
        <v>91</v>
      </c>
      <c r="F1426" s="141" t="s">
        <v>1554</v>
      </c>
      <c r="G1426" s="32"/>
      <c r="H1426" s="32"/>
      <c r="I1426" s="451"/>
      <c r="J1426" s="452"/>
      <c r="O1426" s="21"/>
    </row>
    <row r="1427" spans="2:15" ht="11.25" outlineLevel="1">
      <c r="B1427" s="75"/>
      <c r="C1427" s="370" t="s">
        <v>138</v>
      </c>
      <c r="D1427" s="371" t="s">
        <v>658</v>
      </c>
      <c r="E1427" s="371"/>
      <c r="F1427" s="638"/>
      <c r="G1427" s="372"/>
      <c r="H1427" s="372"/>
      <c r="I1427" s="893"/>
      <c r="J1427" s="894"/>
      <c r="O1427" s="21"/>
    </row>
    <row r="1428" spans="2:15" ht="11.25" outlineLevel="1">
      <c r="B1428" s="75"/>
      <c r="C1428" s="81" t="s">
        <v>662</v>
      </c>
      <c r="D1428" s="9" t="s">
        <v>1483</v>
      </c>
      <c r="E1428" s="9"/>
      <c r="F1428" s="588" t="s">
        <v>1818</v>
      </c>
      <c r="G1428" s="350" t="s">
        <v>83</v>
      </c>
      <c r="H1428" s="350" t="s">
        <v>82</v>
      </c>
      <c r="I1428" s="895" t="s">
        <v>83</v>
      </c>
      <c r="J1428" s="896"/>
      <c r="O1428" s="21"/>
    </row>
    <row r="1429" spans="2:15" ht="11.25" outlineLevel="1">
      <c r="B1429" s="706"/>
      <c r="C1429" s="81"/>
      <c r="D1429" s="318"/>
      <c r="E1429" s="312" t="s">
        <v>3321</v>
      </c>
      <c r="F1429" s="589"/>
      <c r="G1429" s="350"/>
      <c r="H1429" s="350"/>
      <c r="I1429" s="546"/>
      <c r="J1429" s="547"/>
      <c r="O1429" s="21"/>
    </row>
    <row r="1430" spans="2:15" ht="11.25" outlineLevel="2">
      <c r="B1430" s="706"/>
      <c r="C1430" s="81"/>
      <c r="D1430" s="311"/>
      <c r="E1430" s="533" t="str">
        <f>TRIM(RIGHT(SUBSTITUTE(E1429," ",REPT(" ",100)),100))</f>
        <v>8.10.3.3.2(s)</v>
      </c>
      <c r="F1430" s="590">
        <f>+VLOOKUP(E1430,clause_count,2,FALSE)</f>
        <v>9</v>
      </c>
      <c r="G1430" s="350"/>
      <c r="H1430" s="350"/>
      <c r="I1430" s="546"/>
      <c r="J1430" s="547"/>
      <c r="O1430" s="21"/>
    </row>
    <row r="1431" spans="2:15" ht="12.75" outlineLevel="2">
      <c r="B1431" s="706"/>
      <c r="C1431" s="81"/>
      <c r="D1431" s="539">
        <v>1</v>
      </c>
      <c r="E1431" s="538" t="s">
        <v>2786</v>
      </c>
      <c r="F1431" s="577" t="str">
        <f>+VLOOKUP(E1431,AlterationTestLU[],2,)</f>
        <v>identification in cars (2.29.1)</v>
      </c>
      <c r="G1431" s="350"/>
      <c r="H1431" s="350"/>
      <c r="I1431" s="546"/>
      <c r="J1431" s="547"/>
      <c r="O1431" s="21"/>
    </row>
    <row r="1432" spans="2:15" ht="12.75" outlineLevel="2">
      <c r="B1432" s="706"/>
      <c r="C1432" s="81"/>
      <c r="D1432" s="539">
        <v>2</v>
      </c>
      <c r="E1432" s="538" t="s">
        <v>2380</v>
      </c>
      <c r="F1432" s="577" t="str">
        <f>+VLOOKUP(E1432,AlterationTestLU[],2,)</f>
        <v>Stop Switch (2.7.3.5 and 2.26.2.24)</v>
      </c>
      <c r="G1432" s="350"/>
      <c r="H1432" s="350"/>
      <c r="I1432" s="546"/>
      <c r="J1432" s="547"/>
      <c r="O1432" s="21"/>
    </row>
    <row r="1433" spans="2:15" ht="102" outlineLevel="2">
      <c r="B1433" s="706"/>
      <c r="C1433" s="81"/>
      <c r="D1433" s="539">
        <v>3</v>
      </c>
      <c r="E1433" s="538" t="s">
        <v>2382</v>
      </c>
      <c r="F1433" s="577" t="str">
        <f>+VLOOKUP(E1433,AlterationTestLU[],2,)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433" s="350"/>
      <c r="H1433" s="350"/>
      <c r="I1433" s="546"/>
      <c r="J1433" s="547"/>
      <c r="O1433" s="21"/>
    </row>
    <row r="1434" spans="2:15" ht="12.75" outlineLevel="2">
      <c r="B1434" s="706"/>
      <c r="C1434" s="81"/>
      <c r="D1434" s="539">
        <v>4</v>
      </c>
      <c r="E1434" s="538" t="s">
        <v>2391</v>
      </c>
      <c r="F1434" s="577" t="str">
        <f>+VLOOKUP(E1434,AlterationTestLU[],2,)</f>
        <v>general (2.26.9.1, 2.26.9.2, and 2.26.9.8)</v>
      </c>
      <c r="G1434" s="350"/>
      <c r="H1434" s="350"/>
      <c r="I1434" s="546"/>
      <c r="J1434" s="547"/>
      <c r="O1434" s="21"/>
    </row>
    <row r="1435" spans="2:15" ht="12.75" outlineLevel="2">
      <c r="B1435" s="706"/>
      <c r="C1435" s="81"/>
      <c r="D1435" s="539">
        <v>5</v>
      </c>
      <c r="E1435" s="538" t="s">
        <v>2392</v>
      </c>
      <c r="F1435" s="577" t="str">
        <f>+VLOOKUP(E1435,AlterationTestLU[],2,)</f>
        <v>redundancy and its checking (2.26.9.3 and 2.26.9.4)</v>
      </c>
      <c r="G1435" s="350"/>
      <c r="H1435" s="350"/>
      <c r="I1435" s="546"/>
      <c r="J1435" s="547"/>
      <c r="O1435" s="21"/>
    </row>
    <row r="1436" spans="2:15" ht="25.5" outlineLevel="2">
      <c r="B1436" s="706"/>
      <c r="C1436" s="81"/>
      <c r="D1436" s="539">
        <v>6</v>
      </c>
      <c r="E1436" s="538" t="s">
        <v>2394</v>
      </c>
      <c r="F1436" s="577" t="str">
        <f>+VLOOKUP(E1436,AlterationTestLU[],2,)</f>
        <v>installation of capacitors or other devices to make electrical protective devices ineffective (2.26.6)</v>
      </c>
      <c r="G1436" s="350"/>
      <c r="H1436" s="350"/>
      <c r="I1436" s="546"/>
      <c r="J1436" s="547"/>
      <c r="O1436" s="21"/>
    </row>
    <row r="1437" spans="2:15" ht="12.75" outlineLevel="2">
      <c r="B1437" s="706"/>
      <c r="C1437" s="81"/>
      <c r="D1437" s="539">
        <v>7</v>
      </c>
      <c r="E1437" s="538" t="s">
        <v>2461</v>
      </c>
      <c r="F1437" s="577" t="str">
        <f>+VLOOKUP(E1437,AlterationTestLU[],2,)</f>
        <v>Code Data Plate (Section 8.9) (Item 2.14)</v>
      </c>
      <c r="G1437" s="350"/>
      <c r="H1437" s="350"/>
      <c r="I1437" s="546"/>
      <c r="J1437" s="547"/>
      <c r="O1437" s="21"/>
    </row>
    <row r="1438" spans="2:15" ht="12.75" outlineLevel="2">
      <c r="B1438" s="706"/>
      <c r="C1438" s="81"/>
      <c r="D1438" s="539">
        <v>8</v>
      </c>
      <c r="E1438" s="538" t="s">
        <v>2796</v>
      </c>
      <c r="F1438" s="577" t="str">
        <f>+VLOOKUP(E1438,AlterationTestLU[],2,)</f>
        <v>Door Monitoring Systems (2.26.5)</v>
      </c>
      <c r="G1438" s="350"/>
      <c r="H1438" s="350"/>
      <c r="I1438" s="546"/>
      <c r="J1438" s="547"/>
      <c r="O1438" s="21"/>
    </row>
    <row r="1439" spans="2:15" ht="12.75" outlineLevel="2">
      <c r="B1439" s="706"/>
      <c r="C1439" s="81"/>
      <c r="D1439" s="539">
        <v>9</v>
      </c>
      <c r="E1439" s="538" t="s">
        <v>2550</v>
      </c>
      <c r="F1439" s="577" t="str">
        <f>+VLOOKUP(E1439,AlterationTestLU[],2,)</f>
        <v>Identification [2.29.1.2(g) and 2.29.2] (Item 3.9)</v>
      </c>
      <c r="G1439" s="350"/>
      <c r="H1439" s="350"/>
      <c r="I1439" s="546"/>
      <c r="J1439" s="547"/>
      <c r="O1439" s="21"/>
    </row>
    <row r="1440" spans="2:15" ht="11.25" outlineLevel="1">
      <c r="B1440" s="75"/>
      <c r="C1440" s="11"/>
      <c r="D1440" s="1"/>
      <c r="E1440" s="1" t="s">
        <v>1089</v>
      </c>
      <c r="F1440" s="141" t="s">
        <v>1090</v>
      </c>
      <c r="G1440" s="32"/>
      <c r="H1440" s="450"/>
      <c r="I1440" s="353"/>
      <c r="J1440" s="450"/>
      <c r="O1440" s="21"/>
    </row>
    <row r="1441" spans="2:15" ht="11.25" outlineLevel="1">
      <c r="B1441" s="75"/>
      <c r="C1441" s="11"/>
      <c r="D1441" s="1"/>
      <c r="E1441" s="339" t="s">
        <v>1819</v>
      </c>
      <c r="F1441" s="141" t="s">
        <v>987</v>
      </c>
      <c r="G1441" s="32"/>
      <c r="H1441" s="450"/>
      <c r="I1441" s="353"/>
      <c r="J1441" s="450"/>
      <c r="O1441" s="21"/>
    </row>
    <row r="1442" spans="2:15" ht="11.25" outlineLevel="1">
      <c r="B1442" s="75"/>
      <c r="C1442" s="11"/>
      <c r="D1442" s="1"/>
      <c r="E1442" s="1" t="s">
        <v>1792</v>
      </c>
      <c r="F1442" s="141" t="s">
        <v>1797</v>
      </c>
      <c r="G1442" s="32"/>
      <c r="H1442" s="450"/>
      <c r="I1442" s="353"/>
      <c r="J1442" s="450"/>
      <c r="O1442" s="21"/>
    </row>
    <row r="1443" spans="2:15" ht="11.25" outlineLevel="1">
      <c r="B1443" s="75"/>
      <c r="C1443" s="11"/>
      <c r="D1443" s="1"/>
      <c r="E1443" s="339" t="s">
        <v>1578</v>
      </c>
      <c r="F1443" s="141" t="s">
        <v>1822</v>
      </c>
      <c r="G1443" s="32"/>
      <c r="H1443" s="450"/>
      <c r="I1443" s="353"/>
      <c r="J1443" s="450"/>
      <c r="O1443" s="21"/>
    </row>
    <row r="1444" spans="2:15" ht="11.25" outlineLevel="1">
      <c r="B1444" s="75"/>
      <c r="C1444" s="11"/>
      <c r="D1444" s="1"/>
      <c r="E1444" s="1" t="s">
        <v>388</v>
      </c>
      <c r="F1444" s="141" t="s">
        <v>1823</v>
      </c>
      <c r="G1444" s="32"/>
      <c r="H1444" s="450"/>
      <c r="I1444" s="353"/>
      <c r="J1444" s="450"/>
      <c r="O1444" s="21"/>
    </row>
    <row r="1445" spans="2:15" ht="11.25" outlineLevel="1">
      <c r="B1445" s="75"/>
      <c r="C1445" s="11"/>
      <c r="D1445" s="1"/>
      <c r="E1445" s="1" t="s">
        <v>420</v>
      </c>
      <c r="F1445" s="141" t="s">
        <v>847</v>
      </c>
      <c r="G1445" s="32"/>
      <c r="H1445" s="450"/>
      <c r="I1445" s="353"/>
      <c r="J1445" s="450"/>
      <c r="O1445" s="21"/>
    </row>
    <row r="1446" spans="2:15" ht="11.25" outlineLevel="1">
      <c r="B1446" s="75"/>
      <c r="C1446" s="11"/>
      <c r="D1446" s="1"/>
      <c r="E1446" s="1" t="s">
        <v>1451</v>
      </c>
      <c r="F1446" s="141" t="s">
        <v>1825</v>
      </c>
      <c r="G1446" s="32"/>
      <c r="H1446" s="450"/>
      <c r="I1446" s="353"/>
      <c r="J1446" s="450"/>
      <c r="O1446" s="21"/>
    </row>
    <row r="1447" spans="2:15" ht="11.25" outlineLevel="1">
      <c r="B1447" s="75"/>
      <c r="C1447" s="11"/>
      <c r="D1447" s="1"/>
      <c r="E1447" s="1"/>
      <c r="F1447" s="141"/>
      <c r="G1447" s="32"/>
      <c r="H1447" s="450"/>
      <c r="I1447" s="353"/>
      <c r="J1447" s="450"/>
      <c r="O1447" s="21"/>
    </row>
    <row r="1448" spans="2:15" ht="22.5" outlineLevel="1">
      <c r="B1448" s="75"/>
      <c r="C1448" s="81" t="s">
        <v>663</v>
      </c>
      <c r="D1448" s="9" t="s">
        <v>1483</v>
      </c>
      <c r="E1448" s="9"/>
      <c r="F1448" s="588" t="s">
        <v>1826</v>
      </c>
      <c r="G1448" s="350" t="s">
        <v>83</v>
      </c>
      <c r="H1448" s="350" t="s">
        <v>82</v>
      </c>
      <c r="I1448" s="895" t="s">
        <v>83</v>
      </c>
      <c r="J1448" s="896"/>
      <c r="O1448" s="21"/>
    </row>
    <row r="1449" spans="2:15" ht="11.25" outlineLevel="1">
      <c r="B1449" s="75"/>
      <c r="C1449" s="81"/>
      <c r="D1449" s="9"/>
      <c r="E1449" s="9"/>
      <c r="F1449" s="588" t="s">
        <v>2125</v>
      </c>
      <c r="G1449" s="350"/>
      <c r="H1449" s="350"/>
      <c r="I1449" s="895"/>
      <c r="J1449" s="896"/>
      <c r="O1449" s="21"/>
    </row>
    <row r="1450" spans="2:15" ht="11.25" outlineLevel="1">
      <c r="B1450" s="706"/>
      <c r="C1450" s="81"/>
      <c r="D1450" s="318"/>
      <c r="E1450" s="312" t="s">
        <v>3321</v>
      </c>
      <c r="F1450" s="589"/>
      <c r="G1450" s="350"/>
      <c r="H1450" s="350"/>
      <c r="I1450" s="546"/>
      <c r="J1450" s="547"/>
      <c r="O1450" s="21"/>
    </row>
    <row r="1451" spans="2:15" ht="11.25" outlineLevel="2">
      <c r="B1451" s="706"/>
      <c r="C1451" s="81"/>
      <c r="D1451" s="311"/>
      <c r="E1451" s="533" t="str">
        <f>TRIM(RIGHT(SUBSTITUTE(E1450," ",REPT(" ",100)),100))</f>
        <v>8.10.3.3.2(s)</v>
      </c>
      <c r="F1451" s="590">
        <f>+VLOOKUP(E1451,clause_count,2,FALSE)</f>
        <v>9</v>
      </c>
      <c r="G1451" s="350"/>
      <c r="H1451" s="350"/>
      <c r="I1451" s="546"/>
      <c r="J1451" s="547"/>
      <c r="O1451" s="21"/>
    </row>
    <row r="1452" spans="2:15" ht="12.75" outlineLevel="2">
      <c r="B1452" s="706"/>
      <c r="C1452" s="81"/>
      <c r="D1452" s="539">
        <v>1</v>
      </c>
      <c r="E1452" s="538" t="s">
        <v>2786</v>
      </c>
      <c r="F1452" s="577" t="str">
        <f>+VLOOKUP(E1452,AlterationTestLU[],2,)</f>
        <v>identification in cars (2.29.1)</v>
      </c>
      <c r="G1452" s="350"/>
      <c r="H1452" s="350"/>
      <c r="I1452" s="546"/>
      <c r="J1452" s="547"/>
      <c r="O1452" s="21"/>
    </row>
    <row r="1453" spans="2:15" ht="12.75" outlineLevel="2">
      <c r="B1453" s="706"/>
      <c r="C1453" s="81"/>
      <c r="D1453" s="539">
        <v>2</v>
      </c>
      <c r="E1453" s="538" t="s">
        <v>2380</v>
      </c>
      <c r="F1453" s="577" t="str">
        <f>+VLOOKUP(E1453,AlterationTestLU[],2,)</f>
        <v>Stop Switch (2.7.3.5 and 2.26.2.24)</v>
      </c>
      <c r="G1453" s="350"/>
      <c r="H1453" s="350"/>
      <c r="I1453" s="546"/>
      <c r="J1453" s="547"/>
      <c r="O1453" s="21"/>
    </row>
    <row r="1454" spans="2:15" ht="102" outlineLevel="2">
      <c r="B1454" s="706"/>
      <c r="C1454" s="81"/>
      <c r="D1454" s="539">
        <v>3</v>
      </c>
      <c r="E1454" s="538" t="s">
        <v>2382</v>
      </c>
      <c r="F1454" s="577" t="str">
        <f>+VLOOKUP(E1454,AlterationTestLU[],2,)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454" s="350"/>
      <c r="H1454" s="350"/>
      <c r="I1454" s="546"/>
      <c r="J1454" s="547"/>
      <c r="O1454" s="21"/>
    </row>
    <row r="1455" spans="2:15" ht="12.75" outlineLevel="2">
      <c r="B1455" s="706"/>
      <c r="C1455" s="81"/>
      <c r="D1455" s="539">
        <v>4</v>
      </c>
      <c r="E1455" s="538" t="s">
        <v>2391</v>
      </c>
      <c r="F1455" s="577" t="str">
        <f>+VLOOKUP(E1455,AlterationTestLU[],2,)</f>
        <v>general (2.26.9.1, 2.26.9.2, and 2.26.9.8)</v>
      </c>
      <c r="G1455" s="350"/>
      <c r="H1455" s="350"/>
      <c r="I1455" s="546"/>
      <c r="J1455" s="547"/>
      <c r="O1455" s="21"/>
    </row>
    <row r="1456" spans="2:15" ht="12.75" outlineLevel="2">
      <c r="B1456" s="706"/>
      <c r="C1456" s="81"/>
      <c r="D1456" s="539">
        <v>5</v>
      </c>
      <c r="E1456" s="538" t="s">
        <v>2392</v>
      </c>
      <c r="F1456" s="577" t="str">
        <f>+VLOOKUP(E1456,AlterationTestLU[],2,)</f>
        <v>redundancy and its checking (2.26.9.3 and 2.26.9.4)</v>
      </c>
      <c r="G1456" s="350"/>
      <c r="H1456" s="350"/>
      <c r="I1456" s="546"/>
      <c r="J1456" s="547"/>
      <c r="O1456" s="21"/>
    </row>
    <row r="1457" spans="2:15" ht="25.5" outlineLevel="2">
      <c r="B1457" s="706"/>
      <c r="C1457" s="81"/>
      <c r="D1457" s="539">
        <v>6</v>
      </c>
      <c r="E1457" s="538" t="s">
        <v>2394</v>
      </c>
      <c r="F1457" s="577" t="str">
        <f>+VLOOKUP(E1457,AlterationTestLU[],2,)</f>
        <v>installation of capacitors or other devices to make electrical protective devices ineffective (2.26.6)</v>
      </c>
      <c r="G1457" s="350"/>
      <c r="H1457" s="350"/>
      <c r="I1457" s="546"/>
      <c r="J1457" s="547"/>
      <c r="O1457" s="21"/>
    </row>
    <row r="1458" spans="2:15" ht="12.75" outlineLevel="2">
      <c r="B1458" s="706"/>
      <c r="C1458" s="81"/>
      <c r="D1458" s="539">
        <v>7</v>
      </c>
      <c r="E1458" s="538" t="s">
        <v>2461</v>
      </c>
      <c r="F1458" s="577" t="str">
        <f>+VLOOKUP(E1458,AlterationTestLU[],2,)</f>
        <v>Code Data Plate (Section 8.9) (Item 2.14)</v>
      </c>
      <c r="G1458" s="350"/>
      <c r="H1458" s="350"/>
      <c r="I1458" s="546"/>
      <c r="J1458" s="547"/>
      <c r="O1458" s="21"/>
    </row>
    <row r="1459" spans="2:15" ht="12.75" outlineLevel="2">
      <c r="B1459" s="706"/>
      <c r="C1459" s="81"/>
      <c r="D1459" s="539">
        <v>8</v>
      </c>
      <c r="E1459" s="538" t="s">
        <v>2796</v>
      </c>
      <c r="F1459" s="577" t="str">
        <f>+VLOOKUP(E1459,AlterationTestLU[],2,)</f>
        <v>Door Monitoring Systems (2.26.5)</v>
      </c>
      <c r="G1459" s="350"/>
      <c r="H1459" s="350"/>
      <c r="I1459" s="546"/>
      <c r="J1459" s="547"/>
      <c r="O1459" s="21"/>
    </row>
    <row r="1460" spans="2:15" ht="12.75" outlineLevel="2">
      <c r="B1460" s="706"/>
      <c r="C1460" s="81"/>
      <c r="D1460" s="539">
        <v>9</v>
      </c>
      <c r="E1460" s="538" t="s">
        <v>2550</v>
      </c>
      <c r="F1460" s="577" t="str">
        <f>+VLOOKUP(E1460,AlterationTestLU[],2,)</f>
        <v>Identification [2.29.1.2(g) and 2.29.2] (Item 3.9)</v>
      </c>
      <c r="G1460" s="350"/>
      <c r="H1460" s="350"/>
      <c r="I1460" s="546"/>
      <c r="J1460" s="547"/>
      <c r="O1460" s="21"/>
    </row>
    <row r="1461" spans="2:15" ht="11.25" outlineLevel="1">
      <c r="B1461" s="75"/>
      <c r="C1461" s="11"/>
      <c r="D1461" s="1"/>
      <c r="E1461" s="1" t="s">
        <v>1089</v>
      </c>
      <c r="F1461" s="141" t="s">
        <v>1090</v>
      </c>
      <c r="G1461" s="32"/>
      <c r="H1461" s="450"/>
      <c r="I1461" s="353"/>
      <c r="J1461" s="450"/>
      <c r="O1461" s="21"/>
    </row>
    <row r="1462" spans="2:15" ht="11.25" outlineLevel="1">
      <c r="B1462" s="75"/>
      <c r="C1462" s="11"/>
      <c r="D1462" s="1"/>
      <c r="E1462" s="339" t="s">
        <v>1819</v>
      </c>
      <c r="F1462" s="141" t="s">
        <v>987</v>
      </c>
      <c r="G1462" s="32"/>
      <c r="H1462" s="450"/>
      <c r="I1462" s="353"/>
      <c r="J1462" s="450"/>
      <c r="O1462" s="21"/>
    </row>
    <row r="1463" spans="2:15" ht="11.25" outlineLevel="1">
      <c r="B1463" s="75"/>
      <c r="C1463" s="11"/>
      <c r="D1463" s="1"/>
      <c r="E1463" s="1" t="s">
        <v>1792</v>
      </c>
      <c r="F1463" s="141" t="s">
        <v>1797</v>
      </c>
      <c r="G1463" s="32"/>
      <c r="H1463" s="450"/>
      <c r="I1463" s="353"/>
      <c r="J1463" s="450"/>
      <c r="O1463" s="21"/>
    </row>
    <row r="1464" spans="2:15" ht="11.25" outlineLevel="1">
      <c r="B1464" s="75"/>
      <c r="C1464" s="11"/>
      <c r="D1464" s="1"/>
      <c r="E1464" s="339" t="s">
        <v>1578</v>
      </c>
      <c r="F1464" s="141" t="s">
        <v>1822</v>
      </c>
      <c r="G1464" s="32"/>
      <c r="H1464" s="450"/>
      <c r="I1464" s="353"/>
      <c r="J1464" s="450"/>
      <c r="O1464" s="21"/>
    </row>
    <row r="1465" spans="2:15" ht="11.25" outlineLevel="1">
      <c r="B1465" s="75"/>
      <c r="C1465" s="11"/>
      <c r="D1465" s="1"/>
      <c r="E1465" s="1" t="s">
        <v>388</v>
      </c>
      <c r="F1465" s="141" t="s">
        <v>1823</v>
      </c>
      <c r="G1465" s="32"/>
      <c r="H1465" s="450"/>
      <c r="I1465" s="353"/>
      <c r="J1465" s="450"/>
      <c r="O1465" s="21"/>
    </row>
    <row r="1466" spans="2:15" ht="11.25" outlineLevel="1">
      <c r="B1466" s="75"/>
      <c r="C1466" s="11"/>
      <c r="D1466" s="1"/>
      <c r="E1466" s="1" t="s">
        <v>1917</v>
      </c>
      <c r="F1466" s="141" t="s">
        <v>1918</v>
      </c>
      <c r="G1466" s="32"/>
      <c r="H1466" s="450"/>
      <c r="I1466" s="353"/>
      <c r="J1466" s="450"/>
      <c r="O1466" s="21"/>
    </row>
    <row r="1467" spans="2:15" ht="11.25" outlineLevel="1">
      <c r="B1467" s="75"/>
      <c r="C1467" s="11"/>
      <c r="D1467" s="1"/>
      <c r="E1467" s="1" t="s">
        <v>1831</v>
      </c>
      <c r="F1467" s="141" t="s">
        <v>1834</v>
      </c>
      <c r="G1467" s="32"/>
      <c r="H1467" s="450"/>
      <c r="I1467" s="353"/>
      <c r="J1467" s="450"/>
      <c r="O1467" s="21"/>
    </row>
    <row r="1468" spans="2:15" ht="11.25" outlineLevel="1">
      <c r="B1468" s="75"/>
      <c r="C1468" s="11"/>
      <c r="D1468" s="1"/>
      <c r="E1468" s="339" t="s">
        <v>841</v>
      </c>
      <c r="F1468" s="141" t="s">
        <v>2126</v>
      </c>
      <c r="G1468" s="32"/>
      <c r="H1468" s="32"/>
      <c r="I1468" s="353"/>
      <c r="J1468" s="450"/>
      <c r="O1468" s="21"/>
    </row>
    <row r="1469" spans="2:15" ht="11.25" outlineLevel="1">
      <c r="B1469" s="75"/>
      <c r="C1469" s="11"/>
      <c r="D1469" s="1"/>
      <c r="E1469" s="339"/>
      <c r="F1469" s="141"/>
      <c r="G1469" s="32"/>
      <c r="H1469" s="32"/>
      <c r="I1469" s="353"/>
      <c r="J1469" s="450"/>
      <c r="O1469" s="21"/>
    </row>
    <row r="1470" spans="2:15" ht="14.25" customHeight="1" outlineLevel="1">
      <c r="B1470" s="75"/>
      <c r="C1470" s="81" t="s">
        <v>1919</v>
      </c>
      <c r="D1470" s="9" t="s">
        <v>1483</v>
      </c>
      <c r="E1470" s="9"/>
      <c r="F1470" s="588" t="s">
        <v>1836</v>
      </c>
      <c r="G1470" s="350" t="s">
        <v>83</v>
      </c>
      <c r="H1470" s="350" t="s">
        <v>82</v>
      </c>
      <c r="I1470" s="895" t="s">
        <v>83</v>
      </c>
      <c r="J1470" s="896"/>
      <c r="O1470" s="21"/>
    </row>
    <row r="1471" spans="2:15" ht="11.25" outlineLevel="1">
      <c r="B1471" s="75"/>
      <c r="C1471" s="81"/>
      <c r="D1471" s="9"/>
      <c r="E1471" s="709" t="s">
        <v>3746</v>
      </c>
      <c r="F1471" s="713" t="s">
        <v>3747</v>
      </c>
      <c r="G1471" s="350"/>
      <c r="H1471" s="350"/>
      <c r="I1471" s="710" t="s">
        <v>3749</v>
      </c>
      <c r="J1471" s="711"/>
      <c r="O1471" s="21"/>
    </row>
    <row r="1472" spans="2:15" ht="11.25" outlineLevel="1">
      <c r="B1472" s="75"/>
      <c r="C1472" s="81"/>
      <c r="D1472" s="9"/>
      <c r="E1472" s="709"/>
      <c r="F1472" s="712" t="s">
        <v>3748</v>
      </c>
      <c r="G1472" s="350"/>
      <c r="H1472" s="350"/>
      <c r="I1472" s="710"/>
      <c r="J1472" s="711"/>
      <c r="O1472" s="21"/>
    </row>
    <row r="1473" spans="2:15" ht="11.25" outlineLevel="1">
      <c r="B1473" s="75"/>
      <c r="C1473" s="81"/>
      <c r="D1473" s="9"/>
      <c r="E1473" s="9"/>
      <c r="F1473" s="588"/>
      <c r="G1473" s="350"/>
      <c r="H1473" s="350"/>
      <c r="I1473" s="546"/>
      <c r="J1473" s="547"/>
      <c r="O1473" s="21"/>
    </row>
    <row r="1474" spans="2:15" ht="11.25" outlineLevel="1">
      <c r="B1474" s="706"/>
      <c r="C1474" s="11"/>
      <c r="D1474" s="318"/>
      <c r="E1474" s="312" t="s">
        <v>3322</v>
      </c>
      <c r="F1474" s="589"/>
      <c r="G1474" s="32"/>
      <c r="H1474" s="32"/>
      <c r="I1474" s="845"/>
      <c r="J1474" s="846"/>
      <c r="O1474" s="21"/>
    </row>
    <row r="1475" spans="2:15" ht="11.25" outlineLevel="2">
      <c r="B1475" s="706"/>
      <c r="C1475" s="11"/>
      <c r="D1475" s="311"/>
      <c r="E1475" s="533" t="str">
        <f>TRIM(RIGHT(SUBSTITUTE(E1474," ",REPT(" ",100)),100))</f>
        <v>8.10.2.3.2(s)</v>
      </c>
      <c r="F1475" s="590">
        <f>+VLOOKUP(E1475,clause_count,2,FALSE)</f>
        <v>17</v>
      </c>
      <c r="G1475" s="32"/>
      <c r="H1475" s="32"/>
      <c r="I1475" s="451"/>
      <c r="J1475" s="452"/>
      <c r="O1475" s="21"/>
    </row>
    <row r="1476" spans="2:15" ht="51" outlineLevel="2">
      <c r="B1476" s="706"/>
      <c r="C1476" s="11"/>
      <c r="D1476" s="539">
        <v>1</v>
      </c>
      <c r="E1476" s="538" t="s">
        <v>2237</v>
      </c>
      <c r="F1476" s="577" t="str">
        <f>+VLOOKUP(E1476,AlterationTestLU[],2,)</f>
        <v>(c) Operating Control Devices (Item 1.3)
(c)(1) operating devices (2.26.1.1, 2.26.1.2, and 2.26.1.6)
(c)(2) in-car inspection (2.26.1.4.3)
(c)(3) inspection operation with open door circuits (2.26.1.5)</v>
      </c>
      <c r="G1476" s="32"/>
      <c r="H1476" s="32"/>
      <c r="I1476" s="451"/>
      <c r="J1476" s="452"/>
      <c r="O1476" s="21"/>
    </row>
    <row r="1477" spans="2:15" ht="51" outlineLevel="2">
      <c r="B1477" s="706"/>
      <c r="C1477" s="11"/>
      <c r="D1477" s="539">
        <v>2</v>
      </c>
      <c r="E1477" s="538" t="s">
        <v>2257</v>
      </c>
      <c r="F1477" s="577" t="str">
        <f>+VLOOKUP(E1477,AlterationTestLU[],2,)</f>
        <v>(j) Power Opening of Doors or Gates (Item 1.10)
(j)(1) Power Opening of Doors (2.13.2). 
(j)(2) Leveling Zone (2.26.1.6.3) and Leveling Speed (2.26.1.6.6). 
(j)(3) 	Inner Landing Zone (2.26.1.6.7). For static control elevators</v>
      </c>
      <c r="G1477" s="32"/>
      <c r="H1477" s="32"/>
      <c r="I1477" s="451"/>
      <c r="J1477" s="452"/>
      <c r="O1477" s="21"/>
    </row>
    <row r="1478" spans="2:15" ht="12.75" outlineLevel="2">
      <c r="B1478" s="706"/>
      <c r="C1478" s="11"/>
      <c r="D1478" s="539">
        <v>3</v>
      </c>
      <c r="E1478" s="538" t="s">
        <v>2786</v>
      </c>
      <c r="F1478" s="577" t="str">
        <f>+VLOOKUP(E1478,AlterationTestLU[],2,)</f>
        <v>identification in cars (2.29.1)</v>
      </c>
      <c r="G1478" s="32"/>
      <c r="H1478" s="32"/>
      <c r="I1478" s="451"/>
      <c r="J1478" s="452"/>
      <c r="O1478" s="21"/>
    </row>
    <row r="1479" spans="2:15" ht="12.75" outlineLevel="2">
      <c r="B1479" s="706"/>
      <c r="C1479" s="11"/>
      <c r="D1479" s="539">
        <v>4</v>
      </c>
      <c r="E1479" s="538" t="s">
        <v>2777</v>
      </c>
      <c r="F1479" s="577" t="str">
        <f>+VLOOKUP(E1479,AlterationTestLU[],2,)</f>
        <v>Emergency or Standby Power Operation (Item 1.17).</v>
      </c>
      <c r="G1479" s="32"/>
      <c r="H1479" s="32"/>
      <c r="I1479" s="451"/>
      <c r="J1479" s="452"/>
      <c r="O1479" s="21"/>
    </row>
    <row r="1480" spans="2:15" ht="12.75" outlineLevel="2">
      <c r="B1480" s="706"/>
      <c r="C1480" s="11"/>
      <c r="D1480" s="539">
        <v>5</v>
      </c>
      <c r="E1480" s="538" t="s">
        <v>2796</v>
      </c>
      <c r="F1480" s="577" t="str">
        <f>+VLOOKUP(E1480,AlterationTestLU[],2,)</f>
        <v>Door Monitoring Systems (2.26.5)</v>
      </c>
      <c r="G1480" s="32"/>
      <c r="H1480" s="32"/>
      <c r="I1480" s="451"/>
      <c r="J1480" s="452"/>
      <c r="O1480" s="21"/>
    </row>
    <row r="1481" spans="2:15" ht="25.5" outlineLevel="2">
      <c r="B1481" s="706"/>
      <c r="C1481" s="11"/>
      <c r="D1481" s="539">
        <v>6</v>
      </c>
      <c r="E1481" s="538" t="s">
        <v>2381</v>
      </c>
      <c r="F1481" s="577" t="str">
        <f>+VLOOKUP(E1481,AlterationTestLU[],2,)</f>
        <v>Disconnecting Means and Control (2.26.4.1 and NFPA 70 or CSA C22.1, as applicable) (Item 2.11)</v>
      </c>
      <c r="G1481" s="32"/>
      <c r="H1481" s="32"/>
      <c r="I1481" s="451"/>
      <c r="J1481" s="452"/>
      <c r="O1481" s="21"/>
    </row>
    <row r="1482" spans="2:15" ht="102" outlineLevel="2">
      <c r="B1482" s="706"/>
      <c r="C1482" s="11"/>
      <c r="D1482" s="539">
        <v>7</v>
      </c>
      <c r="E1482" s="538" t="s">
        <v>2382</v>
      </c>
      <c r="F1482" s="577" t="str">
        <f>+VLOOKUP(E1482,AlterationTestLU[],2,)</f>
        <v>(s) Controller Wiring, Fuses, Grounding, etc. (Item 2.12)
(s)(1) wiring (2.26.4.1)
(s)(2) fuses (2.26.4.1)
(s)(3) grounding (2.26.1 and NFPA 70 or CSA C22.1, as applicable)
(s)(4) phase protection (2.26.6)
(s)(5) certification (2.26.4.2)
(s)(6) clearances (NFPA 70 or CSA C22.1, as applicable)
(s)(7) capacitors or devices (2.26.7)</v>
      </c>
      <c r="G1482" s="32"/>
      <c r="H1482" s="32"/>
      <c r="I1482" s="451"/>
      <c r="J1482" s="452"/>
      <c r="O1482" s="21"/>
    </row>
    <row r="1483" spans="2:15" ht="63.75" outlineLevel="2">
      <c r="B1483" s="706"/>
      <c r="C1483" s="11"/>
      <c r="D1483" s="539">
        <v>8</v>
      </c>
      <c r="E1483" s="538" t="s">
        <v>2390</v>
      </c>
      <c r="F1483" s="577" t="str">
        <f>+VLOOKUP(E1483,AlterationTestLU[],2,)</f>
        <v>(t)(1) general (2.26.9.1, 2.26.9.2, and 2.26.9.8)
(t)(2) redundancy and its checking (2.26.9.3 and 2.26.9.4)
(t)(3) static control without motor generator sets (2.26.9.5 and 2.26.9.6)
(t)(4) installation of capacitors or other devices to make electrical protective devices ineffective (2.26.6)</v>
      </c>
      <c r="G1483" s="32"/>
      <c r="H1483" s="32"/>
      <c r="I1483" s="451"/>
      <c r="J1483" s="452"/>
      <c r="O1483" s="21"/>
    </row>
    <row r="1484" spans="2:15" ht="63.75" outlineLevel="2">
      <c r="B1484" s="706"/>
      <c r="C1484" s="11"/>
      <c r="D1484" s="539">
        <v>9</v>
      </c>
      <c r="E1484" s="538" t="s">
        <v>2396</v>
      </c>
      <c r="F1484" s="577" t="str">
        <f>+VLOOKUP(E1484,AlterationTestLU[],2,)</f>
        <v>(v) Braking System. load as Table 8.6.4.20. safely lower, stop, and hold the car with this load.
(v)(1) braking system (2.24.8.2.2)
(v)(2) electromechanical brake (2.24.8.3)
(v)(3) marking plate (2.24.8.5)</v>
      </c>
      <c r="G1484" s="32"/>
      <c r="H1484" s="32"/>
      <c r="I1484" s="451"/>
      <c r="J1484" s="452"/>
      <c r="O1484" s="21"/>
    </row>
    <row r="1485" spans="2:15" ht="12.75" outlineLevel="2">
      <c r="B1485" s="706"/>
      <c r="C1485" s="11"/>
      <c r="D1485" s="539">
        <v>10</v>
      </c>
      <c r="E1485" s="538" t="s">
        <v>2410</v>
      </c>
      <c r="F1485" s="577" t="str">
        <f>+VLOOKUP(E1485,AlterationTestLU[],2,)</f>
        <v>Motor Generator (2.26.9.7) (Item 2.22)</v>
      </c>
      <c r="G1485" s="32"/>
      <c r="H1485" s="32"/>
      <c r="I1485" s="451"/>
      <c r="J1485" s="452"/>
      <c r="O1485" s="21"/>
    </row>
    <row r="1486" spans="2:15" ht="12.75" outlineLevel="2">
      <c r="B1486" s="706"/>
      <c r="C1486" s="11"/>
      <c r="D1486" s="539">
        <v>11</v>
      </c>
      <c r="E1486" s="538" t="s">
        <v>2411</v>
      </c>
      <c r="F1486" s="577" t="str">
        <f>+VLOOKUP(E1486,AlterationTestLU[],2,)</f>
        <v>Absorption of Regenerated Power (2.26.10) (Item 2.23)</v>
      </c>
      <c r="G1486" s="32"/>
      <c r="H1486" s="32"/>
      <c r="I1486" s="451"/>
      <c r="J1486" s="452"/>
      <c r="O1486" s="21"/>
    </row>
    <row r="1487" spans="2:15" ht="102" outlineLevel="2">
      <c r="B1487" s="706"/>
      <c r="C1487" s="11"/>
      <c r="D1487" s="539">
        <v>12</v>
      </c>
      <c r="E1487" s="538" t="s">
        <v>2423</v>
      </c>
      <c r="F1487" s="577" t="str">
        <f>+VLOOKUP(E1487,AlterationTestLU[],2,)</f>
        <v xml:space="preserve">(ff) Terminal Stopping Devices (Item 2.28). empty car up direction or 125% of rated load down 
(ff)(1) Test the normal terminal stopping device for conformance with 2.25.2.
(ff)(2) Test the emergency terminal speed-limiting device for conformance with 2.25.4.1.
(ff)(3) For static control elevators, see 2.25.4.2.
(ff)(4) Test the emergency terminal stopping device for conformance with 2.25.4.2. </v>
      </c>
      <c r="G1487" s="32"/>
      <c r="H1487" s="32"/>
      <c r="I1487" s="451"/>
      <c r="J1487" s="452"/>
      <c r="O1487" s="21"/>
    </row>
    <row r="1488" spans="2:15" ht="51" outlineLevel="2">
      <c r="B1488" s="706"/>
      <c r="C1488" s="11"/>
      <c r="D1488" s="539">
        <v>13</v>
      </c>
      <c r="E1488" s="538" t="s">
        <v>2428</v>
      </c>
      <c r="F1488" s="577" t="str">
        <f>+VLOOKUP(E1488,AlterationTestLU[],2,)</f>
        <v>(gg) Operating Devices
(gg)(1) inspection operation (2.26.1.4.4)
(gg)(2) inspection operation with open door circuits (2.26.1.5)
(gg)(3) additional operation devices (2.26.1.3)</v>
      </c>
      <c r="G1488" s="32"/>
      <c r="H1488" s="32"/>
      <c r="I1488" s="451"/>
      <c r="J1488" s="452"/>
      <c r="O1488" s="21"/>
    </row>
    <row r="1489" spans="2:15" ht="63.75" outlineLevel="2">
      <c r="B1489" s="706"/>
      <c r="C1489" s="11"/>
      <c r="D1489" s="539">
        <v>14</v>
      </c>
      <c r="E1489" s="538" t="s">
        <v>2457</v>
      </c>
      <c r="F1489" s="577" t="str">
        <f>+VLOOKUP(E1489,AlterationTestLU[],2,)</f>
        <v>(jj) Ascending Car Overspeed, and Unintended Car Motion Protection
(jj)(1) Ascending Car Overspeed Protection. Means inspected/tested,  no load conformance with 2.19.1.2.
(jj)(2) Unintended Car Motion. means inspected / tested to verify conformance with 2.19.2.2.</v>
      </c>
      <c r="G1489" s="32"/>
      <c r="H1489" s="32"/>
      <c r="I1489" s="451"/>
      <c r="J1489" s="452"/>
      <c r="O1489" s="21"/>
    </row>
    <row r="1490" spans="2:15" ht="25.5" outlineLevel="2">
      <c r="B1490" s="706"/>
      <c r="C1490" s="11"/>
      <c r="D1490" s="539">
        <v>15</v>
      </c>
      <c r="E1490" s="538" t="s">
        <v>2460</v>
      </c>
      <c r="F1490" s="577" t="str">
        <f>+VLOOKUP(E1490,AlterationTestLU[],2,)</f>
        <v>Speed. The speed of the car shall be verified with and without rated load, in both directions (2.16.3.2).</v>
      </c>
      <c r="G1490" s="32"/>
      <c r="H1490" s="32"/>
      <c r="I1490" s="451"/>
      <c r="J1490" s="452"/>
      <c r="O1490" s="21"/>
    </row>
    <row r="1491" spans="2:15" ht="12.75" outlineLevel="2">
      <c r="B1491" s="706"/>
      <c r="C1491" s="11"/>
      <c r="D1491" s="539">
        <v>16</v>
      </c>
      <c r="E1491" s="538" t="s">
        <v>2636</v>
      </c>
      <c r="F1491" s="577" t="str">
        <f>+VLOOKUP(E1491,AlterationTestLU[],2,)</f>
        <v>Firefighters’ Emergency Operation.</v>
      </c>
      <c r="G1491" s="32"/>
      <c r="H1491" s="32"/>
      <c r="I1491" s="451"/>
      <c r="J1491" s="452"/>
      <c r="O1491" s="21"/>
    </row>
    <row r="1492" spans="2:15" ht="12.75" outlineLevel="2">
      <c r="B1492" s="706"/>
      <c r="C1492" s="11"/>
      <c r="D1492" s="539">
        <v>17</v>
      </c>
      <c r="E1492" s="538" t="s">
        <v>2550</v>
      </c>
      <c r="F1492" s="577" t="str">
        <f>+VLOOKUP(E1492,AlterationTestLU[],2,)</f>
        <v>Identification [2.29.1.2(g) and 2.29.2] (Item 3.9)</v>
      </c>
      <c r="G1492" s="32"/>
      <c r="H1492" s="32"/>
      <c r="I1492" s="451"/>
      <c r="J1492" s="452"/>
      <c r="O1492" s="21"/>
    </row>
    <row r="1493" spans="2:15" ht="11.25" outlineLevel="1">
      <c r="B1493" s="75"/>
      <c r="C1493" s="11"/>
      <c r="D1493" s="338" t="s">
        <v>2041</v>
      </c>
      <c r="E1493" s="1" t="s">
        <v>1089</v>
      </c>
      <c r="F1493" s="141" t="s">
        <v>1090</v>
      </c>
      <c r="G1493" s="32"/>
      <c r="H1493" s="32"/>
      <c r="I1493" s="451"/>
      <c r="J1493" s="452"/>
      <c r="O1493" s="21"/>
    </row>
    <row r="1494" spans="2:15" ht="11.25" outlineLevel="1">
      <c r="B1494" s="75"/>
      <c r="C1494" s="11"/>
      <c r="D1494" s="1"/>
      <c r="E1494" s="339" t="s">
        <v>1819</v>
      </c>
      <c r="F1494" s="141" t="s">
        <v>987</v>
      </c>
      <c r="G1494" s="32"/>
      <c r="H1494" s="32"/>
      <c r="I1494" s="451"/>
      <c r="J1494" s="452"/>
      <c r="O1494" s="21"/>
    </row>
    <row r="1495" spans="2:15" ht="11.25" outlineLevel="1">
      <c r="B1495" s="75"/>
      <c r="C1495" s="11"/>
      <c r="D1495" s="1"/>
      <c r="E1495" s="1" t="s">
        <v>1792</v>
      </c>
      <c r="F1495" s="141" t="s">
        <v>1797</v>
      </c>
      <c r="G1495" s="32"/>
      <c r="H1495" s="32"/>
      <c r="I1495" s="845"/>
      <c r="J1495" s="846"/>
      <c r="O1495" s="21"/>
    </row>
    <row r="1496" spans="2:15" ht="11.25" outlineLevel="1">
      <c r="B1496" s="75"/>
      <c r="C1496" s="11"/>
      <c r="D1496" s="338" t="s">
        <v>2042</v>
      </c>
      <c r="E1496" s="339" t="s">
        <v>1578</v>
      </c>
      <c r="F1496" s="141" t="s">
        <v>1822</v>
      </c>
      <c r="G1496" s="32"/>
      <c r="H1496" s="32"/>
      <c r="I1496" s="845"/>
      <c r="J1496" s="846"/>
      <c r="O1496" s="21"/>
    </row>
    <row r="1497" spans="2:15" ht="11.25" outlineLevel="1">
      <c r="B1497" s="75"/>
      <c r="C1497" s="11"/>
      <c r="D1497" s="1"/>
      <c r="E1497" s="1" t="s">
        <v>388</v>
      </c>
      <c r="F1497" s="141" t="s">
        <v>1823</v>
      </c>
      <c r="G1497" s="32"/>
      <c r="H1497" s="32"/>
      <c r="I1497" s="451"/>
      <c r="J1497" s="452"/>
      <c r="O1497" s="21"/>
    </row>
    <row r="1498" spans="2:15" ht="11.25" outlineLevel="1">
      <c r="B1498" s="75"/>
      <c r="C1498" s="11"/>
      <c r="D1498" s="338" t="s">
        <v>2043</v>
      </c>
      <c r="E1498" s="1" t="s">
        <v>458</v>
      </c>
      <c r="F1498" s="141" t="s">
        <v>131</v>
      </c>
      <c r="G1498" s="32"/>
      <c r="H1498" s="32"/>
      <c r="I1498" s="451"/>
      <c r="J1498" s="452"/>
      <c r="O1498" s="21"/>
    </row>
    <row r="1499" spans="2:15" ht="11.25" outlineLevel="1">
      <c r="B1499" s="75"/>
      <c r="C1499" s="11"/>
      <c r="D1499" s="338" t="s">
        <v>2044</v>
      </c>
      <c r="E1499" s="1" t="s">
        <v>493</v>
      </c>
      <c r="F1499" s="141" t="s">
        <v>1115</v>
      </c>
      <c r="G1499" s="32"/>
      <c r="H1499" s="32"/>
      <c r="I1499" s="845"/>
      <c r="J1499" s="846"/>
      <c r="N1499" s="740" t="s">
        <v>3774</v>
      </c>
      <c r="O1499" s="21"/>
    </row>
    <row r="1500" spans="2:15" ht="11.25" outlineLevel="1">
      <c r="B1500" s="75"/>
      <c r="C1500" s="11"/>
      <c r="D1500" s="338" t="s">
        <v>2045</v>
      </c>
      <c r="E1500" s="1" t="s">
        <v>2048</v>
      </c>
      <c r="F1500" s="141" t="s">
        <v>1838</v>
      </c>
      <c r="G1500" s="32"/>
      <c r="H1500" s="32"/>
      <c r="I1500" s="451"/>
      <c r="J1500" s="452"/>
      <c r="O1500" s="21"/>
    </row>
    <row r="1501" spans="2:15" ht="11.25" outlineLevel="1">
      <c r="B1501" s="75"/>
      <c r="C1501" s="11"/>
      <c r="D1501" s="1"/>
      <c r="E1501" s="345"/>
      <c r="F1501" s="602" t="s">
        <v>2049</v>
      </c>
      <c r="G1501" s="32"/>
      <c r="H1501" s="32"/>
      <c r="I1501" s="451"/>
      <c r="J1501" s="452"/>
      <c r="O1501" s="21"/>
    </row>
    <row r="1502" spans="2:15" ht="11.25" outlineLevel="1">
      <c r="B1502" s="75"/>
      <c r="C1502" s="11"/>
      <c r="D1502" s="338" t="s">
        <v>2046</v>
      </c>
      <c r="E1502" s="1" t="s">
        <v>1451</v>
      </c>
      <c r="F1502" s="141" t="s">
        <v>1452</v>
      </c>
      <c r="G1502" s="32"/>
      <c r="H1502" s="32"/>
      <c r="I1502" s="451"/>
      <c r="J1502" s="452"/>
      <c r="O1502" s="21"/>
    </row>
    <row r="1503" spans="2:15" ht="11.25" outlineLevel="1">
      <c r="B1503" s="75"/>
      <c r="C1503" s="11"/>
      <c r="D1503" s="338" t="s">
        <v>2047</v>
      </c>
      <c r="E1503" s="476" t="s">
        <v>1484</v>
      </c>
      <c r="F1503" s="141" t="s">
        <v>1489</v>
      </c>
      <c r="G1503" s="32"/>
      <c r="H1503" s="32"/>
      <c r="I1503" s="451"/>
      <c r="J1503" s="452"/>
      <c r="O1503" s="21"/>
    </row>
    <row r="1504" spans="2:15" ht="11.25" outlineLevel="1">
      <c r="B1504" s="75"/>
      <c r="C1504" s="11"/>
      <c r="D1504" s="153"/>
      <c r="E1504" s="476"/>
      <c r="F1504" s="602" t="s">
        <v>1544</v>
      </c>
      <c r="G1504" s="32"/>
      <c r="H1504" s="32"/>
      <c r="I1504" s="451"/>
      <c r="J1504" s="452"/>
      <c r="O1504" s="21"/>
    </row>
    <row r="1505" spans="2:15" ht="11.25" outlineLevel="1">
      <c r="B1505" s="75"/>
      <c r="C1505" s="11"/>
      <c r="D1505" s="153"/>
      <c r="E1505" s="476"/>
      <c r="F1505" s="602" t="s">
        <v>1545</v>
      </c>
      <c r="G1505" s="32"/>
      <c r="H1505" s="32"/>
      <c r="I1505" s="451"/>
      <c r="J1505" s="452"/>
      <c r="O1505" s="21"/>
    </row>
    <row r="1506" spans="2:15" ht="11.25" outlineLevel="1">
      <c r="B1506" s="75"/>
      <c r="C1506" s="11"/>
      <c r="D1506" s="153"/>
      <c r="E1506" s="476"/>
      <c r="F1506" s="602" t="s">
        <v>1546</v>
      </c>
      <c r="G1506" s="32"/>
      <c r="H1506" s="32"/>
      <c r="I1506" s="451"/>
      <c r="J1506" s="452"/>
      <c r="O1506" s="21"/>
    </row>
    <row r="1507" spans="2:15" ht="11.25" outlineLevel="1">
      <c r="B1507" s="75"/>
      <c r="C1507" s="11"/>
      <c r="D1507" s="153"/>
      <c r="E1507" s="476"/>
      <c r="F1507" s="602" t="s">
        <v>1547</v>
      </c>
      <c r="G1507" s="32"/>
      <c r="H1507" s="32"/>
      <c r="I1507" s="451"/>
      <c r="J1507" s="452"/>
      <c r="O1507" s="21"/>
    </row>
    <row r="1508" spans="2:15" ht="11.25" outlineLevel="1">
      <c r="B1508" s="75"/>
      <c r="C1508" s="11"/>
      <c r="D1508" s="153"/>
      <c r="E1508" s="476" t="s">
        <v>1485</v>
      </c>
      <c r="F1508" s="141" t="s">
        <v>1920</v>
      </c>
      <c r="G1508" s="32"/>
      <c r="H1508" s="32"/>
      <c r="I1508" s="451"/>
      <c r="J1508" s="452"/>
      <c r="O1508" s="21"/>
    </row>
    <row r="1509" spans="2:15" ht="11.25" outlineLevel="1">
      <c r="B1509" s="75"/>
      <c r="C1509" s="11"/>
      <c r="D1509" s="153"/>
      <c r="E1509" s="476"/>
      <c r="F1509" s="141" t="s">
        <v>1921</v>
      </c>
      <c r="G1509" s="32"/>
      <c r="H1509" s="32"/>
      <c r="I1509" s="451"/>
      <c r="J1509" s="452"/>
      <c r="O1509" s="21"/>
    </row>
    <row r="1510" spans="2:15" ht="11.25" outlineLevel="1">
      <c r="B1510" s="75"/>
      <c r="C1510" s="11"/>
      <c r="D1510" s="153"/>
      <c r="E1510" s="476"/>
      <c r="F1510" s="141" t="s">
        <v>1922</v>
      </c>
      <c r="G1510" s="32"/>
      <c r="H1510" s="32"/>
      <c r="I1510" s="451"/>
      <c r="J1510" s="452"/>
      <c r="O1510" s="21"/>
    </row>
    <row r="1511" spans="2:15" ht="11.25" outlineLevel="1">
      <c r="B1511" s="75"/>
      <c r="C1511" s="11"/>
      <c r="D1511" s="153"/>
      <c r="E1511" s="476"/>
      <c r="F1511" s="141" t="s">
        <v>1924</v>
      </c>
      <c r="G1511" s="32"/>
      <c r="H1511" s="32"/>
      <c r="I1511" s="451"/>
      <c r="J1511" s="452"/>
      <c r="O1511" s="21"/>
    </row>
    <row r="1512" spans="2:15" ht="11.25" outlineLevel="1">
      <c r="B1512" s="75"/>
      <c r="C1512" s="11"/>
      <c r="D1512" s="153"/>
      <c r="E1512" s="476" t="s">
        <v>1486</v>
      </c>
      <c r="F1512" s="141" t="s">
        <v>1923</v>
      </c>
      <c r="G1512" s="32"/>
      <c r="H1512" s="32"/>
      <c r="I1512" s="451"/>
      <c r="J1512" s="452"/>
      <c r="O1512" s="21"/>
    </row>
    <row r="1513" spans="2:15" ht="11.25" outlineLevel="1">
      <c r="B1513" s="75"/>
      <c r="C1513" s="11"/>
      <c r="D1513" s="153"/>
      <c r="E1513" s="476"/>
      <c r="F1513" s="602" t="s">
        <v>1924</v>
      </c>
      <c r="G1513" s="32"/>
      <c r="H1513" s="32"/>
      <c r="I1513" s="451"/>
      <c r="J1513" s="452"/>
      <c r="O1513" s="21"/>
    </row>
    <row r="1514" spans="2:15" ht="11.25" outlineLevel="1">
      <c r="B1514" s="75"/>
      <c r="C1514" s="11"/>
      <c r="D1514" s="153"/>
      <c r="E1514" s="476"/>
      <c r="F1514" s="602" t="s">
        <v>2092</v>
      </c>
      <c r="G1514" s="32"/>
      <c r="H1514" s="32"/>
      <c r="I1514" s="451"/>
      <c r="J1514" s="452"/>
      <c r="O1514" s="21"/>
    </row>
    <row r="1515" spans="2:15" ht="11.25" outlineLevel="1">
      <c r="B1515" s="75"/>
      <c r="C1515" s="11"/>
      <c r="D1515" s="153"/>
      <c r="E1515" s="476"/>
      <c r="F1515" s="602" t="s">
        <v>2093</v>
      </c>
      <c r="G1515" s="32"/>
      <c r="H1515" s="32"/>
      <c r="I1515" s="451"/>
      <c r="J1515" s="452"/>
      <c r="O1515" s="21"/>
    </row>
    <row r="1516" spans="2:15" ht="11.25" outlineLevel="1">
      <c r="B1516" s="75"/>
      <c r="C1516" s="11"/>
      <c r="D1516" s="153"/>
      <c r="E1516" s="476" t="s">
        <v>1487</v>
      </c>
      <c r="F1516" s="141" t="s">
        <v>1925</v>
      </c>
      <c r="G1516" s="32"/>
      <c r="H1516" s="32"/>
      <c r="I1516" s="451"/>
      <c r="J1516" s="452"/>
      <c r="O1516" s="21"/>
    </row>
    <row r="1517" spans="2:15" ht="11.25" outlineLevel="1">
      <c r="B1517" s="75"/>
      <c r="C1517" s="11"/>
      <c r="D1517" s="338"/>
      <c r="E1517" s="476"/>
      <c r="F1517" s="141" t="s">
        <v>2094</v>
      </c>
      <c r="G1517" s="32"/>
      <c r="H1517" s="32"/>
      <c r="I1517" s="451"/>
      <c r="J1517" s="452"/>
      <c r="O1517" s="21"/>
    </row>
    <row r="1518" spans="2:15" ht="11.25" outlineLevel="1">
      <c r="B1518" s="75"/>
      <c r="C1518" s="11"/>
      <c r="D1518" s="338" t="s">
        <v>2047</v>
      </c>
      <c r="E1518" s="262" t="s">
        <v>2030</v>
      </c>
      <c r="F1518" s="141"/>
      <c r="G1518" s="32"/>
      <c r="H1518" s="32"/>
      <c r="I1518" s="451"/>
      <c r="J1518" s="452"/>
      <c r="O1518" s="21"/>
    </row>
    <row r="1519" spans="2:15" ht="11.25" outlineLevel="1">
      <c r="B1519" s="75"/>
      <c r="C1519" s="11"/>
      <c r="D1519" s="191"/>
      <c r="E1519" s="477" t="s">
        <v>425</v>
      </c>
      <c r="F1519" s="141" t="s">
        <v>1492</v>
      </c>
      <c r="G1519" s="32"/>
      <c r="H1519" s="32"/>
      <c r="I1519" s="451"/>
      <c r="J1519" s="452"/>
      <c r="O1519" s="21"/>
    </row>
    <row r="1520" spans="2:15" ht="11.25" outlineLevel="1">
      <c r="B1520" s="75"/>
      <c r="C1520" s="11"/>
      <c r="D1520" s="191"/>
      <c r="E1520" s="477"/>
      <c r="F1520" s="602" t="s">
        <v>1446</v>
      </c>
      <c r="G1520" s="32"/>
      <c r="H1520" s="32"/>
      <c r="I1520" s="451"/>
      <c r="J1520" s="452"/>
      <c r="O1520" s="21"/>
    </row>
    <row r="1521" spans="2:15" ht="11.25" outlineLevel="1">
      <c r="B1521" s="75"/>
      <c r="C1521" s="11"/>
      <c r="D1521" s="191"/>
      <c r="E1521" s="477"/>
      <c r="F1521" s="602" t="s">
        <v>1447</v>
      </c>
      <c r="G1521" s="32"/>
      <c r="H1521" s="32"/>
      <c r="I1521" s="451"/>
      <c r="J1521" s="452"/>
      <c r="O1521" s="21"/>
    </row>
    <row r="1522" spans="2:15" ht="11.25" outlineLevel="1">
      <c r="B1522" s="75"/>
      <c r="C1522" s="11"/>
      <c r="D1522" s="191"/>
      <c r="E1522" s="477"/>
      <c r="F1522" s="602" t="s">
        <v>2054</v>
      </c>
      <c r="G1522" s="32"/>
      <c r="H1522" s="32"/>
      <c r="I1522" s="451"/>
      <c r="J1522" s="452"/>
      <c r="O1522" s="21"/>
    </row>
    <row r="1523" spans="2:15" ht="11.25" outlineLevel="1">
      <c r="B1523" s="75"/>
      <c r="C1523" s="11"/>
      <c r="D1523" s="191"/>
      <c r="E1523" s="477"/>
      <c r="F1523" s="602" t="s">
        <v>1448</v>
      </c>
      <c r="G1523" s="32"/>
      <c r="H1523" s="32"/>
      <c r="I1523" s="451"/>
      <c r="J1523" s="452"/>
      <c r="O1523" s="21"/>
    </row>
    <row r="1524" spans="2:15" ht="11.25" outlineLevel="1">
      <c r="B1524" s="75"/>
      <c r="C1524" s="11"/>
      <c r="D1524" s="191"/>
      <c r="E1524" s="477"/>
      <c r="F1524" s="602" t="s">
        <v>1449</v>
      </c>
      <c r="G1524" s="32"/>
      <c r="H1524" s="32"/>
      <c r="I1524" s="451"/>
      <c r="J1524" s="452"/>
      <c r="O1524" s="21"/>
    </row>
    <row r="1525" spans="2:15" ht="11.25" outlineLevel="1">
      <c r="B1525" s="75"/>
      <c r="C1525" s="11"/>
      <c r="D1525" s="191"/>
      <c r="E1525" s="477"/>
      <c r="F1525" s="602" t="s">
        <v>1450</v>
      </c>
      <c r="G1525" s="32"/>
      <c r="H1525" s="32"/>
      <c r="I1525" s="451"/>
      <c r="J1525" s="452"/>
      <c r="O1525" s="21"/>
    </row>
    <row r="1526" spans="2:15" ht="11.25" outlineLevel="1">
      <c r="B1526" s="75"/>
      <c r="C1526" s="11"/>
      <c r="D1526" s="191"/>
      <c r="E1526" s="477"/>
      <c r="F1526" s="602" t="s">
        <v>1462</v>
      </c>
      <c r="G1526" s="32"/>
      <c r="H1526" s="32"/>
      <c r="I1526" s="451"/>
      <c r="J1526" s="452"/>
      <c r="O1526" s="21"/>
    </row>
    <row r="1527" spans="2:15" ht="11.25" outlineLevel="1">
      <c r="B1527" s="75"/>
      <c r="C1527" s="11"/>
      <c r="D1527" s="191"/>
      <c r="E1527" s="477" t="s">
        <v>426</v>
      </c>
      <c r="F1527" s="141" t="s">
        <v>1541</v>
      </c>
      <c r="G1527" s="32"/>
      <c r="H1527" s="32"/>
      <c r="I1527" s="451"/>
      <c r="J1527" s="452"/>
      <c r="O1527" s="21"/>
    </row>
    <row r="1528" spans="2:15" ht="11.25" outlineLevel="1">
      <c r="B1528" s="75"/>
      <c r="C1528" s="11"/>
      <c r="D1528" s="191"/>
      <c r="E1528" s="477" t="s">
        <v>427</v>
      </c>
      <c r="F1528" s="141" t="s">
        <v>1542</v>
      </c>
      <c r="G1528" s="32"/>
      <c r="H1528" s="32"/>
      <c r="I1528" s="451"/>
      <c r="J1528" s="452"/>
      <c r="O1528" s="21"/>
    </row>
    <row r="1529" spans="2:15" ht="11.25" outlineLevel="1">
      <c r="B1529" s="75"/>
      <c r="C1529" s="11"/>
      <c r="D1529" s="191"/>
      <c r="E1529" s="477" t="s">
        <v>428</v>
      </c>
      <c r="F1529" s="141" t="s">
        <v>1491</v>
      </c>
      <c r="G1529" s="32"/>
      <c r="H1529" s="32"/>
      <c r="I1529" s="451"/>
      <c r="J1529" s="452"/>
      <c r="O1529" s="21"/>
    </row>
    <row r="1530" spans="2:15" ht="11.25" outlineLevel="1">
      <c r="B1530" s="75"/>
      <c r="C1530" s="11"/>
      <c r="D1530" s="191"/>
      <c r="E1530" s="477" t="s">
        <v>429</v>
      </c>
      <c r="F1530" s="141" t="s">
        <v>1494</v>
      </c>
      <c r="G1530" s="32"/>
      <c r="H1530" s="32"/>
      <c r="I1530" s="451"/>
      <c r="J1530" s="452"/>
      <c r="O1530" s="21"/>
    </row>
    <row r="1531" spans="2:15" ht="11.25" outlineLevel="1">
      <c r="B1531" s="75"/>
      <c r="C1531" s="11"/>
      <c r="D1531" s="191"/>
      <c r="E1531" s="477" t="s">
        <v>430</v>
      </c>
      <c r="F1531" s="141" t="s">
        <v>1495</v>
      </c>
      <c r="G1531" s="32"/>
      <c r="H1531" s="32"/>
      <c r="I1531" s="451"/>
      <c r="J1531" s="452"/>
      <c r="O1531" s="21"/>
    </row>
    <row r="1532" spans="2:15" ht="11.25" outlineLevel="1">
      <c r="B1532" s="75"/>
      <c r="C1532" s="11"/>
      <c r="D1532" s="191"/>
      <c r="E1532" s="477" t="s">
        <v>1488</v>
      </c>
      <c r="F1532" s="141" t="s">
        <v>2127</v>
      </c>
      <c r="G1532" s="32"/>
      <c r="H1532" s="32"/>
      <c r="I1532" s="451"/>
      <c r="J1532" s="452"/>
      <c r="O1532" s="21"/>
    </row>
    <row r="1533" spans="2:15" ht="11.25" outlineLevel="1">
      <c r="B1533" s="75"/>
      <c r="C1533" s="11"/>
      <c r="D1533" s="191"/>
      <c r="E1533" s="477"/>
      <c r="F1533" s="141" t="s">
        <v>2095</v>
      </c>
      <c r="G1533" s="32"/>
      <c r="H1533" s="32"/>
      <c r="I1533" s="451"/>
      <c r="J1533" s="452"/>
      <c r="O1533" s="21"/>
    </row>
    <row r="1534" spans="2:15" ht="11.25" outlineLevel="1">
      <c r="B1534" s="75"/>
      <c r="C1534" s="11"/>
      <c r="D1534" s="1"/>
      <c r="E1534" s="478" t="s">
        <v>2028</v>
      </c>
      <c r="F1534" s="141"/>
      <c r="G1534" s="32"/>
      <c r="H1534" s="32"/>
      <c r="I1534" s="451"/>
      <c r="J1534" s="452"/>
      <c r="O1534" s="21"/>
    </row>
    <row r="1535" spans="2:15" ht="11.25" outlineLevel="1">
      <c r="B1535" s="75"/>
      <c r="C1535" s="11"/>
      <c r="D1535" s="1"/>
      <c r="E1535" s="477" t="s">
        <v>2050</v>
      </c>
      <c r="F1535" s="141"/>
      <c r="G1535" s="32"/>
      <c r="H1535" s="32"/>
      <c r="I1535" s="451"/>
      <c r="J1535" s="452"/>
      <c r="O1535" s="21"/>
    </row>
    <row r="1536" spans="2:15" ht="11.25" outlineLevel="1">
      <c r="B1536" s="75"/>
      <c r="C1536" s="11"/>
      <c r="D1536" s="1"/>
      <c r="E1536" s="477"/>
      <c r="F1536" s="602" t="s">
        <v>2031</v>
      </c>
      <c r="G1536" s="32"/>
      <c r="H1536" s="32"/>
      <c r="I1536" s="451"/>
      <c r="J1536" s="452"/>
      <c r="O1536" s="21"/>
    </row>
    <row r="1537" spans="1:16" ht="11.25" outlineLevel="1">
      <c r="B1537" s="75"/>
      <c r="C1537" s="11"/>
      <c r="D1537" s="1"/>
      <c r="E1537" s="477"/>
      <c r="F1537" s="602" t="s">
        <v>2029</v>
      </c>
      <c r="G1537" s="32"/>
      <c r="H1537" s="32"/>
      <c r="I1537" s="451"/>
      <c r="J1537" s="452"/>
      <c r="O1537" s="21"/>
    </row>
    <row r="1538" spans="1:16" ht="11.25" outlineLevel="1">
      <c r="B1538" s="75"/>
      <c r="C1538" s="11"/>
      <c r="D1538" s="1"/>
      <c r="E1538" s="1"/>
      <c r="F1538" s="602"/>
      <c r="G1538" s="32"/>
      <c r="H1538" s="32"/>
      <c r="I1538" s="451"/>
      <c r="J1538" s="452"/>
      <c r="O1538" s="21"/>
    </row>
    <row r="1539" spans="1:16" s="189" customFormat="1" ht="11.25" outlineLevel="1">
      <c r="A1539" s="194"/>
      <c r="B1539" s="523"/>
      <c r="C1539" s="273" t="s">
        <v>2180</v>
      </c>
      <c r="D1539" s="165" t="s">
        <v>403</v>
      </c>
      <c r="E1539" s="165"/>
      <c r="F1539" s="593" t="s">
        <v>405</v>
      </c>
      <c r="G1539" s="350" t="s">
        <v>83</v>
      </c>
      <c r="H1539" s="147"/>
      <c r="I1539" s="900"/>
      <c r="J1539" s="901"/>
      <c r="K1539" s="736"/>
      <c r="L1539" s="729"/>
      <c r="M1539" s="729"/>
      <c r="N1539" s="729"/>
      <c r="O1539" s="21"/>
      <c r="P1539" s="21"/>
    </row>
    <row r="1540" spans="1:16" s="189" customFormat="1" ht="11.25" outlineLevel="1">
      <c r="A1540" s="195"/>
      <c r="B1540" s="75"/>
      <c r="C1540" s="11"/>
      <c r="D1540" s="74"/>
      <c r="E1540" s="1" t="s">
        <v>406</v>
      </c>
      <c r="F1540" s="141" t="s">
        <v>800</v>
      </c>
      <c r="G1540" s="32"/>
      <c r="H1540" s="145"/>
      <c r="I1540" s="567"/>
      <c r="J1540" s="561"/>
      <c r="K1540" s="736"/>
      <c r="L1540" s="729"/>
      <c r="M1540" s="729"/>
      <c r="N1540" s="729"/>
      <c r="O1540" s="21"/>
      <c r="P1540" s="21"/>
    </row>
    <row r="1541" spans="1:16" s="189" customFormat="1" ht="11.25" outlineLevel="1">
      <c r="A1541" s="195"/>
      <c r="B1541" s="75"/>
      <c r="C1541" s="11"/>
      <c r="D1541" s="74"/>
      <c r="E1541" s="1"/>
      <c r="F1541" s="141" t="s">
        <v>404</v>
      </c>
      <c r="G1541" s="32"/>
      <c r="H1541" s="145"/>
      <c r="I1541" s="567"/>
      <c r="J1541" s="561"/>
      <c r="K1541" s="736"/>
      <c r="L1541" s="729"/>
      <c r="M1541" s="729"/>
      <c r="N1541" s="729"/>
      <c r="O1541" s="21"/>
      <c r="P1541" s="21"/>
    </row>
    <row r="1542" spans="1:16" s="189" customFormat="1" ht="11.25" outlineLevel="1">
      <c r="A1542" s="195"/>
      <c r="B1542" s="75"/>
      <c r="C1542" s="11"/>
      <c r="D1542" s="74"/>
      <c r="E1542" s="1"/>
      <c r="F1542" s="141"/>
      <c r="G1542" s="32"/>
      <c r="H1542" s="145"/>
      <c r="I1542" s="567"/>
      <c r="J1542" s="561"/>
      <c r="K1542" s="736"/>
      <c r="L1542" s="729"/>
      <c r="M1542" s="729"/>
      <c r="N1542" s="729"/>
      <c r="O1542" s="21"/>
      <c r="P1542" s="21"/>
    </row>
    <row r="1543" spans="1:16" ht="11.25" outlineLevel="1">
      <c r="A1543" s="195"/>
      <c r="B1543" s="75"/>
      <c r="C1543" s="33" t="s">
        <v>1927</v>
      </c>
      <c r="D1543" s="9" t="s">
        <v>348</v>
      </c>
      <c r="E1543" s="9"/>
      <c r="F1543" s="588" t="s">
        <v>1453</v>
      </c>
      <c r="G1543" s="350" t="s">
        <v>85</v>
      </c>
      <c r="H1543" s="350" t="s">
        <v>82</v>
      </c>
      <c r="I1543" s="895" t="s">
        <v>84</v>
      </c>
      <c r="J1543" s="896"/>
      <c r="O1543" s="21"/>
    </row>
    <row r="1544" spans="1:16" ht="11.25" outlineLevel="1">
      <c r="B1544" s="706"/>
      <c r="C1544" s="11"/>
      <c r="D1544" s="318"/>
      <c r="E1544" s="312" t="s">
        <v>3323</v>
      </c>
      <c r="F1544" s="589"/>
      <c r="G1544" s="32"/>
      <c r="H1544" s="32"/>
      <c r="I1544" s="898"/>
      <c r="J1544" s="899"/>
      <c r="O1544" s="21"/>
    </row>
    <row r="1545" spans="1:16" ht="11.25" outlineLevel="2">
      <c r="B1545" s="706"/>
      <c r="C1545" s="11"/>
      <c r="D1545" s="311"/>
      <c r="E1545" s="533" t="str">
        <f>TRIM(RIGHT(SUBSTITUTE(E1544," ",REPT(" ",100)),100))</f>
        <v>8.10.3.3.2(q)</v>
      </c>
      <c r="F1545" s="590">
        <f>+VLOOKUP(E1545,clause_count,2,FALSE)</f>
        <v>5</v>
      </c>
      <c r="G1545" s="32"/>
      <c r="H1545" s="32"/>
      <c r="I1545" s="449"/>
      <c r="J1545" s="450"/>
      <c r="O1545" s="21"/>
    </row>
    <row r="1546" spans="1:16" ht="12.75" outlineLevel="2">
      <c r="B1546" s="706"/>
      <c r="C1546" s="11"/>
      <c r="D1546" s="539">
        <v>1</v>
      </c>
      <c r="E1546" s="538" t="s">
        <v>2373</v>
      </c>
      <c r="F1546" s="577" t="str">
        <f>+VLOOKUP(E1546,AlterationTestLU[],2,)</f>
        <v>Housekeeping (2.8.1) (Item 2.5)</v>
      </c>
      <c r="G1546" s="32"/>
      <c r="H1546" s="32"/>
      <c r="I1546" s="449"/>
      <c r="J1546" s="450"/>
      <c r="O1546" s="21"/>
    </row>
    <row r="1547" spans="1:16" ht="12.75" outlineLevel="2">
      <c r="B1547" s="706"/>
      <c r="C1547" s="11"/>
      <c r="D1547" s="539">
        <v>2</v>
      </c>
      <c r="E1547" s="538" t="s">
        <v>2921</v>
      </c>
      <c r="F1547" s="577" t="str">
        <f>+VLOOKUP(E1547,AlterationTestLU[],2,)</f>
        <v>wiring (2.26.4.1 and 3.26.1)</v>
      </c>
      <c r="G1547" s="32"/>
      <c r="H1547" s="32"/>
      <c r="I1547" s="449"/>
      <c r="J1547" s="450"/>
      <c r="O1547" s="21"/>
    </row>
    <row r="1548" spans="1:16" ht="12.75" outlineLevel="2">
      <c r="B1548" s="706"/>
      <c r="C1548" s="11"/>
      <c r="D1548" s="539">
        <v>3</v>
      </c>
      <c r="E1548" s="538" t="s">
        <v>2922</v>
      </c>
      <c r="F1548" s="577" t="str">
        <f>+VLOOKUP(E1548,AlterationTestLU[],2,)</f>
        <v>certification (2.26.4.2 and 3.26.1)</v>
      </c>
      <c r="G1548" s="32"/>
      <c r="H1548" s="32"/>
      <c r="I1548" s="449"/>
      <c r="J1548" s="450"/>
      <c r="O1548" s="21"/>
    </row>
    <row r="1549" spans="1:16" ht="12.75" outlineLevel="2">
      <c r="B1549" s="706"/>
      <c r="C1549" s="11"/>
      <c r="D1549" s="539">
        <v>4</v>
      </c>
      <c r="E1549" s="538" t="s">
        <v>2923</v>
      </c>
      <c r="F1549" s="577" t="str">
        <f>+VLOOKUP(E1549,AlterationTestLU[],2,)</f>
        <v>capacitors or devices (2.26.7 and 3.26.1)</v>
      </c>
      <c r="G1549" s="32"/>
      <c r="H1549" s="32"/>
      <c r="I1549" s="449"/>
      <c r="J1549" s="450"/>
      <c r="O1549" s="21"/>
    </row>
    <row r="1550" spans="1:16" ht="12.75" outlineLevel="2">
      <c r="B1550" s="706"/>
      <c r="C1550" s="11"/>
      <c r="D1550" s="539">
        <v>5</v>
      </c>
      <c r="E1550" s="538" t="s">
        <v>2925</v>
      </c>
      <c r="F1550" s="577" t="str">
        <f>+VLOOKUP(E1550,AlterationTestLU[],2,)</f>
        <v>clearances (NFPA 70 or CSA C22.1, as applicable)</v>
      </c>
      <c r="G1550" s="32"/>
      <c r="H1550" s="32"/>
      <c r="I1550" s="449"/>
      <c r="J1550" s="450"/>
      <c r="O1550" s="21"/>
    </row>
    <row r="1551" spans="1:16" ht="11.25" outlineLevel="1">
      <c r="B1551" s="75"/>
      <c r="C1551" s="11"/>
      <c r="D1551" s="1"/>
      <c r="E1551" s="1" t="s">
        <v>1926</v>
      </c>
      <c r="F1551" s="141" t="s">
        <v>800</v>
      </c>
      <c r="G1551" s="32"/>
      <c r="H1551" s="32"/>
      <c r="I1551" s="898"/>
      <c r="J1551" s="899"/>
      <c r="O1551" s="21"/>
    </row>
    <row r="1552" spans="1:16" ht="11.25" outlineLevel="1">
      <c r="B1552" s="75"/>
      <c r="C1552" s="11"/>
      <c r="D1552" s="1"/>
      <c r="E1552" s="1"/>
      <c r="F1552" s="141"/>
      <c r="G1552" s="32"/>
      <c r="H1552" s="32"/>
      <c r="I1552" s="449"/>
      <c r="J1552" s="450"/>
      <c r="O1552" s="21"/>
    </row>
    <row r="1553" spans="2:15" ht="11.25" outlineLevel="1">
      <c r="B1553" s="75"/>
      <c r="C1553" s="33" t="s">
        <v>1928</v>
      </c>
      <c r="D1553" s="9" t="s">
        <v>348</v>
      </c>
      <c r="E1553" s="9"/>
      <c r="F1553" s="588" t="s">
        <v>1456</v>
      </c>
      <c r="G1553" s="350" t="s">
        <v>85</v>
      </c>
      <c r="H1553" s="350" t="s">
        <v>85</v>
      </c>
      <c r="I1553" s="895" t="s">
        <v>84</v>
      </c>
      <c r="J1553" s="897"/>
      <c r="O1553" s="21"/>
    </row>
    <row r="1554" spans="2:15" ht="11.25" outlineLevel="1">
      <c r="B1554" s="75"/>
      <c r="C1554" s="11"/>
      <c r="D1554" s="1"/>
      <c r="E1554" s="1" t="s">
        <v>841</v>
      </c>
      <c r="F1554" s="141" t="s">
        <v>800</v>
      </c>
      <c r="G1554" s="32"/>
      <c r="H1554" s="32"/>
      <c r="I1554" s="898"/>
      <c r="J1554" s="899"/>
      <c r="O1554" s="21"/>
    </row>
    <row r="1555" spans="2:15" ht="11.25" outlineLevel="1">
      <c r="B1555" s="75"/>
      <c r="C1555" s="11"/>
      <c r="D1555" s="1"/>
      <c r="E1555" s="1"/>
      <c r="F1555" s="141"/>
      <c r="G1555" s="32"/>
      <c r="H1555" s="32"/>
      <c r="I1555" s="898"/>
      <c r="J1555" s="899"/>
      <c r="O1555" s="21"/>
    </row>
    <row r="1556" spans="2:15" ht="11.25" outlineLevel="1">
      <c r="B1556" s="75"/>
      <c r="C1556" s="33" t="s">
        <v>1928</v>
      </c>
      <c r="D1556" s="9" t="s">
        <v>348</v>
      </c>
      <c r="E1556" s="9"/>
      <c r="F1556" s="588" t="s">
        <v>1457</v>
      </c>
      <c r="G1556" s="350" t="s">
        <v>85</v>
      </c>
      <c r="H1556" s="350" t="s">
        <v>85</v>
      </c>
      <c r="I1556" s="895" t="s">
        <v>84</v>
      </c>
      <c r="J1556" s="897"/>
      <c r="O1556" s="21"/>
    </row>
    <row r="1557" spans="2:15" ht="11.25" outlineLevel="1">
      <c r="B1557" s="75"/>
      <c r="C1557" s="11"/>
      <c r="D1557" s="1"/>
      <c r="E1557" s="1" t="s">
        <v>841</v>
      </c>
      <c r="F1557" s="141" t="s">
        <v>800</v>
      </c>
      <c r="G1557" s="32"/>
      <c r="H1557" s="32"/>
      <c r="I1557" s="898"/>
      <c r="J1557" s="899"/>
      <c r="O1557" s="21"/>
    </row>
    <row r="1558" spans="2:15" ht="11.25" outlineLevel="1">
      <c r="B1558" s="75"/>
      <c r="C1558" s="11"/>
      <c r="D1558" s="1"/>
      <c r="E1558" s="1"/>
      <c r="F1558" s="141"/>
      <c r="G1558" s="32"/>
      <c r="H1558" s="32"/>
      <c r="I1558" s="449"/>
      <c r="J1558" s="450"/>
      <c r="O1558" s="21"/>
    </row>
    <row r="1559" spans="2:15" ht="11.25" outlineLevel="1">
      <c r="B1559" s="75"/>
      <c r="C1559" s="11"/>
      <c r="D1559" s="1"/>
      <c r="E1559" s="1"/>
      <c r="F1559" s="141"/>
      <c r="G1559" s="32"/>
      <c r="H1559" s="32"/>
      <c r="I1559" s="449"/>
      <c r="J1559" s="450"/>
      <c r="O1559" s="21"/>
    </row>
    <row r="1560" spans="2:15" ht="11.25" outlineLevel="1">
      <c r="B1560" s="75"/>
      <c r="C1560" s="370" t="s">
        <v>1186</v>
      </c>
      <c r="D1560" s="371" t="s">
        <v>1122</v>
      </c>
      <c r="E1560" s="371"/>
      <c r="F1560" s="638"/>
      <c r="G1560" s="372" t="s">
        <v>83</v>
      </c>
      <c r="H1560" s="372" t="s">
        <v>82</v>
      </c>
      <c r="I1560" s="893"/>
      <c r="J1560" s="894"/>
      <c r="M1560" s="727" t="s">
        <v>438</v>
      </c>
      <c r="O1560" s="21"/>
    </row>
    <row r="1561" spans="2:15" ht="11.25" outlineLevel="1">
      <c r="B1561" s="706"/>
      <c r="C1561" s="81"/>
      <c r="D1561" s="318"/>
      <c r="E1561" s="312" t="s">
        <v>3314</v>
      </c>
      <c r="F1561" s="589"/>
      <c r="G1561" s="350"/>
      <c r="H1561" s="350"/>
      <c r="I1561" s="546"/>
      <c r="J1561" s="547"/>
      <c r="O1561" s="21"/>
    </row>
    <row r="1562" spans="2:15" ht="11.25" outlineLevel="2">
      <c r="B1562" s="706"/>
      <c r="C1562" s="81"/>
      <c r="D1562" s="311"/>
      <c r="E1562" s="533" t="str">
        <f>TRIM(RIGHT(SUBSTITUTE(E1561," ",REPT(" ",100)),100))</f>
        <v>8.10.3.3.2(r)</v>
      </c>
      <c r="F1562" s="590">
        <f>+VLOOKUP(E1562,clause_count,2,FALSE)</f>
        <v>7</v>
      </c>
      <c r="G1562" s="350"/>
      <c r="H1562" s="350"/>
      <c r="I1562" s="546"/>
      <c r="J1562" s="547"/>
      <c r="O1562" s="21"/>
    </row>
    <row r="1563" spans="2:15" ht="12.75" outlineLevel="2">
      <c r="B1563" s="706"/>
      <c r="C1563" s="81"/>
      <c r="D1563" s="539">
        <v>1</v>
      </c>
      <c r="E1563" s="538" t="s">
        <v>2879</v>
      </c>
      <c r="F1563" s="577" t="str">
        <f>+VLOOKUP(E1563,AlterationTestLU[],2,)</f>
        <v>Car Enclosure [Sections 3.14 and 8.9 and 8.10.2.2.1(l)] (Item 1.12)</v>
      </c>
      <c r="G1563" s="350"/>
      <c r="H1563" s="350"/>
      <c r="I1563" s="546"/>
      <c r="J1563" s="547"/>
      <c r="O1563" s="21"/>
    </row>
    <row r="1564" spans="2:15" ht="12.75" outlineLevel="2">
      <c r="B1564" s="706"/>
      <c r="C1564" s="81"/>
      <c r="D1564" s="539">
        <v>2</v>
      </c>
      <c r="E1564" s="538" t="s">
        <v>2908</v>
      </c>
      <c r="F1564" s="577" t="str">
        <f>+VLOOKUP(E1564,AlterationTestLU[],2,)</f>
        <v>Housekeeping [Section 3.8 and 8.10.2.2.2(j)] (Item 2.5)</v>
      </c>
      <c r="G1564" s="350"/>
      <c r="H1564" s="350"/>
      <c r="I1564" s="546"/>
      <c r="J1564" s="547"/>
      <c r="O1564" s="21"/>
    </row>
    <row r="1565" spans="2:15" ht="12.75" outlineLevel="2">
      <c r="B1565" s="706"/>
      <c r="C1565" s="81"/>
      <c r="D1565" s="539">
        <v>3</v>
      </c>
      <c r="E1565" s="538" t="s">
        <v>2910</v>
      </c>
      <c r="F1565" s="577" t="str">
        <f>+VLOOKUP(E1565,AlterationTestLU[],2,)</f>
        <v>Fire Extinguisher [8.6.1.6.5 and 8.10.2.2.2(l)] (Item 2.7)</v>
      </c>
      <c r="G1565" s="350"/>
      <c r="H1565" s="350"/>
      <c r="I1565" s="546"/>
      <c r="J1565" s="547"/>
      <c r="O1565" s="21"/>
    </row>
    <row r="1566" spans="2:15" ht="12.75" outlineLevel="2">
      <c r="B1566" s="706"/>
      <c r="C1566" s="81"/>
      <c r="D1566" s="539">
        <v>4</v>
      </c>
      <c r="E1566" s="538" t="s">
        <v>2911</v>
      </c>
      <c r="F1566" s="577" t="str">
        <f>+VLOOKUP(E1566,AlterationTestLU[],2,)</f>
        <v>Pipes, Wiring, and Ducts [Section 3.8 and 8.10.2.2.2(m)] (Item 2.8)</v>
      </c>
      <c r="G1566" s="350"/>
      <c r="H1566" s="350"/>
      <c r="I1566" s="546"/>
      <c r="J1566" s="547"/>
      <c r="O1566" s="21"/>
    </row>
    <row r="1567" spans="2:15" ht="25.5" outlineLevel="2">
      <c r="B1567" s="706"/>
      <c r="C1567" s="81"/>
      <c r="D1567" s="539">
        <v>5</v>
      </c>
      <c r="E1567" s="538" t="s">
        <v>2930</v>
      </c>
      <c r="F1567" s="577" t="str">
        <f>+VLOOKUP(E1567,AlterationTestLU[],2,)</f>
        <v>Hydraulic Machine (Power Unit) (3.24.1) (Item 2.30). Working pressure checked, pressure on the data plate verified (3.24.1.1).</v>
      </c>
      <c r="G1567" s="350"/>
      <c r="H1567" s="350"/>
      <c r="I1567" s="546"/>
      <c r="J1567" s="547"/>
      <c r="O1567" s="21"/>
    </row>
    <row r="1568" spans="2:15" ht="25.5" outlineLevel="2">
      <c r="B1568" s="706"/>
      <c r="C1568" s="81"/>
      <c r="D1568" s="539">
        <v>6</v>
      </c>
      <c r="E1568" s="538" t="s">
        <v>2931</v>
      </c>
      <c r="F1568" s="577" t="str">
        <f>+VLOOKUP(E1568,AlterationTestLU[],2,)</f>
        <v>Relief Valves (Item 2.31). The relief valve shall be tested to determine conformance with 3.19.4.2.</v>
      </c>
      <c r="G1568" s="350"/>
      <c r="H1568" s="350"/>
      <c r="I1568" s="546"/>
      <c r="J1568" s="547"/>
      <c r="O1568" s="21"/>
    </row>
    <row r="1569" spans="2:15" ht="12.75" outlineLevel="2">
      <c r="B1569" s="706"/>
      <c r="C1569" s="81"/>
      <c r="D1569" s="539">
        <v>7</v>
      </c>
      <c r="E1569" s="538" t="s">
        <v>2982</v>
      </c>
      <c r="F1569" s="577" t="str">
        <f>+VLOOKUP(E1569,AlterationTestLU[],2,)</f>
        <v>Identification [Section 3.29 and 8.10.2.2.3(o)] (Item 3.9)</v>
      </c>
      <c r="G1569" s="350"/>
      <c r="H1569" s="350"/>
      <c r="I1569" s="546"/>
      <c r="J1569" s="547"/>
      <c r="O1569" s="21"/>
    </row>
    <row r="1570" spans="2:15" ht="11.25" outlineLevel="1">
      <c r="B1570" s="75"/>
      <c r="C1570" s="11"/>
      <c r="D1570" s="1" t="s">
        <v>1231</v>
      </c>
      <c r="E1570" s="1" t="s">
        <v>1089</v>
      </c>
      <c r="F1570" s="141" t="s">
        <v>1090</v>
      </c>
      <c r="G1570" s="32"/>
      <c r="H1570" s="32"/>
      <c r="I1570" s="451"/>
      <c r="J1570" s="452"/>
      <c r="O1570" s="21"/>
    </row>
    <row r="1571" spans="2:15" ht="11.25" outlineLevel="1">
      <c r="B1571" s="75"/>
      <c r="C1571" s="11"/>
      <c r="D1571" s="1"/>
      <c r="E1571" s="339" t="s">
        <v>1819</v>
      </c>
      <c r="F1571" s="141" t="s">
        <v>987</v>
      </c>
      <c r="G1571" s="32"/>
      <c r="H1571" s="32"/>
      <c r="I1571" s="451"/>
      <c r="J1571" s="452"/>
      <c r="O1571" s="21"/>
    </row>
    <row r="1572" spans="2:15" ht="11.25" outlineLevel="1">
      <c r="B1572" s="75"/>
      <c r="C1572" s="11"/>
      <c r="D1572" s="1"/>
      <c r="E1572" s="1" t="s">
        <v>1792</v>
      </c>
      <c r="F1572" s="141" t="s">
        <v>1797</v>
      </c>
      <c r="G1572" s="32"/>
      <c r="H1572" s="32"/>
      <c r="I1572" s="451"/>
      <c r="J1572" s="452"/>
      <c r="O1572" s="21"/>
    </row>
    <row r="1573" spans="2:15" ht="11.25" outlineLevel="1">
      <c r="B1573" s="75"/>
      <c r="C1573" s="11"/>
      <c r="D1573" s="1" t="s">
        <v>1232</v>
      </c>
      <c r="E1573" s="339" t="s">
        <v>1479</v>
      </c>
      <c r="F1573" s="141" t="s">
        <v>1822</v>
      </c>
      <c r="G1573" s="32"/>
      <c r="H1573" s="32"/>
      <c r="I1573" s="451"/>
      <c r="J1573" s="452"/>
      <c r="O1573" s="21"/>
    </row>
    <row r="1574" spans="2:15" ht="11.25" outlineLevel="1">
      <c r="B1574" s="75"/>
      <c r="C1574" s="11"/>
      <c r="D1574" s="1" t="s">
        <v>2034</v>
      </c>
      <c r="E1574" s="1" t="s">
        <v>1469</v>
      </c>
      <c r="F1574" s="141" t="s">
        <v>251</v>
      </c>
      <c r="G1574" s="32"/>
      <c r="H1574" s="32"/>
      <c r="I1574" s="451"/>
      <c r="J1574" s="452"/>
      <c r="O1574" s="21"/>
    </row>
    <row r="1575" spans="2:15" ht="11.25" outlineLevel="1">
      <c r="B1575" s="75"/>
      <c r="C1575" s="11"/>
      <c r="D1575" s="1"/>
      <c r="E1575" s="1" t="s">
        <v>1929</v>
      </c>
      <c r="F1575" s="141" t="s">
        <v>1930</v>
      </c>
      <c r="G1575" s="32"/>
      <c r="H1575" s="32"/>
      <c r="I1575" s="451"/>
      <c r="J1575" s="452"/>
      <c r="O1575" s="21"/>
    </row>
    <row r="1576" spans="2:15" ht="11.25" outlineLevel="1">
      <c r="B1576" s="75"/>
      <c r="C1576" s="11"/>
      <c r="D1576" s="1"/>
      <c r="E1576" s="1" t="s">
        <v>344</v>
      </c>
      <c r="F1576" s="141" t="s">
        <v>720</v>
      </c>
      <c r="G1576" s="32"/>
      <c r="H1576" s="32"/>
      <c r="I1576" s="845"/>
      <c r="J1576" s="846"/>
      <c r="O1576" s="21"/>
    </row>
    <row r="1577" spans="2:15" ht="11.25" outlineLevel="1">
      <c r="B1577" s="75"/>
      <c r="C1577" s="11"/>
      <c r="D1577" s="1"/>
      <c r="E1577" s="1" t="s">
        <v>345</v>
      </c>
      <c r="F1577" s="141" t="s">
        <v>753</v>
      </c>
      <c r="G1577" s="32"/>
      <c r="H1577" s="32"/>
      <c r="I1577" s="451"/>
      <c r="J1577" s="452"/>
      <c r="O1577" s="21"/>
    </row>
    <row r="1578" spans="2:15" ht="11.25" outlineLevel="1">
      <c r="B1578" s="75"/>
      <c r="C1578" s="11"/>
      <c r="D1578" s="1"/>
      <c r="E1578" s="1" t="s">
        <v>431</v>
      </c>
      <c r="F1578" s="141" t="s">
        <v>721</v>
      </c>
      <c r="G1578" s="32"/>
      <c r="H1578" s="32"/>
      <c r="I1578" s="451"/>
      <c r="J1578" s="452"/>
      <c r="O1578" s="21"/>
    </row>
    <row r="1579" spans="2:15" ht="11.25" outlineLevel="1">
      <c r="B1579" s="75"/>
      <c r="C1579" s="11"/>
      <c r="D1579" s="1"/>
      <c r="E1579" s="1" t="s">
        <v>346</v>
      </c>
      <c r="F1579" s="141" t="s">
        <v>722</v>
      </c>
      <c r="G1579" s="32"/>
      <c r="H1579" s="32"/>
      <c r="I1579" s="451"/>
      <c r="J1579" s="452"/>
      <c r="O1579" s="21"/>
    </row>
    <row r="1580" spans="2:15" ht="11.25" outlineLevel="1">
      <c r="B1580" s="75"/>
      <c r="C1580" s="11"/>
      <c r="D1580" s="1"/>
      <c r="E1580" s="1" t="s">
        <v>347</v>
      </c>
      <c r="F1580" s="141" t="s">
        <v>723</v>
      </c>
      <c r="G1580" s="32"/>
      <c r="H1580" s="32"/>
      <c r="I1580" s="451"/>
      <c r="J1580" s="452"/>
      <c r="O1580" s="21"/>
    </row>
    <row r="1581" spans="2:15" ht="11.25" outlineLevel="1">
      <c r="B1581" s="75"/>
      <c r="C1581" s="11"/>
      <c r="D1581" s="1"/>
      <c r="E1581" s="1" t="s">
        <v>358</v>
      </c>
      <c r="F1581" s="141" t="s">
        <v>724</v>
      </c>
      <c r="G1581" s="32"/>
      <c r="H1581" s="32"/>
      <c r="I1581" s="451"/>
      <c r="J1581" s="452"/>
      <c r="O1581" s="21"/>
    </row>
    <row r="1582" spans="2:15" ht="11.25" outlineLevel="1">
      <c r="B1582" s="75"/>
      <c r="C1582" s="11"/>
      <c r="D1582" s="1"/>
      <c r="E1582" s="1" t="s">
        <v>349</v>
      </c>
      <c r="F1582" s="141" t="s">
        <v>725</v>
      </c>
      <c r="G1582" s="32"/>
      <c r="H1582" s="32"/>
      <c r="I1582" s="451"/>
      <c r="J1582" s="452"/>
      <c r="O1582" s="21"/>
    </row>
    <row r="1583" spans="2:15" ht="11.25" outlineLevel="1">
      <c r="B1583" s="75"/>
      <c r="C1583" s="11"/>
      <c r="D1583" s="1"/>
      <c r="E1583" s="1" t="s">
        <v>433</v>
      </c>
      <c r="F1583" s="141" t="s">
        <v>2128</v>
      </c>
      <c r="G1583" s="32"/>
      <c r="H1583" s="32"/>
      <c r="I1583" s="451"/>
      <c r="J1583" s="452"/>
      <c r="O1583" s="21"/>
    </row>
    <row r="1584" spans="2:15" ht="11.25" outlineLevel="1">
      <c r="B1584" s="75"/>
      <c r="C1584" s="11"/>
      <c r="D1584" s="1"/>
      <c r="E1584" s="1" t="s">
        <v>692</v>
      </c>
      <c r="F1584" s="141" t="s">
        <v>739</v>
      </c>
      <c r="G1584" s="32"/>
      <c r="H1584" s="32"/>
      <c r="I1584" s="451"/>
      <c r="J1584" s="452"/>
      <c r="O1584" s="21"/>
    </row>
    <row r="1585" spans="2:15" ht="11.25" outlineLevel="1">
      <c r="B1585" s="75"/>
      <c r="C1585" s="11"/>
      <c r="D1585" s="1"/>
      <c r="E1585" s="1" t="s">
        <v>699</v>
      </c>
      <c r="F1585" s="141" t="s">
        <v>740</v>
      </c>
      <c r="G1585" s="32"/>
      <c r="H1585" s="32"/>
      <c r="I1585" s="451"/>
      <c r="J1585" s="452"/>
      <c r="O1585" s="21"/>
    </row>
    <row r="1586" spans="2:15" ht="11.25" outlineLevel="1">
      <c r="B1586" s="75"/>
      <c r="C1586" s="11"/>
      <c r="D1586" s="1"/>
      <c r="E1586" s="1" t="s">
        <v>701</v>
      </c>
      <c r="F1586" s="141" t="s">
        <v>741</v>
      </c>
      <c r="G1586" s="32"/>
      <c r="H1586" s="32"/>
      <c r="I1586" s="451"/>
      <c r="J1586" s="452"/>
      <c r="O1586" s="21"/>
    </row>
    <row r="1587" spans="2:15" ht="11.25" outlineLevel="1">
      <c r="B1587" s="75"/>
      <c r="C1587" s="11"/>
      <c r="D1587" s="1"/>
      <c r="E1587" s="1" t="s">
        <v>1844</v>
      </c>
      <c r="F1587" s="141" t="s">
        <v>1845</v>
      </c>
      <c r="G1587" s="32"/>
      <c r="H1587" s="32"/>
      <c r="I1587" s="451"/>
      <c r="J1587" s="452"/>
      <c r="O1587" s="21"/>
    </row>
    <row r="1588" spans="2:15" ht="11.25" outlineLevel="1">
      <c r="B1588" s="75"/>
      <c r="C1588" s="11"/>
      <c r="D1588" s="1"/>
      <c r="E1588" s="1" t="s">
        <v>711</v>
      </c>
      <c r="F1588" s="141" t="s">
        <v>748</v>
      </c>
      <c r="G1588" s="32"/>
      <c r="H1588" s="32"/>
      <c r="I1588" s="451"/>
      <c r="J1588" s="452"/>
      <c r="O1588" s="21"/>
    </row>
    <row r="1589" spans="2:15" ht="11.25" outlineLevel="1">
      <c r="B1589" s="75"/>
      <c r="C1589" s="11"/>
      <c r="D1589" s="1" t="s">
        <v>1235</v>
      </c>
      <c r="E1589" s="1" t="s">
        <v>1931</v>
      </c>
      <c r="F1589" s="141" t="s">
        <v>719</v>
      </c>
      <c r="G1589" s="32"/>
      <c r="H1589" s="32"/>
      <c r="I1589" s="451"/>
      <c r="J1589" s="452"/>
      <c r="O1589" s="21"/>
    </row>
    <row r="1590" spans="2:15" ht="11.25" outlineLevel="1">
      <c r="B1590" s="75"/>
      <c r="C1590" s="11"/>
      <c r="D1590" s="1"/>
      <c r="E1590" s="1"/>
      <c r="F1590" s="141" t="s">
        <v>1458</v>
      </c>
      <c r="G1590" s="32"/>
      <c r="H1590" s="32"/>
      <c r="I1590" s="451"/>
      <c r="J1590" s="452"/>
      <c r="O1590" s="21"/>
    </row>
    <row r="1591" spans="2:15" ht="11.25" outlineLevel="1">
      <c r="B1591" s="75"/>
      <c r="C1591" s="11"/>
      <c r="D1591" s="1"/>
      <c r="E1591" s="1"/>
      <c r="F1591" s="141" t="s">
        <v>1459</v>
      </c>
      <c r="G1591" s="32"/>
      <c r="H1591" s="32"/>
      <c r="I1591" s="451"/>
      <c r="J1591" s="452"/>
      <c r="O1591" s="21"/>
    </row>
    <row r="1592" spans="2:15" ht="11.25" outlineLevel="1">
      <c r="B1592" s="75"/>
      <c r="C1592" s="11"/>
      <c r="D1592" s="1" t="s">
        <v>2036</v>
      </c>
      <c r="E1592" s="1" t="s">
        <v>495</v>
      </c>
      <c r="F1592" s="141" t="s">
        <v>1217</v>
      </c>
      <c r="G1592" s="32"/>
      <c r="H1592" s="32"/>
      <c r="I1592" s="451"/>
      <c r="J1592" s="452"/>
      <c r="O1592" s="21"/>
    </row>
    <row r="1593" spans="2:15" ht="11.25" outlineLevel="1">
      <c r="B1593" s="75"/>
      <c r="C1593" s="11"/>
      <c r="D1593" s="1" t="s">
        <v>1572</v>
      </c>
      <c r="E1593" s="1" t="s">
        <v>496</v>
      </c>
      <c r="F1593" s="141" t="s">
        <v>76</v>
      </c>
      <c r="G1593" s="32"/>
      <c r="H1593" s="32"/>
      <c r="I1593" s="451"/>
      <c r="J1593" s="452"/>
      <c r="O1593" s="21"/>
    </row>
    <row r="1594" spans="2:15" ht="11.25" outlineLevel="1">
      <c r="B1594" s="75"/>
      <c r="C1594" s="11"/>
      <c r="D1594" s="1" t="s">
        <v>1573</v>
      </c>
      <c r="E1594" s="124"/>
      <c r="F1594" s="141" t="s">
        <v>1846</v>
      </c>
      <c r="G1594" s="32"/>
      <c r="H1594" s="32"/>
      <c r="I1594" s="451"/>
      <c r="J1594" s="452"/>
      <c r="O1594" s="21"/>
    </row>
    <row r="1595" spans="2:15" ht="11.25" outlineLevel="1">
      <c r="B1595" s="75"/>
      <c r="C1595" s="11"/>
      <c r="D1595" s="1" t="s">
        <v>1576</v>
      </c>
      <c r="E1595" s="1" t="s">
        <v>453</v>
      </c>
      <c r="F1595" s="141" t="s">
        <v>341</v>
      </c>
      <c r="G1595" s="32"/>
      <c r="H1595" s="32"/>
      <c r="I1595" s="451"/>
      <c r="J1595" s="452"/>
      <c r="O1595" s="21"/>
    </row>
    <row r="1596" spans="2:15" ht="11.25" outlineLevel="1">
      <c r="B1596" s="75"/>
      <c r="C1596" s="11"/>
      <c r="D1596" s="1" t="s">
        <v>1575</v>
      </c>
      <c r="E1596" s="1" t="s">
        <v>451</v>
      </c>
      <c r="F1596" s="141" t="s">
        <v>342</v>
      </c>
      <c r="G1596" s="32"/>
      <c r="H1596" s="32"/>
      <c r="I1596" s="451"/>
      <c r="J1596" s="452"/>
      <c r="O1596" s="21"/>
    </row>
    <row r="1597" spans="2:15" ht="11.25" outlineLevel="1">
      <c r="B1597" s="75"/>
      <c r="C1597" s="11"/>
      <c r="D1597" s="1"/>
      <c r="E1597" s="1" t="s">
        <v>360</v>
      </c>
      <c r="F1597" s="141" t="s">
        <v>343</v>
      </c>
      <c r="G1597" s="32"/>
      <c r="H1597" s="32"/>
      <c r="I1597" s="451"/>
      <c r="J1597" s="452"/>
      <c r="O1597" s="21"/>
    </row>
    <row r="1598" spans="2:15" ht="11.25" outlineLevel="1">
      <c r="B1598" s="75"/>
      <c r="C1598" s="11"/>
      <c r="D1598" s="1" t="s">
        <v>2037</v>
      </c>
      <c r="E1598" s="1" t="s">
        <v>458</v>
      </c>
      <c r="F1598" s="141" t="s">
        <v>131</v>
      </c>
      <c r="G1598" s="32"/>
      <c r="H1598" s="32"/>
      <c r="I1598" s="451"/>
      <c r="J1598" s="452"/>
      <c r="O1598" s="21"/>
    </row>
    <row r="1599" spans="2:15" ht="11.25" outlineLevel="1">
      <c r="B1599" s="75"/>
      <c r="C1599" s="11"/>
      <c r="D1599" s="1" t="s">
        <v>2038</v>
      </c>
      <c r="E1599" s="1" t="s">
        <v>493</v>
      </c>
      <c r="F1599" s="141" t="s">
        <v>1115</v>
      </c>
      <c r="G1599" s="32"/>
      <c r="H1599" s="32"/>
      <c r="I1599" s="451"/>
      <c r="J1599" s="452"/>
      <c r="N1599" s="740" t="s">
        <v>3774</v>
      </c>
      <c r="O1599" s="21"/>
    </row>
    <row r="1600" spans="2:15" ht="11.25" outlineLevel="1">
      <c r="B1600" s="75"/>
      <c r="C1600" s="11"/>
      <c r="D1600" s="1" t="s">
        <v>2039</v>
      </c>
      <c r="E1600" s="1" t="s">
        <v>1451</v>
      </c>
      <c r="F1600" s="141" t="s">
        <v>1452</v>
      </c>
      <c r="G1600" s="32"/>
      <c r="H1600" s="32"/>
      <c r="I1600" s="451"/>
      <c r="J1600" s="452"/>
      <c r="O1600" s="21"/>
    </row>
    <row r="1601" spans="1:15" ht="11.25" outlineLevel="1">
      <c r="B1601" s="75"/>
      <c r="C1601" s="11"/>
      <c r="D1601" s="1" t="s">
        <v>2032</v>
      </c>
      <c r="E1601" s="1"/>
      <c r="F1601" s="141"/>
      <c r="G1601" s="32"/>
      <c r="H1601" s="32"/>
      <c r="I1601" s="451"/>
      <c r="J1601" s="452"/>
      <c r="O1601" s="21"/>
    </row>
    <row r="1602" spans="1:15" ht="11.25" outlineLevel="1">
      <c r="A1602" s="460" t="s">
        <v>2051</v>
      </c>
      <c r="B1602" s="75"/>
      <c r="C1602" s="11"/>
      <c r="D1602" s="461" t="s">
        <v>2041</v>
      </c>
      <c r="E1602" s="477" t="s">
        <v>2091</v>
      </c>
      <c r="F1602" s="141" t="s">
        <v>2090</v>
      </c>
      <c r="G1602" s="32"/>
      <c r="H1602" s="32"/>
      <c r="I1602" s="451"/>
      <c r="J1602" s="452"/>
      <c r="M1602" s="727" t="s">
        <v>438</v>
      </c>
      <c r="O1602" s="21"/>
    </row>
    <row r="1603" spans="1:15" ht="11.25" outlineLevel="1">
      <c r="B1603" s="75"/>
      <c r="C1603" s="11"/>
      <c r="D1603" s="218"/>
      <c r="E1603" s="477"/>
      <c r="F1603" s="602" t="s">
        <v>2040</v>
      </c>
      <c r="G1603" s="32"/>
      <c r="H1603" s="32"/>
      <c r="I1603" s="451"/>
      <c r="J1603" s="452"/>
      <c r="M1603" s="727" t="s">
        <v>438</v>
      </c>
      <c r="O1603" s="21"/>
    </row>
    <row r="1604" spans="1:15" ht="11.25" outlineLevel="1">
      <c r="B1604" s="75"/>
      <c r="C1604" s="11"/>
      <c r="D1604" s="479" t="s">
        <v>2042</v>
      </c>
      <c r="E1604" s="477" t="s">
        <v>2030</v>
      </c>
      <c r="F1604" s="141"/>
      <c r="G1604" s="32"/>
      <c r="H1604" s="32"/>
      <c r="I1604" s="451"/>
      <c r="J1604" s="452"/>
      <c r="O1604" s="21"/>
    </row>
    <row r="1605" spans="1:15" ht="11.25" outlineLevel="1">
      <c r="B1605" s="75"/>
      <c r="C1605" s="11"/>
      <c r="D1605" s="1"/>
      <c r="E1605" s="266" t="s">
        <v>459</v>
      </c>
      <c r="F1605" s="141" t="s">
        <v>1188</v>
      </c>
      <c r="G1605" s="32"/>
      <c r="H1605" s="32"/>
      <c r="I1605" s="451"/>
      <c r="J1605" s="452"/>
      <c r="O1605" s="21"/>
    </row>
    <row r="1606" spans="1:15" ht="11.25" outlineLevel="1">
      <c r="B1606" s="75"/>
      <c r="C1606" s="11"/>
      <c r="D1606" s="461"/>
      <c r="E1606" s="271"/>
      <c r="F1606" s="602" t="s">
        <v>1548</v>
      </c>
      <c r="G1606" s="32"/>
      <c r="H1606" s="32"/>
      <c r="I1606" s="451"/>
      <c r="J1606" s="452"/>
      <c r="O1606" s="21"/>
    </row>
    <row r="1607" spans="1:15" ht="11.25" outlineLevel="1">
      <c r="B1607" s="75"/>
      <c r="C1607" s="11"/>
      <c r="D1607" s="461"/>
      <c r="E1607" s="271"/>
      <c r="F1607" s="602" t="s">
        <v>2052</v>
      </c>
      <c r="G1607" s="32"/>
      <c r="H1607" s="32"/>
      <c r="I1607" s="451"/>
      <c r="J1607" s="452"/>
      <c r="O1607" s="21"/>
    </row>
    <row r="1608" spans="1:15" ht="11.25" outlineLevel="1">
      <c r="B1608" s="75"/>
      <c r="C1608" s="11"/>
      <c r="D1608" s="461"/>
      <c r="E1608" s="271"/>
      <c r="F1608" s="602" t="s">
        <v>2061</v>
      </c>
      <c r="G1608" s="32"/>
      <c r="H1608" s="32"/>
      <c r="I1608" s="451"/>
      <c r="J1608" s="452"/>
      <c r="O1608" s="21"/>
    </row>
    <row r="1609" spans="1:15" ht="11.25" outlineLevel="1">
      <c r="B1609" s="75"/>
      <c r="C1609" s="11"/>
      <c r="D1609" s="461"/>
      <c r="E1609" s="271"/>
      <c r="F1609" s="602" t="s">
        <v>2053</v>
      </c>
      <c r="G1609" s="32"/>
      <c r="H1609" s="32"/>
      <c r="I1609" s="451"/>
      <c r="J1609" s="452"/>
      <c r="O1609" s="21"/>
    </row>
    <row r="1610" spans="1:15" ht="11.25" outlineLevel="1">
      <c r="B1610" s="75"/>
      <c r="C1610" s="11"/>
      <c r="D1610" s="1"/>
      <c r="E1610" s="271"/>
      <c r="F1610" s="602" t="s">
        <v>2062</v>
      </c>
      <c r="G1610" s="32"/>
      <c r="H1610" s="32"/>
      <c r="I1610" s="451"/>
      <c r="J1610" s="452"/>
      <c r="O1610" s="21"/>
    </row>
    <row r="1611" spans="1:15" ht="11.25" outlineLevel="1">
      <c r="B1611" s="75"/>
      <c r="C1611" s="11"/>
      <c r="D1611" s="1"/>
      <c r="E1611" s="271"/>
      <c r="F1611" s="602" t="s">
        <v>2053</v>
      </c>
      <c r="G1611" s="32"/>
      <c r="H1611" s="32"/>
      <c r="I1611" s="451"/>
      <c r="J1611" s="452"/>
      <c r="O1611" s="21"/>
    </row>
    <row r="1612" spans="1:15" ht="11.25" outlineLevel="1">
      <c r="B1612" s="75"/>
      <c r="C1612" s="11"/>
      <c r="D1612" s="1"/>
      <c r="E1612" s="271"/>
      <c r="F1612" s="602" t="s">
        <v>1543</v>
      </c>
      <c r="G1612" s="32"/>
      <c r="H1612" s="32"/>
      <c r="I1612" s="451"/>
      <c r="J1612" s="452"/>
      <c r="O1612" s="21"/>
    </row>
    <row r="1613" spans="1:15" ht="11.25" outlineLevel="1">
      <c r="B1613" s="75"/>
      <c r="C1613" s="11"/>
      <c r="D1613" s="1"/>
      <c r="E1613" s="271"/>
      <c r="F1613" s="602" t="s">
        <v>1544</v>
      </c>
      <c r="G1613" s="32"/>
      <c r="H1613" s="32"/>
      <c r="I1613" s="451"/>
      <c r="J1613" s="452"/>
      <c r="O1613" s="21"/>
    </row>
    <row r="1614" spans="1:15" ht="11.25" outlineLevel="1">
      <c r="B1614" s="75"/>
      <c r="C1614" s="11"/>
      <c r="D1614" s="1"/>
      <c r="E1614" s="271"/>
      <c r="F1614" s="602" t="s">
        <v>1545</v>
      </c>
      <c r="G1614" s="32"/>
      <c r="H1614" s="32"/>
      <c r="I1614" s="451"/>
      <c r="J1614" s="452"/>
      <c r="O1614" s="21"/>
    </row>
    <row r="1615" spans="1:15" ht="11.25" outlineLevel="1">
      <c r="B1615" s="75"/>
      <c r="C1615" s="11"/>
      <c r="D1615" s="1"/>
      <c r="E1615" s="271"/>
      <c r="F1615" s="602" t="s">
        <v>1546</v>
      </c>
      <c r="G1615" s="32"/>
      <c r="H1615" s="32"/>
      <c r="I1615" s="451"/>
      <c r="J1615" s="452"/>
      <c r="O1615" s="21"/>
    </row>
    <row r="1616" spans="1:15" ht="11.25" outlineLevel="1">
      <c r="B1616" s="75"/>
      <c r="C1616" s="11"/>
      <c r="D1616" s="1"/>
      <c r="E1616" s="271"/>
      <c r="F1616" s="602" t="s">
        <v>1547</v>
      </c>
      <c r="G1616" s="32"/>
      <c r="H1616" s="32"/>
      <c r="I1616" s="451"/>
      <c r="J1616" s="452"/>
      <c r="O1616" s="21"/>
    </row>
    <row r="1617" spans="2:15" ht="12.75" outlineLevel="1">
      <c r="B1617" s="75"/>
      <c r="C1617" s="11"/>
      <c r="D1617" s="1"/>
      <c r="E1617" s="271"/>
      <c r="F1617" s="602" t="s">
        <v>2060</v>
      </c>
      <c r="G1617" s="32"/>
      <c r="H1617" s="32"/>
      <c r="I1617" s="451"/>
      <c r="J1617" s="452"/>
      <c r="O1617" s="21"/>
    </row>
    <row r="1618" spans="2:15" ht="11.25" outlineLevel="1">
      <c r="B1618" s="75"/>
      <c r="C1618" s="11"/>
      <c r="D1618" s="1"/>
      <c r="E1618" s="271"/>
      <c r="F1618" s="602" t="s">
        <v>2058</v>
      </c>
      <c r="G1618" s="32"/>
      <c r="H1618" s="32"/>
      <c r="I1618" s="451"/>
      <c r="J1618" s="452"/>
      <c r="O1618" s="21"/>
    </row>
    <row r="1619" spans="2:15" ht="11.25" outlineLevel="1">
      <c r="B1619" s="75"/>
      <c r="C1619" s="11"/>
      <c r="D1619" s="1"/>
      <c r="E1619" s="271"/>
      <c r="F1619" s="602" t="s">
        <v>2059</v>
      </c>
      <c r="G1619" s="32"/>
      <c r="H1619" s="32"/>
      <c r="I1619" s="451"/>
      <c r="J1619" s="452"/>
      <c r="O1619" s="21"/>
    </row>
    <row r="1620" spans="2:15" ht="11.25" outlineLevel="1">
      <c r="B1620" s="75"/>
      <c r="C1620" s="11"/>
      <c r="D1620" s="1"/>
      <c r="E1620" s="270"/>
      <c r="F1620" s="602" t="s">
        <v>2089</v>
      </c>
      <c r="G1620" s="32"/>
      <c r="H1620" s="32"/>
      <c r="I1620" s="451"/>
      <c r="J1620" s="452"/>
      <c r="M1620" s="727" t="s">
        <v>438</v>
      </c>
      <c r="O1620" s="21"/>
    </row>
    <row r="1621" spans="2:15" ht="11.25" outlineLevel="1">
      <c r="B1621" s="75"/>
      <c r="C1621" s="11"/>
      <c r="D1621" s="1"/>
      <c r="E1621" s="270"/>
      <c r="F1621" s="602" t="s">
        <v>1998</v>
      </c>
      <c r="G1621" s="32"/>
      <c r="H1621" s="32"/>
      <c r="I1621" s="451"/>
      <c r="J1621" s="452"/>
      <c r="O1621" s="21"/>
    </row>
    <row r="1622" spans="2:15" ht="11.25" outlineLevel="1">
      <c r="B1622" s="75"/>
      <c r="C1622" s="11"/>
      <c r="D1622" s="1"/>
      <c r="E1622" s="270"/>
      <c r="F1622" s="602" t="s">
        <v>1536</v>
      </c>
      <c r="G1622" s="32"/>
      <c r="H1622" s="32"/>
      <c r="I1622" s="451"/>
      <c r="J1622" s="452"/>
      <c r="O1622" s="21"/>
    </row>
    <row r="1623" spans="2:15" ht="11.25" outlineLevel="1">
      <c r="B1623" s="75"/>
      <c r="C1623" s="11"/>
      <c r="D1623" s="1"/>
      <c r="E1623" s="270"/>
      <c r="F1623" s="619" t="s">
        <v>2055</v>
      </c>
      <c r="G1623" s="32"/>
      <c r="H1623" s="32"/>
      <c r="I1623" s="451"/>
      <c r="J1623" s="452"/>
      <c r="O1623" s="21"/>
    </row>
    <row r="1624" spans="2:15" ht="11.25" outlineLevel="1">
      <c r="B1624" s="75"/>
      <c r="C1624" s="11"/>
      <c r="D1624" s="1"/>
      <c r="E1624" s="272"/>
      <c r="F1624" s="602" t="s">
        <v>1537</v>
      </c>
      <c r="G1624" s="32"/>
      <c r="H1624" s="32"/>
      <c r="I1624" s="451"/>
      <c r="J1624" s="452"/>
      <c r="O1624" s="21"/>
    </row>
    <row r="1625" spans="2:15" ht="11.25" outlineLevel="1">
      <c r="B1625" s="75"/>
      <c r="C1625" s="11"/>
      <c r="D1625" s="1"/>
      <c r="E1625" s="272"/>
      <c r="F1625" s="602" t="s">
        <v>1538</v>
      </c>
      <c r="G1625" s="32"/>
      <c r="H1625" s="32"/>
      <c r="I1625" s="451"/>
      <c r="J1625" s="452"/>
      <c r="O1625" s="21"/>
    </row>
    <row r="1626" spans="2:15" ht="11.25" outlineLevel="1">
      <c r="B1626" s="75"/>
      <c r="C1626" s="11"/>
      <c r="D1626" s="1"/>
      <c r="E1626" s="272"/>
      <c r="F1626" s="602" t="s">
        <v>1539</v>
      </c>
      <c r="G1626" s="32"/>
      <c r="H1626" s="32"/>
      <c r="I1626" s="451"/>
      <c r="J1626" s="452"/>
      <c r="O1626" s="21"/>
    </row>
    <row r="1627" spans="2:15" ht="11.25" outlineLevel="1">
      <c r="B1627" s="75"/>
      <c r="C1627" s="11"/>
      <c r="D1627" s="1"/>
      <c r="E1627" s="272"/>
      <c r="F1627" s="602" t="s">
        <v>1540</v>
      </c>
      <c r="G1627" s="32"/>
      <c r="H1627" s="32"/>
      <c r="I1627" s="451"/>
      <c r="J1627" s="452"/>
      <c r="O1627" s="21"/>
    </row>
    <row r="1628" spans="2:15" ht="11.25" outlineLevel="1">
      <c r="B1628" s="75"/>
      <c r="C1628" s="11"/>
      <c r="D1628" s="1"/>
      <c r="E1628" s="272"/>
      <c r="F1628" s="602" t="s">
        <v>1465</v>
      </c>
      <c r="G1628" s="32"/>
      <c r="H1628" s="32"/>
      <c r="I1628" s="451"/>
      <c r="J1628" s="452"/>
      <c r="O1628" s="21"/>
    </row>
    <row r="1629" spans="2:15" ht="11.25" outlineLevel="1">
      <c r="B1629" s="75"/>
      <c r="C1629" s="11"/>
      <c r="D1629" s="1"/>
      <c r="E1629" s="272"/>
      <c r="F1629" s="602" t="s">
        <v>2122</v>
      </c>
      <c r="G1629" s="32"/>
      <c r="H1629" s="32"/>
      <c r="I1629" s="451"/>
      <c r="J1629" s="452"/>
      <c r="O1629" s="21"/>
    </row>
    <row r="1630" spans="2:15" ht="11.25" outlineLevel="1">
      <c r="B1630" s="75"/>
      <c r="C1630" s="11"/>
      <c r="D1630" s="47"/>
      <c r="E1630" s="346" t="s">
        <v>2028</v>
      </c>
      <c r="F1630" s="602"/>
      <c r="G1630" s="32"/>
      <c r="H1630" s="32"/>
      <c r="I1630" s="451"/>
      <c r="J1630" s="452"/>
      <c r="O1630" s="21"/>
    </row>
    <row r="1631" spans="2:15" ht="11.25" outlineLevel="1">
      <c r="B1631" s="75"/>
      <c r="C1631" s="11"/>
      <c r="D1631" s="1"/>
      <c r="E1631" s="1" t="s">
        <v>2050</v>
      </c>
      <c r="F1631" s="141"/>
      <c r="G1631" s="32"/>
      <c r="H1631" s="32"/>
      <c r="I1631" s="451"/>
      <c r="J1631" s="452"/>
      <c r="O1631" s="21"/>
    </row>
    <row r="1632" spans="2:15" ht="11.25" outlineLevel="1">
      <c r="B1632" s="75"/>
      <c r="C1632" s="11"/>
      <c r="D1632" s="1"/>
      <c r="E1632" s="1"/>
      <c r="F1632" s="602" t="s">
        <v>2031</v>
      </c>
      <c r="G1632" s="32"/>
      <c r="H1632" s="32"/>
      <c r="I1632" s="451"/>
      <c r="J1632" s="452"/>
      <c r="O1632" s="21"/>
    </row>
    <row r="1633" spans="2:15" ht="11.25" outlineLevel="1">
      <c r="B1633" s="75"/>
      <c r="C1633" s="11"/>
      <c r="D1633" s="1"/>
      <c r="E1633" s="1"/>
      <c r="F1633" s="602" t="s">
        <v>2029</v>
      </c>
      <c r="G1633" s="32"/>
      <c r="H1633" s="32"/>
      <c r="I1633" s="451"/>
      <c r="J1633" s="452"/>
      <c r="O1633" s="21"/>
    </row>
    <row r="1634" spans="2:15" ht="11.25" outlineLevel="1">
      <c r="B1634" s="75"/>
      <c r="C1634" s="11"/>
      <c r="D1634" s="1"/>
      <c r="E1634" s="1"/>
      <c r="F1634" s="602"/>
      <c r="G1634" s="32"/>
      <c r="H1634" s="32"/>
      <c r="I1634" s="451"/>
      <c r="J1634" s="452"/>
      <c r="O1634" s="21"/>
    </row>
    <row r="1635" spans="2:15" ht="11.25" outlineLevel="1">
      <c r="B1635" s="75"/>
      <c r="C1635" s="11"/>
      <c r="D1635" s="1"/>
      <c r="E1635" s="1"/>
      <c r="F1635" s="602"/>
      <c r="G1635" s="32"/>
      <c r="H1635" s="32"/>
      <c r="I1635" s="451"/>
      <c r="J1635" s="452"/>
      <c r="O1635" s="21"/>
    </row>
    <row r="1636" spans="2:15" ht="11.25" outlineLevel="1">
      <c r="B1636" s="75"/>
      <c r="C1636" s="370" t="s">
        <v>1187</v>
      </c>
      <c r="D1636" s="371" t="s">
        <v>1498</v>
      </c>
      <c r="E1636" s="371"/>
      <c r="F1636" s="638"/>
      <c r="G1636" s="372" t="s">
        <v>83</v>
      </c>
      <c r="H1636" s="372" t="s">
        <v>82</v>
      </c>
      <c r="I1636" s="893"/>
      <c r="J1636" s="894"/>
      <c r="M1636" s="727" t="s">
        <v>438</v>
      </c>
      <c r="O1636" s="21"/>
    </row>
    <row r="1637" spans="2:15" ht="11.25" outlineLevel="1">
      <c r="B1637" s="706"/>
      <c r="C1637" s="81"/>
      <c r="D1637" s="318"/>
      <c r="E1637" s="312" t="s">
        <v>3324</v>
      </c>
      <c r="F1637" s="589"/>
      <c r="G1637" s="350"/>
      <c r="H1637" s="350"/>
      <c r="I1637" s="546"/>
      <c r="J1637" s="547"/>
      <c r="O1637" s="21"/>
    </row>
    <row r="1638" spans="2:15" ht="11.25" outlineLevel="2">
      <c r="B1638" s="706"/>
      <c r="C1638" s="81"/>
      <c r="D1638" s="311"/>
      <c r="E1638" s="533" t="str">
        <f>TRIM(RIGHT(SUBSTITUTE(E1637," ",REPT(" ",100)),100))</f>
        <v>8.10.3.3.2(p)</v>
      </c>
      <c r="F1638" s="590">
        <f>+VLOOKUP(E1638,clause_count,2,FALSE)</f>
        <v>37</v>
      </c>
      <c r="G1638" s="350"/>
      <c r="H1638" s="350"/>
      <c r="I1638" s="546"/>
      <c r="J1638" s="547"/>
      <c r="O1638" s="21"/>
    </row>
    <row r="1639" spans="2:15" ht="12.75" outlineLevel="2">
      <c r="B1639" s="706"/>
      <c r="C1639" s="81"/>
      <c r="D1639" s="539">
        <v>1</v>
      </c>
      <c r="E1639" s="538" t="s">
        <v>2868</v>
      </c>
      <c r="F1639" s="577" t="str">
        <f>+VLOOKUP(E1639,AlterationTestLU[],2,)</f>
        <v>Door Reopening Device [8.10.2.2.1(a)] (Item 1.1)</v>
      </c>
      <c r="G1639" s="350"/>
      <c r="H1639" s="350"/>
      <c r="I1639" s="546"/>
      <c r="J1639" s="547"/>
      <c r="O1639" s="21"/>
    </row>
    <row r="1640" spans="2:15" ht="12.75" outlineLevel="2">
      <c r="B1640" s="706"/>
      <c r="C1640" s="81"/>
      <c r="D1640" s="539">
        <v>2</v>
      </c>
      <c r="E1640" s="538" t="s">
        <v>2869</v>
      </c>
      <c r="F1640" s="577" t="str">
        <f>+VLOOKUP(E1640,AlterationTestLU[],2,)</f>
        <v>Stop Switches [3.26.4 and 8.10.2.2.1(b)] (Item 1.2)</v>
      </c>
      <c r="G1640" s="350"/>
      <c r="H1640" s="350"/>
      <c r="I1640" s="546"/>
      <c r="J1640" s="547"/>
      <c r="O1640" s="21"/>
    </row>
    <row r="1641" spans="2:15" ht="25.5" outlineLevel="2">
      <c r="B1641" s="706"/>
      <c r="C1641" s="81"/>
      <c r="D1641" s="539">
        <v>3</v>
      </c>
      <c r="E1641" s="538" t="s">
        <v>2870</v>
      </c>
      <c r="F1641" s="577" t="str">
        <f>+VLOOKUP(E1641,AlterationTestLU[],2,)</f>
        <v>Operating Control Devices [3.26.1 through 3.26.3 and 8.10.2.2.1(c)] (Item 1.3)</v>
      </c>
      <c r="G1641" s="350"/>
      <c r="H1641" s="350"/>
      <c r="I1641" s="546"/>
      <c r="J1641" s="547"/>
      <c r="O1641" s="21"/>
    </row>
    <row r="1642" spans="2:15" ht="12.75" outlineLevel="2">
      <c r="B1642" s="706"/>
      <c r="C1642" s="81"/>
      <c r="D1642" s="539">
        <v>4</v>
      </c>
      <c r="E1642" s="538" t="s">
        <v>2872</v>
      </c>
      <c r="F1642" s="577" t="str">
        <f>+VLOOKUP(E1642,AlterationTestLU[],2,)</f>
        <v>Car Lighting [Section 3.14 and 8.10.2.2.1(e)] (Item 1.5)</v>
      </c>
      <c r="G1642" s="350"/>
      <c r="H1642" s="350"/>
      <c r="I1642" s="546"/>
      <c r="J1642" s="547"/>
      <c r="O1642" s="21"/>
    </row>
    <row r="1643" spans="2:15" ht="12.75" outlineLevel="2">
      <c r="B1643" s="706"/>
      <c r="C1643" s="81"/>
      <c r="D1643" s="539">
        <v>5</v>
      </c>
      <c r="E1643" s="538" t="s">
        <v>2873</v>
      </c>
      <c r="F1643" s="577" t="str">
        <f>+VLOOKUP(E1643,AlterationTestLU[],2,)</f>
        <v>Car Emergency Signal [Section 3.27 and 8.10.2.2.1(f)] (Item 1.6)</v>
      </c>
      <c r="G1643" s="350"/>
      <c r="H1643" s="350"/>
      <c r="I1643" s="546"/>
      <c r="J1643" s="547"/>
      <c r="O1643" s="21"/>
    </row>
    <row r="1644" spans="2:15" ht="12.75" outlineLevel="2">
      <c r="B1644" s="706"/>
      <c r="C1644" s="81"/>
      <c r="D1644" s="539">
        <v>6</v>
      </c>
      <c r="E1644" s="538" t="s">
        <v>2874</v>
      </c>
      <c r="F1644" s="577" t="str">
        <f>+VLOOKUP(E1644,AlterationTestLU[],2,)</f>
        <v>Car Door or Gate [Sections 3.11 through 3.14 and 8.10.2.2.1(g)] (Item 1.7)</v>
      </c>
      <c r="G1644" s="350"/>
      <c r="H1644" s="350"/>
      <c r="I1644" s="546"/>
      <c r="J1644" s="547"/>
      <c r="O1644" s="21"/>
    </row>
    <row r="1645" spans="2:15" ht="12.75" outlineLevel="2">
      <c r="B1645" s="706"/>
      <c r="C1645" s="81"/>
      <c r="D1645" s="539">
        <v>7</v>
      </c>
      <c r="E1645" s="538" t="s">
        <v>2875</v>
      </c>
      <c r="F1645" s="577" t="str">
        <f>+VLOOKUP(E1645,AlterationTestLU[],2,)</f>
        <v>Door Closing Force [Sections 3.13 and 3.14 and 8.10.2.2.1(h)] (Item 1.8)</v>
      </c>
      <c r="G1645" s="350"/>
      <c r="H1645" s="350"/>
      <c r="I1645" s="546"/>
      <c r="J1645" s="547"/>
      <c r="O1645" s="21"/>
    </row>
    <row r="1646" spans="2:15" ht="12.75" outlineLevel="2">
      <c r="B1646" s="706"/>
      <c r="C1646" s="81"/>
      <c r="D1646" s="539">
        <v>8</v>
      </c>
      <c r="E1646" s="538" t="s">
        <v>2876</v>
      </c>
      <c r="F1646" s="577" t="str">
        <f>+VLOOKUP(E1646,AlterationTestLU[],2,)</f>
        <v>Power Closing of Doors or Gates [Section 3.13 and 8.10.2.2.1(i)] (Item 1.9)</v>
      </c>
      <c r="G1646" s="350"/>
      <c r="H1646" s="350"/>
      <c r="I1646" s="546"/>
      <c r="J1646" s="547"/>
      <c r="O1646" s="21"/>
    </row>
    <row r="1647" spans="2:15" ht="25.5" outlineLevel="2">
      <c r="B1647" s="706"/>
      <c r="C1647" s="81"/>
      <c r="D1647" s="539">
        <v>9</v>
      </c>
      <c r="E1647" s="538" t="s">
        <v>2877</v>
      </c>
      <c r="F1647" s="577" t="str">
        <f>+VLOOKUP(E1647,AlterationTestLU[],2,)</f>
        <v>Power Opening of Doors or Gates [Section 3.13, 3.26.3, and 8.10.2.2.1(j)] (Item 1.10)</v>
      </c>
      <c r="G1647" s="350"/>
      <c r="H1647" s="350"/>
      <c r="I1647" s="546"/>
      <c r="J1647" s="547"/>
      <c r="O1647" s="21"/>
    </row>
    <row r="1648" spans="2:15" ht="12.75" outlineLevel="2">
      <c r="B1648" s="706"/>
      <c r="C1648" s="81"/>
      <c r="D1648" s="539">
        <v>10</v>
      </c>
      <c r="E1648" s="538" t="s">
        <v>2879</v>
      </c>
      <c r="F1648" s="577" t="str">
        <f>+VLOOKUP(E1648,AlterationTestLU[],2,)</f>
        <v>Car Enclosure [Sections 3.14 and 8.9 and 8.10.2.2.1(l)] (Item 1.12)</v>
      </c>
      <c r="G1648" s="350"/>
      <c r="H1648" s="350"/>
      <c r="I1648" s="546"/>
      <c r="J1648" s="547"/>
      <c r="O1648" s="21"/>
    </row>
    <row r="1649" spans="2:15" ht="51" outlineLevel="2">
      <c r="B1649" s="706"/>
      <c r="C1649" s="81"/>
      <c r="D1649" s="539">
        <v>11</v>
      </c>
      <c r="E1649" s="538" t="s">
        <v>2884</v>
      </c>
      <c r="F1649" s="577" t="str">
        <f>+VLOOKUP(E1649,AlterationTestLU[],2,)</f>
        <v>(q) Emergency and Auxiliary Power (Item 1.17)
(q)(1) standby or E.Power [Section 3.27 and 8.10.2.2.1(q)]. Passenger/freight tested w/rated load. C2- overload maintained during load/unload
(q)(2) auxiliary power lowering (3.26.10)</v>
      </c>
      <c r="G1649" s="350"/>
      <c r="H1649" s="350"/>
      <c r="I1649" s="546"/>
      <c r="J1649" s="547"/>
      <c r="O1649" s="21"/>
    </row>
    <row r="1650" spans="2:15" ht="12.75" outlineLevel="2">
      <c r="B1650" s="706"/>
      <c r="C1650" s="81"/>
      <c r="D1650" s="539">
        <v>12</v>
      </c>
      <c r="E1650" s="538" t="s">
        <v>2888</v>
      </c>
      <c r="F1650" s="577" t="str">
        <f>+VLOOKUP(E1650,AlterationTestLU[],2,)</f>
        <v>Car Ride (Sections 3.15 and 3.23 and 8.10.2.2.1(s)] (Item 1.19)</v>
      </c>
      <c r="G1650" s="350"/>
      <c r="H1650" s="350"/>
      <c r="I1650" s="546"/>
      <c r="J1650" s="547"/>
      <c r="O1650" s="21"/>
    </row>
    <row r="1651" spans="2:15" ht="12.75" outlineLevel="2">
      <c r="B1651" s="706"/>
      <c r="C1651" s="81"/>
      <c r="D1651" s="539">
        <v>13</v>
      </c>
      <c r="E1651" s="538" t="s">
        <v>2889</v>
      </c>
      <c r="F1651" s="577" t="str">
        <f>+VLOOKUP(E1651,AlterationTestLU[],2,)</f>
        <v xml:space="preserve">Door Monitoring Systems [3.26.1 and 8.10.2.2.1(t)] </v>
      </c>
      <c r="G1651" s="350"/>
      <c r="H1651" s="350"/>
      <c r="I1651" s="546"/>
      <c r="J1651" s="547"/>
      <c r="O1651" s="21"/>
    </row>
    <row r="1652" spans="2:15" ht="12.75" outlineLevel="2">
      <c r="B1652" s="706"/>
      <c r="C1652" s="81"/>
      <c r="D1652" s="539">
        <v>14</v>
      </c>
      <c r="E1652" s="538" t="s">
        <v>2908</v>
      </c>
      <c r="F1652" s="577" t="str">
        <f>+VLOOKUP(E1652,AlterationTestLU[],2,)</f>
        <v>Housekeeping [Section 3.8 and 8.10.2.2.2(j)] (Item 2.5)</v>
      </c>
      <c r="G1652" s="350"/>
      <c r="H1652" s="350"/>
      <c r="I1652" s="546"/>
      <c r="J1652" s="547"/>
      <c r="O1652" s="21"/>
    </row>
    <row r="1653" spans="2:15" ht="12.75" outlineLevel="2">
      <c r="B1653" s="706"/>
      <c r="C1653" s="81"/>
      <c r="D1653" s="539">
        <v>15</v>
      </c>
      <c r="E1653" s="538" t="s">
        <v>2910</v>
      </c>
      <c r="F1653" s="577" t="str">
        <f>+VLOOKUP(E1653,AlterationTestLU[],2,)</f>
        <v>Fire Extinguisher [8.6.1.6.5 and 8.10.2.2.2(l)] (Item 2.7)</v>
      </c>
      <c r="G1653" s="350"/>
      <c r="H1653" s="350"/>
      <c r="I1653" s="546"/>
      <c r="J1653" s="547"/>
      <c r="O1653" s="21"/>
    </row>
    <row r="1654" spans="2:15" ht="25.5" outlineLevel="2">
      <c r="B1654" s="706"/>
      <c r="C1654" s="81"/>
      <c r="D1654" s="539">
        <v>16</v>
      </c>
      <c r="E1654" s="538" t="s">
        <v>2930</v>
      </c>
      <c r="F1654" s="577" t="str">
        <f>+VLOOKUP(E1654,AlterationTestLU[],2,)</f>
        <v>Hydraulic Machine (Power Unit) (3.24.1) (Item 2.30). Working pressure checked, pressure on the data plate verified (3.24.1.1).</v>
      </c>
      <c r="G1654" s="350"/>
      <c r="H1654" s="350"/>
      <c r="I1654" s="546"/>
      <c r="J1654" s="547"/>
      <c r="O1654" s="21"/>
    </row>
    <row r="1655" spans="2:15" ht="25.5" outlineLevel="2">
      <c r="B1655" s="706"/>
      <c r="C1655" s="81"/>
      <c r="D1655" s="539">
        <v>17</v>
      </c>
      <c r="E1655" s="538" t="s">
        <v>2931</v>
      </c>
      <c r="F1655" s="577" t="str">
        <f>+VLOOKUP(E1655,AlterationTestLU[],2,)</f>
        <v>Relief Valves (Item 2.31). The relief valve shall be tested to determine conformance with 3.19.4.2.</v>
      </c>
      <c r="G1655" s="350"/>
      <c r="H1655" s="350"/>
      <c r="I1655" s="546"/>
      <c r="J1655" s="547"/>
      <c r="O1655" s="21"/>
    </row>
    <row r="1656" spans="2:15" ht="12.75" outlineLevel="2">
      <c r="B1656" s="706"/>
      <c r="C1656" s="81"/>
      <c r="D1656" s="539">
        <v>18</v>
      </c>
      <c r="E1656" s="538" t="s">
        <v>2943</v>
      </c>
      <c r="F1656" s="577" t="str">
        <f>+VLOOKUP(E1656,AlterationTestLU[],2,)</f>
        <v>Flexible Hydraulic Hose and Fitting Assemblies (3.19.3.3) (Item 2.34)</v>
      </c>
      <c r="G1656" s="350"/>
      <c r="H1656" s="350"/>
      <c r="I1656" s="546"/>
      <c r="J1656" s="547"/>
      <c r="O1656" s="21"/>
    </row>
    <row r="1657" spans="2:15" ht="102" outlineLevel="2">
      <c r="B1657" s="706"/>
      <c r="C1657" s="81"/>
      <c r="D1657" s="539">
        <v>19</v>
      </c>
      <c r="E1657" s="538" t="s">
        <v>2944</v>
      </c>
      <c r="F1657" s="577" t="str">
        <f>+VLOOKUP(E1657,AlterationTestLU[],2,)</f>
        <v>(y) Supply Lines/Shutoff Valves (Item 2.35). pipe, fitting, valve verify all components complies with pressure requirements (Item 2.18.3).
(y)(1) component ratings (3.19.1.2)
(y)(2) component markings (3.19.1.4)
(y)(3) visual inspection of field welding (3.19.6)
(y)(4) pressure piping (3.19.2)
(y)(5) below-ground installations (3.19.5)
(y)(6) connections and fittings (3.19.3)</v>
      </c>
      <c r="G1657" s="350"/>
      <c r="H1657" s="350"/>
      <c r="I1657" s="546"/>
      <c r="J1657" s="547"/>
      <c r="O1657" s="21"/>
    </row>
    <row r="1658" spans="2:15" ht="12.75" outlineLevel="2">
      <c r="B1658" s="706"/>
      <c r="C1658" s="81"/>
      <c r="D1658" s="539">
        <v>20</v>
      </c>
      <c r="E1658" s="538" t="s">
        <v>2965</v>
      </c>
      <c r="F1658" s="577" t="str">
        <f>+VLOOKUP(E1658,AlterationTestLU[],2,)</f>
        <v>Top-of-Car Stop Switch [3.26.4 and 8.10.2.2.3(a)] (Item 3.1)</v>
      </c>
      <c r="G1658" s="350"/>
      <c r="H1658" s="350"/>
      <c r="I1658" s="546"/>
      <c r="J1658" s="547"/>
      <c r="O1658" s="21"/>
    </row>
    <row r="1659" spans="2:15" ht="38.25" outlineLevel="2">
      <c r="B1659" s="706"/>
      <c r="C1659" s="81"/>
      <c r="D1659" s="539">
        <v>21</v>
      </c>
      <c r="E1659" s="538" t="s">
        <v>2967</v>
      </c>
      <c r="F1659" s="577" t="str">
        <f>+VLOOKUP(E1659,AlterationTestLU[],2,)</f>
        <v>(c) Top-of-Car Operating Device [8.10.2.2.3(c)] (Item 3.3)
(c)(1) operation (3.26.2)
(c)(2) operation with open door circuits (2.26.1.5)</v>
      </c>
      <c r="G1659" s="350"/>
      <c r="H1659" s="350"/>
      <c r="I1659" s="546"/>
      <c r="J1659" s="547"/>
      <c r="O1659" s="21"/>
    </row>
    <row r="1660" spans="2:15" ht="12.75" outlineLevel="2">
      <c r="B1660" s="706"/>
      <c r="C1660" s="81"/>
      <c r="D1660" s="539">
        <v>22</v>
      </c>
      <c r="E1660" s="538" t="s">
        <v>2975</v>
      </c>
      <c r="F1660" s="577" t="str">
        <f>+VLOOKUP(E1660,AlterationTestLU[],2,)</f>
        <v>Normal Terminal Stopping Devices [3.25.1 and 8.10.2.2.3(g)] (Item 3.5)</v>
      </c>
      <c r="G1660" s="350"/>
      <c r="H1660" s="350"/>
      <c r="I1660" s="546"/>
      <c r="J1660" s="547"/>
      <c r="O1660" s="21"/>
    </row>
    <row r="1661" spans="2:15" ht="12.75" outlineLevel="2">
      <c r="B1661" s="706"/>
      <c r="C1661" s="81"/>
      <c r="D1661" s="539">
        <v>23</v>
      </c>
      <c r="E1661" s="538" t="s">
        <v>2976</v>
      </c>
      <c r="F1661" s="577" t="str">
        <f>+VLOOKUP(E1661,AlterationTestLU[],2,)</f>
        <v>Terminal Speed-Reducing Devices (3.25.2) (Item 3.6)</v>
      </c>
      <c r="G1661" s="350"/>
      <c r="H1661" s="350"/>
      <c r="I1661" s="546"/>
      <c r="J1661" s="547"/>
      <c r="O1661" s="21"/>
    </row>
    <row r="1662" spans="2:15" ht="12.75" outlineLevel="2">
      <c r="B1662" s="706"/>
      <c r="C1662" s="81"/>
      <c r="D1662" s="539">
        <v>24</v>
      </c>
      <c r="E1662" s="538" t="s">
        <v>2977</v>
      </c>
      <c r="F1662" s="577" t="str">
        <f>+VLOOKUP(E1662,AlterationTestLU[],2,)</f>
        <v>Car-Leveling and Anticreep Devices (3.26.3) (Item 3.7)</v>
      </c>
      <c r="G1662" s="350"/>
      <c r="H1662" s="350"/>
      <c r="I1662" s="546"/>
      <c r="J1662" s="547"/>
      <c r="O1662" s="21"/>
    </row>
    <row r="1663" spans="2:15" ht="12.75" outlineLevel="2">
      <c r="B1663" s="706"/>
      <c r="C1663" s="81"/>
      <c r="D1663" s="539">
        <v>25</v>
      </c>
      <c r="E1663" s="538" t="s">
        <v>2982</v>
      </c>
      <c r="F1663" s="577" t="str">
        <f>+VLOOKUP(E1663,AlterationTestLU[],2,)</f>
        <v>Identification [Section 3.29 and 8.10.2.2.3(o)] (Item 3.9)</v>
      </c>
      <c r="G1663" s="350"/>
      <c r="H1663" s="350"/>
      <c r="I1663" s="546"/>
      <c r="J1663" s="547"/>
      <c r="O1663" s="21"/>
    </row>
    <row r="1664" spans="2:15" ht="25.5" outlineLevel="2">
      <c r="B1664" s="706"/>
      <c r="C1664" s="81"/>
      <c r="D1664" s="539">
        <v>26</v>
      </c>
      <c r="E1664" s="538" t="s">
        <v>3008</v>
      </c>
      <c r="F1664" s="577" t="str">
        <f>+VLOOKUP(E1664,AlterationTestLU[],2,)</f>
        <v>Car Speed [3.28.1(k)]. The speed of the car shall be verified with rated load and with no load, in both directions. (Item 3.30)</v>
      </c>
      <c r="G1664" s="350"/>
      <c r="H1664" s="350"/>
      <c r="I1664" s="546"/>
      <c r="J1664" s="547"/>
      <c r="O1664" s="21"/>
    </row>
    <row r="1665" spans="2:15" ht="12.75" outlineLevel="2">
      <c r="B1665" s="706"/>
      <c r="C1665" s="81"/>
      <c r="D1665" s="539">
        <v>27</v>
      </c>
      <c r="E1665" s="538" t="s">
        <v>3022</v>
      </c>
      <c r="F1665" s="577" t="str">
        <f>+VLOOKUP(E1665,AlterationTestLU[],2,)</f>
        <v>Hoistway Doors [Section 3.11 and 8.10.2.2.4(b)] (Item 4.2)</v>
      </c>
      <c r="G1665" s="350"/>
      <c r="H1665" s="350"/>
      <c r="I1665" s="546"/>
      <c r="J1665" s="547"/>
      <c r="O1665" s="21"/>
    </row>
    <row r="1666" spans="2:15" ht="12.75" outlineLevel="2">
      <c r="B1666" s="706"/>
      <c r="C1666" s="81"/>
      <c r="D1666" s="539">
        <v>28</v>
      </c>
      <c r="E1666" s="538" t="s">
        <v>3023</v>
      </c>
      <c r="F1666" s="577" t="str">
        <f>+VLOOKUP(E1666,AlterationTestLU[],2,)</f>
        <v>Vision Panels [Section 3.11 and 8.10.2.2.4(c)] (Item 4.3)</v>
      </c>
      <c r="G1666" s="350"/>
      <c r="H1666" s="350"/>
      <c r="I1666" s="546"/>
      <c r="J1666" s="547"/>
      <c r="O1666" s="21"/>
    </row>
    <row r="1667" spans="2:15" ht="12.75" outlineLevel="2">
      <c r="B1667" s="706"/>
      <c r="C1667" s="81"/>
      <c r="D1667" s="539">
        <v>29</v>
      </c>
      <c r="E1667" s="538" t="s">
        <v>3024</v>
      </c>
      <c r="F1667" s="577" t="str">
        <f>+VLOOKUP(E1667,AlterationTestLU[],2,)</f>
        <v>Hoistway Door Locking Devices [Section 3.12 and 8.10.2.2.4(d)] (Item 4.4)</v>
      </c>
      <c r="G1667" s="350"/>
      <c r="H1667" s="350"/>
      <c r="I1667" s="546"/>
      <c r="J1667" s="547"/>
      <c r="O1667" s="21"/>
    </row>
    <row r="1668" spans="2:15" ht="12.75" outlineLevel="2">
      <c r="B1668" s="706"/>
      <c r="C1668" s="81"/>
      <c r="D1668" s="539">
        <v>30</v>
      </c>
      <c r="E1668" s="538" t="s">
        <v>3025</v>
      </c>
      <c r="F1668" s="577" t="str">
        <f>+VLOOKUP(E1668,AlterationTestLU[],2,)</f>
        <v>Access to Hoistway [Section 3.12 and 8.10.2.2.4(e)] (Item 4.5)</v>
      </c>
      <c r="G1668" s="350"/>
      <c r="H1668" s="350"/>
      <c r="I1668" s="546"/>
      <c r="J1668" s="547"/>
      <c r="O1668" s="21"/>
    </row>
    <row r="1669" spans="2:15" ht="12.75" outlineLevel="2">
      <c r="B1669" s="706"/>
      <c r="C1669" s="81"/>
      <c r="D1669" s="539">
        <v>31</v>
      </c>
      <c r="E1669" s="538" t="s">
        <v>3026</v>
      </c>
      <c r="F1669" s="577" t="str">
        <f>+VLOOKUP(E1669,AlterationTestLU[],2,)</f>
        <v>Power Closing of Hoistway Doors [Section 3.13 and 8.10.2.2.4(f)] (Item 4.6)</v>
      </c>
      <c r="G1669" s="350"/>
      <c r="H1669" s="350"/>
      <c r="I1669" s="546"/>
      <c r="J1669" s="547"/>
      <c r="O1669" s="21"/>
    </row>
    <row r="1670" spans="2:15" ht="12.75" outlineLevel="2">
      <c r="B1670" s="706"/>
      <c r="C1670" s="81"/>
      <c r="D1670" s="539">
        <v>32</v>
      </c>
      <c r="E1670" s="538" t="s">
        <v>3027</v>
      </c>
      <c r="F1670" s="577" t="str">
        <f>+VLOOKUP(E1670,AlterationTestLU[],2,)</f>
        <v>Sequence Operation [Section 3.13 and 8.10.2.2.4(g)] (Item 4.7)</v>
      </c>
      <c r="G1670" s="350"/>
      <c r="H1670" s="350"/>
      <c r="I1670" s="546"/>
      <c r="J1670" s="547"/>
      <c r="O1670" s="21"/>
    </row>
    <row r="1671" spans="2:15" ht="25.5" outlineLevel="2">
      <c r="B1671" s="706"/>
      <c r="C1671" s="81"/>
      <c r="D1671" s="539">
        <v>33</v>
      </c>
      <c r="E1671" s="538" t="s">
        <v>3032</v>
      </c>
      <c r="F1671" s="577" t="str">
        <f>+VLOOKUP(E1671,AlterationTestLU[],2,)</f>
        <v>Standby or Emergency Power Selection Switch [3.26.10 and 8.10.2.2.4(k)] (Item 4.12)</v>
      </c>
      <c r="G1671" s="350"/>
      <c r="H1671" s="350"/>
      <c r="I1671" s="546"/>
      <c r="J1671" s="547"/>
      <c r="O1671" s="21"/>
    </row>
    <row r="1672" spans="2:15" ht="12.75" outlineLevel="2">
      <c r="B1672" s="706"/>
      <c r="C1672" s="81"/>
      <c r="D1672" s="539">
        <v>34</v>
      </c>
      <c r="E1672" s="538" t="s">
        <v>3033</v>
      </c>
      <c r="F1672" s="577" t="str">
        <f>+VLOOKUP(E1672,AlterationTestLU[],2,)</f>
        <v>Location of Equipment (3.7.1)</v>
      </c>
      <c r="G1672" s="350"/>
      <c r="H1672" s="350"/>
      <c r="I1672" s="546"/>
      <c r="J1672" s="547"/>
      <c r="O1672" s="21"/>
    </row>
    <row r="1673" spans="2:15" ht="25.5" outlineLevel="2">
      <c r="B1673" s="706"/>
      <c r="C1673" s="81"/>
      <c r="D1673" s="539">
        <v>35</v>
      </c>
      <c r="E1673" s="538" t="s">
        <v>3038</v>
      </c>
      <c r="F1673" s="577" t="str">
        <f>+VLOOKUP(E1673,AlterationTestLU[],2,)</f>
        <v>Pit Access, Lighting, Stop Switch, Condition [Section 3.2, 8.10.2.2.5(a)(1) through 8.10.2.2.5(a)(8) and 8.10.2.2.5(a)(10)] (Item 5.1)</v>
      </c>
      <c r="G1673" s="350"/>
      <c r="H1673" s="350"/>
      <c r="I1673" s="546"/>
      <c r="J1673" s="547"/>
      <c r="O1673" s="21"/>
    </row>
    <row r="1674" spans="2:15" ht="12.75" outlineLevel="2">
      <c r="B1674" s="706"/>
      <c r="C1674" s="81"/>
      <c r="D1674" s="539">
        <v>36</v>
      </c>
      <c r="E1674" s="538" t="s">
        <v>3057</v>
      </c>
      <c r="F1674" s="577" t="str">
        <f>+VLOOKUP(E1674,AlterationTestLU[],2,)</f>
        <v>Normal Terminal Stopping Devices (3.25.1) (Item 5.4)</v>
      </c>
      <c r="G1674" s="350"/>
      <c r="H1674" s="350"/>
      <c r="I1674" s="546"/>
      <c r="J1674" s="547"/>
      <c r="O1674" s="21"/>
    </row>
    <row r="1675" spans="2:15" ht="25.5" outlineLevel="2">
      <c r="B1675" s="706"/>
      <c r="C1675" s="81"/>
      <c r="D1675" s="539">
        <v>37</v>
      </c>
      <c r="E1675" s="538" t="s">
        <v>3085</v>
      </c>
      <c r="F1675" s="577" t="str">
        <f>+VLOOKUP(E1675,AlterationTestLU[],2,)</f>
        <v>Firefighters’ Emergency Operation. (Section 3.27). Verify conformance with 2.27.3 through 2.27.8 and Section 3.27.</v>
      </c>
      <c r="G1675" s="350"/>
      <c r="H1675" s="350"/>
      <c r="I1675" s="546"/>
      <c r="J1675" s="547"/>
      <c r="O1675" s="21"/>
    </row>
    <row r="1676" spans="2:15" ht="11.25" outlineLevel="1">
      <c r="B1676" s="75"/>
      <c r="C1676" s="11"/>
      <c r="D1676" s="1"/>
      <c r="E1676" s="1" t="s">
        <v>1847</v>
      </c>
      <c r="F1676" s="141" t="s">
        <v>975</v>
      </c>
      <c r="G1676" s="32"/>
      <c r="H1676" s="32"/>
      <c r="I1676" s="845"/>
      <c r="J1676" s="846"/>
      <c r="O1676" s="21"/>
    </row>
    <row r="1677" spans="2:15" ht="11.25" outlineLevel="1">
      <c r="B1677" s="75"/>
      <c r="C1677" s="11"/>
      <c r="D1677" s="1"/>
      <c r="E1677" s="1" t="s">
        <v>262</v>
      </c>
      <c r="F1677" s="141" t="s">
        <v>1848</v>
      </c>
      <c r="G1677" s="32"/>
      <c r="H1677" s="32"/>
      <c r="I1677" s="845"/>
      <c r="J1677" s="846"/>
      <c r="O1677" s="21"/>
    </row>
    <row r="1678" spans="2:15" ht="11.25" outlineLevel="1">
      <c r="B1678" s="75"/>
      <c r="C1678" s="11"/>
      <c r="D1678" s="1"/>
      <c r="E1678" s="339" t="s">
        <v>1129</v>
      </c>
      <c r="F1678" s="141" t="s">
        <v>1849</v>
      </c>
      <c r="G1678" s="32"/>
      <c r="H1678" s="32"/>
      <c r="I1678" s="845"/>
      <c r="J1678" s="846"/>
      <c r="O1678" s="21"/>
    </row>
    <row r="1679" spans="2:15" ht="11.25" outlineLevel="1">
      <c r="B1679" s="75"/>
      <c r="C1679" s="11"/>
      <c r="D1679" s="1"/>
      <c r="E1679" s="339" t="s">
        <v>1932</v>
      </c>
      <c r="F1679" s="141" t="s">
        <v>1850</v>
      </c>
      <c r="G1679" s="32"/>
      <c r="H1679" s="32"/>
      <c r="I1679" s="845"/>
      <c r="J1679" s="846"/>
      <c r="O1679" s="21"/>
    </row>
    <row r="1680" spans="2:15" ht="11.25" outlineLevel="1">
      <c r="B1680" s="75"/>
      <c r="C1680" s="11"/>
      <c r="D1680" s="1"/>
      <c r="E1680" s="1" t="s">
        <v>1089</v>
      </c>
      <c r="F1680" s="141" t="s">
        <v>1090</v>
      </c>
      <c r="G1680" s="32"/>
      <c r="H1680" s="32"/>
      <c r="I1680" s="845"/>
      <c r="J1680" s="846"/>
      <c r="O1680" s="21"/>
    </row>
    <row r="1681" spans="2:15" ht="11.25" outlineLevel="1">
      <c r="B1681" s="75"/>
      <c r="C1681" s="11"/>
      <c r="D1681" s="1"/>
      <c r="E1681" s="339" t="s">
        <v>1819</v>
      </c>
      <c r="F1681" s="141"/>
      <c r="G1681" s="32"/>
      <c r="H1681" s="32"/>
      <c r="I1681" s="845"/>
      <c r="J1681" s="846"/>
      <c r="O1681" s="21"/>
    </row>
    <row r="1682" spans="2:15" ht="11.25" outlineLevel="1">
      <c r="B1682" s="75"/>
      <c r="C1682" s="11"/>
      <c r="D1682" s="1"/>
      <c r="E1682" s="1" t="s">
        <v>1788</v>
      </c>
      <c r="F1682" s="141" t="s">
        <v>1852</v>
      </c>
      <c r="G1682" s="32"/>
      <c r="H1682" s="32"/>
      <c r="I1682" s="845"/>
      <c r="J1682" s="846"/>
      <c r="O1682" s="21"/>
    </row>
    <row r="1683" spans="2:15" ht="11.25" outlineLevel="1">
      <c r="B1683" s="75"/>
      <c r="C1683" s="11"/>
      <c r="D1683" s="1"/>
      <c r="E1683" s="1" t="s">
        <v>1851</v>
      </c>
      <c r="F1683" s="141" t="s">
        <v>1853</v>
      </c>
      <c r="G1683" s="32"/>
      <c r="H1683" s="32"/>
      <c r="I1683" s="845"/>
      <c r="J1683" s="846"/>
      <c r="O1683" s="21"/>
    </row>
    <row r="1684" spans="2:15" ht="12.75" outlineLevel="1">
      <c r="B1684" s="75"/>
      <c r="C1684" s="11"/>
      <c r="D1684" s="1"/>
      <c r="E1684" s="1" t="s">
        <v>1792</v>
      </c>
      <c r="F1684" s="347" t="s">
        <v>1854</v>
      </c>
      <c r="G1684" s="32"/>
      <c r="H1684" s="32"/>
      <c r="I1684" s="845"/>
      <c r="J1684" s="846"/>
      <c r="O1684" s="21"/>
    </row>
    <row r="1685" spans="2:15" ht="11.25" outlineLevel="1">
      <c r="B1685" s="75"/>
      <c r="C1685" s="11"/>
      <c r="D1685" s="1"/>
      <c r="E1685" s="339" t="s">
        <v>1479</v>
      </c>
      <c r="F1685" s="141" t="s">
        <v>1855</v>
      </c>
      <c r="G1685" s="32"/>
      <c r="H1685" s="32"/>
      <c r="I1685" s="845"/>
      <c r="J1685" s="846"/>
      <c r="O1685" s="21"/>
    </row>
    <row r="1686" spans="2:15" ht="11.25" outlineLevel="1">
      <c r="B1686" s="75"/>
      <c r="C1686" s="11"/>
      <c r="D1686" s="1"/>
      <c r="E1686" s="1" t="s">
        <v>242</v>
      </c>
      <c r="F1686" s="141" t="s">
        <v>251</v>
      </c>
      <c r="G1686" s="32"/>
      <c r="H1686" s="32"/>
      <c r="I1686" s="845"/>
      <c r="J1686" s="846"/>
      <c r="O1686" s="21"/>
    </row>
    <row r="1687" spans="2:15" ht="11.25" outlineLevel="1">
      <c r="B1687" s="75"/>
      <c r="C1687" s="11"/>
      <c r="D1687" s="1"/>
      <c r="E1687" s="1" t="s">
        <v>344</v>
      </c>
      <c r="F1687" s="141" t="s">
        <v>720</v>
      </c>
      <c r="G1687" s="32"/>
      <c r="H1687" s="32"/>
      <c r="I1687" s="845"/>
      <c r="J1687" s="846"/>
      <c r="O1687" s="21"/>
    </row>
    <row r="1688" spans="2:15" ht="11.25" outlineLevel="1">
      <c r="B1688" s="75"/>
      <c r="C1688" s="11"/>
      <c r="D1688" s="1"/>
      <c r="E1688" s="1" t="s">
        <v>345</v>
      </c>
      <c r="F1688" s="141" t="s">
        <v>753</v>
      </c>
      <c r="G1688" s="32"/>
      <c r="H1688" s="32"/>
      <c r="I1688" s="845"/>
      <c r="J1688" s="846"/>
      <c r="O1688" s="21"/>
    </row>
    <row r="1689" spans="2:15" ht="11.25" outlineLevel="1">
      <c r="B1689" s="75"/>
      <c r="C1689" s="11"/>
      <c r="D1689" s="1"/>
      <c r="E1689" s="1" t="s">
        <v>431</v>
      </c>
      <c r="F1689" s="141" t="s">
        <v>721</v>
      </c>
      <c r="G1689" s="32"/>
      <c r="H1689" s="32"/>
      <c r="I1689" s="845"/>
      <c r="J1689" s="846"/>
      <c r="O1689" s="21"/>
    </row>
    <row r="1690" spans="2:15" ht="11.25" outlineLevel="1">
      <c r="B1690" s="75"/>
      <c r="C1690" s="11"/>
      <c r="D1690" s="1"/>
      <c r="E1690" s="1" t="s">
        <v>346</v>
      </c>
      <c r="F1690" s="141" t="s">
        <v>722</v>
      </c>
      <c r="G1690" s="32"/>
      <c r="H1690" s="32"/>
      <c r="I1690" s="845"/>
      <c r="J1690" s="846"/>
      <c r="O1690" s="21"/>
    </row>
    <row r="1691" spans="2:15" ht="11.25" outlineLevel="1">
      <c r="B1691" s="75"/>
      <c r="C1691" s="11"/>
      <c r="D1691" s="1"/>
      <c r="E1691" s="1" t="s">
        <v>347</v>
      </c>
      <c r="F1691" s="141" t="s">
        <v>723</v>
      </c>
      <c r="G1691" s="32"/>
      <c r="H1691" s="32"/>
      <c r="I1691" s="845"/>
      <c r="J1691" s="846"/>
      <c r="O1691" s="21"/>
    </row>
    <row r="1692" spans="2:15" ht="11.25" outlineLevel="1">
      <c r="B1692" s="75"/>
      <c r="C1692" s="11"/>
      <c r="D1692" s="1"/>
      <c r="E1692" s="1" t="s">
        <v>358</v>
      </c>
      <c r="F1692" s="141" t="s">
        <v>724</v>
      </c>
      <c r="G1692" s="32"/>
      <c r="H1692" s="32"/>
      <c r="I1692" s="845"/>
      <c r="J1692" s="846"/>
      <c r="O1692" s="21"/>
    </row>
    <row r="1693" spans="2:15" ht="11.25" outlineLevel="1">
      <c r="B1693" s="75"/>
      <c r="C1693" s="11"/>
      <c r="D1693" s="1"/>
      <c r="E1693" s="1" t="s">
        <v>349</v>
      </c>
      <c r="F1693" s="141" t="s">
        <v>725</v>
      </c>
      <c r="G1693" s="32"/>
      <c r="H1693" s="32"/>
      <c r="I1693" s="845"/>
      <c r="J1693" s="846"/>
      <c r="O1693" s="21"/>
    </row>
    <row r="1694" spans="2:15" ht="11.25" outlineLevel="1">
      <c r="B1694" s="75"/>
      <c r="C1694" s="11"/>
      <c r="D1694" s="1"/>
      <c r="E1694" s="1" t="s">
        <v>432</v>
      </c>
      <c r="F1694" s="141" t="s">
        <v>754</v>
      </c>
      <c r="G1694" s="32"/>
      <c r="H1694" s="32"/>
      <c r="I1694" s="845"/>
      <c r="J1694" s="846"/>
      <c r="O1694" s="21"/>
    </row>
    <row r="1695" spans="2:15" ht="11.25" outlineLevel="1">
      <c r="B1695" s="75"/>
      <c r="C1695" s="11"/>
      <c r="D1695" s="1"/>
      <c r="E1695" s="1" t="s">
        <v>433</v>
      </c>
      <c r="F1695" s="141" t="s">
        <v>729</v>
      </c>
      <c r="G1695" s="32"/>
      <c r="H1695" s="32"/>
      <c r="I1695" s="845"/>
      <c r="J1695" s="846"/>
      <c r="O1695" s="21"/>
    </row>
    <row r="1696" spans="2:15" ht="11.25" outlineLevel="1">
      <c r="B1696" s="75"/>
      <c r="C1696" s="11"/>
      <c r="D1696" s="1"/>
      <c r="E1696" s="1" t="s">
        <v>434</v>
      </c>
      <c r="F1696" s="141" t="s">
        <v>732</v>
      </c>
      <c r="G1696" s="32"/>
      <c r="H1696" s="32"/>
      <c r="I1696" s="845"/>
      <c r="J1696" s="846"/>
      <c r="O1696" s="21"/>
    </row>
    <row r="1697" spans="2:15" ht="11.25" outlineLevel="1">
      <c r="B1697" s="75"/>
      <c r="C1697" s="11"/>
      <c r="D1697" s="1"/>
      <c r="E1697" s="1" t="s">
        <v>435</v>
      </c>
      <c r="F1697" s="141" t="s">
        <v>742</v>
      </c>
      <c r="G1697" s="32"/>
      <c r="H1697" s="32"/>
      <c r="I1697" s="845"/>
      <c r="J1697" s="846"/>
      <c r="O1697" s="21"/>
    </row>
    <row r="1698" spans="2:15" ht="11.25" outlineLevel="1">
      <c r="B1698" s="75"/>
      <c r="C1698" s="11"/>
      <c r="D1698" s="1"/>
      <c r="E1698" s="1" t="s">
        <v>436</v>
      </c>
      <c r="F1698" s="141" t="s">
        <v>749</v>
      </c>
      <c r="G1698" s="32"/>
      <c r="H1698" s="32"/>
      <c r="I1698" s="845"/>
      <c r="J1698" s="846"/>
      <c r="O1698" s="21"/>
    </row>
    <row r="1699" spans="2:15" ht="11.25" outlineLevel="1">
      <c r="B1699" s="75"/>
      <c r="C1699" s="11"/>
      <c r="D1699" s="1"/>
      <c r="E1699" s="1" t="s">
        <v>1496</v>
      </c>
      <c r="F1699" s="141" t="s">
        <v>1497</v>
      </c>
      <c r="G1699" s="32"/>
      <c r="H1699" s="32"/>
      <c r="I1699" s="451"/>
      <c r="J1699" s="452"/>
      <c r="O1699" s="21"/>
    </row>
    <row r="1700" spans="2:15" ht="11.25" outlineLevel="1">
      <c r="B1700" s="75"/>
      <c r="C1700" s="11"/>
      <c r="D1700" s="1"/>
      <c r="E1700" s="1" t="s">
        <v>494</v>
      </c>
      <c r="F1700" s="141" t="s">
        <v>719</v>
      </c>
      <c r="G1700" s="32"/>
      <c r="H1700" s="32"/>
      <c r="I1700" s="845"/>
      <c r="J1700" s="846"/>
      <c r="O1700" s="21"/>
    </row>
    <row r="1701" spans="2:15" ht="11.25" outlineLevel="1">
      <c r="B1701" s="75"/>
      <c r="C1701" s="11"/>
      <c r="D1701" s="1"/>
      <c r="E1701" s="1" t="s">
        <v>495</v>
      </c>
      <c r="F1701" s="141" t="s">
        <v>1217</v>
      </c>
      <c r="G1701" s="32"/>
      <c r="H1701" s="32"/>
      <c r="I1701" s="845"/>
      <c r="J1701" s="846"/>
      <c r="O1701" s="21"/>
    </row>
    <row r="1702" spans="2:15" ht="11.25" outlineLevel="1">
      <c r="B1702" s="75"/>
      <c r="C1702" s="11"/>
      <c r="D1702" s="1"/>
      <c r="E1702" s="1" t="s">
        <v>496</v>
      </c>
      <c r="F1702" s="141" t="s">
        <v>76</v>
      </c>
      <c r="G1702" s="32"/>
      <c r="H1702" s="32"/>
      <c r="I1702" s="845"/>
      <c r="J1702" s="846"/>
      <c r="O1702" s="21"/>
    </row>
    <row r="1703" spans="2:15" ht="11.25" outlineLevel="1">
      <c r="B1703" s="75"/>
      <c r="C1703" s="11"/>
      <c r="D1703" s="1"/>
      <c r="E1703" s="1"/>
      <c r="F1703" s="141" t="s">
        <v>1846</v>
      </c>
      <c r="G1703" s="32"/>
      <c r="H1703" s="32"/>
      <c r="I1703" s="451"/>
      <c r="J1703" s="452"/>
      <c r="O1703" s="21"/>
    </row>
    <row r="1704" spans="2:15" ht="11.25" outlineLevel="1">
      <c r="B1704" s="75"/>
      <c r="C1704" s="11"/>
      <c r="D1704" s="1"/>
      <c r="E1704" s="1" t="s">
        <v>453</v>
      </c>
      <c r="F1704" s="141" t="s">
        <v>341</v>
      </c>
      <c r="G1704" s="32"/>
      <c r="H1704" s="32"/>
      <c r="I1704" s="845"/>
      <c r="J1704" s="846"/>
      <c r="O1704" s="21"/>
    </row>
    <row r="1705" spans="2:15" ht="11.25" outlineLevel="1">
      <c r="B1705" s="75"/>
      <c r="C1705" s="11"/>
      <c r="D1705" s="1"/>
      <c r="E1705" s="1" t="s">
        <v>458</v>
      </c>
      <c r="F1705" s="141" t="s">
        <v>1113</v>
      </c>
      <c r="G1705" s="32"/>
      <c r="H1705" s="32"/>
      <c r="I1705" s="845"/>
      <c r="J1705" s="846"/>
      <c r="O1705" s="21"/>
    </row>
    <row r="1706" spans="2:15" ht="11.25" outlineLevel="1">
      <c r="B1706" s="75"/>
      <c r="C1706" s="11"/>
      <c r="D1706" s="1"/>
      <c r="E1706" s="1" t="s">
        <v>493</v>
      </c>
      <c r="F1706" s="141" t="s">
        <v>1115</v>
      </c>
      <c r="G1706" s="32"/>
      <c r="H1706" s="32"/>
      <c r="I1706" s="845"/>
      <c r="J1706" s="846"/>
      <c r="N1706" s="740" t="s">
        <v>3774</v>
      </c>
      <c r="O1706" s="21"/>
    </row>
    <row r="1707" spans="2:15" ht="11.25" outlineLevel="1">
      <c r="B1707" s="75"/>
      <c r="C1707" s="11"/>
      <c r="D1707" s="1"/>
      <c r="E1707" s="266" t="s">
        <v>459</v>
      </c>
      <c r="F1707" s="141" t="s">
        <v>1188</v>
      </c>
      <c r="G1707" s="32"/>
      <c r="H1707" s="32"/>
      <c r="I1707" s="451"/>
      <c r="J1707" s="452"/>
      <c r="M1707" s="727" t="s">
        <v>438</v>
      </c>
      <c r="O1707" s="21"/>
    </row>
    <row r="1708" spans="2:15" ht="11.25" outlineLevel="1">
      <c r="B1708" s="75"/>
      <c r="C1708" s="11"/>
      <c r="D1708" s="1"/>
      <c r="E1708" s="271"/>
      <c r="F1708" s="602" t="s">
        <v>1548</v>
      </c>
      <c r="G1708" s="32"/>
      <c r="H1708" s="32"/>
      <c r="I1708" s="451"/>
      <c r="J1708" s="452"/>
      <c r="M1708" s="727" t="s">
        <v>438</v>
      </c>
      <c r="O1708" s="21"/>
    </row>
    <row r="1709" spans="2:15" ht="11.25" outlineLevel="1">
      <c r="B1709" s="75"/>
      <c r="C1709" s="11"/>
      <c r="D1709" s="1"/>
      <c r="E1709" s="271"/>
      <c r="F1709" s="602" t="s">
        <v>2052</v>
      </c>
      <c r="G1709" s="32"/>
      <c r="H1709" s="32"/>
      <c r="I1709" s="451"/>
      <c r="J1709" s="452"/>
      <c r="O1709" s="21"/>
    </row>
    <row r="1710" spans="2:15" ht="11.25" outlineLevel="1">
      <c r="B1710" s="75"/>
      <c r="C1710" s="11"/>
      <c r="D1710" s="1"/>
      <c r="E1710" s="271"/>
      <c r="F1710" s="602" t="s">
        <v>2061</v>
      </c>
      <c r="G1710" s="32"/>
      <c r="H1710" s="32"/>
      <c r="I1710" s="451"/>
      <c r="J1710" s="452"/>
      <c r="O1710" s="21"/>
    </row>
    <row r="1711" spans="2:15" ht="11.25" outlineLevel="1">
      <c r="B1711" s="75"/>
      <c r="C1711" s="11"/>
      <c r="D1711" s="1"/>
      <c r="E1711" s="271"/>
      <c r="F1711" s="602" t="s">
        <v>2053</v>
      </c>
      <c r="G1711" s="32"/>
      <c r="H1711" s="32"/>
      <c r="I1711" s="451"/>
      <c r="J1711" s="452"/>
      <c r="O1711" s="21"/>
    </row>
    <row r="1712" spans="2:15" ht="11.25" outlineLevel="1">
      <c r="B1712" s="75"/>
      <c r="C1712" s="11"/>
      <c r="D1712" s="1"/>
      <c r="E1712" s="271"/>
      <c r="F1712" s="602" t="s">
        <v>2062</v>
      </c>
      <c r="G1712" s="32"/>
      <c r="H1712" s="32"/>
      <c r="I1712" s="451"/>
      <c r="J1712" s="452"/>
      <c r="O1712" s="21"/>
    </row>
    <row r="1713" spans="2:15" ht="11.25" outlineLevel="1">
      <c r="B1713" s="75"/>
      <c r="C1713" s="11"/>
      <c r="D1713" s="191"/>
      <c r="E1713" s="271"/>
      <c r="F1713" s="602" t="s">
        <v>2053</v>
      </c>
      <c r="G1713" s="32"/>
      <c r="H1713" s="32"/>
      <c r="I1713" s="451"/>
      <c r="J1713" s="452"/>
      <c r="O1713" s="21"/>
    </row>
    <row r="1714" spans="2:15" ht="11.25" outlineLevel="1">
      <c r="B1714" s="75"/>
      <c r="C1714" s="11"/>
      <c r="D1714" s="191"/>
      <c r="E1714" s="271"/>
      <c r="F1714" s="602" t="s">
        <v>1543</v>
      </c>
      <c r="G1714" s="32"/>
      <c r="H1714" s="32"/>
      <c r="I1714" s="451"/>
      <c r="J1714" s="452"/>
      <c r="O1714" s="21"/>
    </row>
    <row r="1715" spans="2:15" ht="11.25" outlineLevel="1">
      <c r="B1715" s="75"/>
      <c r="C1715" s="11"/>
      <c r="D1715" s="191"/>
      <c r="E1715" s="271"/>
      <c r="F1715" s="602" t="s">
        <v>1544</v>
      </c>
      <c r="G1715" s="32"/>
      <c r="H1715" s="32"/>
      <c r="I1715" s="451"/>
      <c r="J1715" s="452"/>
      <c r="O1715" s="21"/>
    </row>
    <row r="1716" spans="2:15" ht="11.25" outlineLevel="1">
      <c r="B1716" s="75"/>
      <c r="C1716" s="11"/>
      <c r="D1716" s="191"/>
      <c r="E1716" s="271"/>
      <c r="F1716" s="602" t="s">
        <v>1545</v>
      </c>
      <c r="G1716" s="32"/>
      <c r="H1716" s="32"/>
      <c r="I1716" s="451"/>
      <c r="J1716" s="452"/>
      <c r="O1716" s="21"/>
    </row>
    <row r="1717" spans="2:15" ht="11.25" outlineLevel="1">
      <c r="B1717" s="75"/>
      <c r="C1717" s="11"/>
      <c r="D1717" s="191"/>
      <c r="E1717" s="271"/>
      <c r="F1717" s="602" t="s">
        <v>1546</v>
      </c>
      <c r="G1717" s="32"/>
      <c r="H1717" s="32"/>
      <c r="I1717" s="451"/>
      <c r="J1717" s="452"/>
      <c r="O1717" s="21"/>
    </row>
    <row r="1718" spans="2:15" ht="11.25" outlineLevel="1">
      <c r="B1718" s="75"/>
      <c r="C1718" s="11"/>
      <c r="D1718" s="191"/>
      <c r="E1718" s="271"/>
      <c r="F1718" s="602" t="s">
        <v>1547</v>
      </c>
      <c r="G1718" s="32"/>
      <c r="H1718" s="32"/>
      <c r="I1718" s="451"/>
      <c r="J1718" s="452"/>
      <c r="O1718" s="21"/>
    </row>
    <row r="1719" spans="2:15" ht="12.75" outlineLevel="1">
      <c r="B1719" s="75"/>
      <c r="C1719" s="11"/>
      <c r="D1719" s="191"/>
      <c r="E1719" s="271"/>
      <c r="F1719" s="602" t="s">
        <v>2060</v>
      </c>
      <c r="G1719" s="32"/>
      <c r="H1719" s="32"/>
      <c r="I1719" s="451"/>
      <c r="J1719" s="452"/>
      <c r="O1719" s="21"/>
    </row>
    <row r="1720" spans="2:15" ht="11.25" outlineLevel="1">
      <c r="B1720" s="75"/>
      <c r="C1720" s="11"/>
      <c r="D1720" s="191"/>
      <c r="E1720" s="271"/>
      <c r="F1720" s="602" t="s">
        <v>2058</v>
      </c>
      <c r="G1720" s="32"/>
      <c r="H1720" s="32"/>
      <c r="I1720" s="451"/>
      <c r="J1720" s="452"/>
      <c r="O1720" s="21"/>
    </row>
    <row r="1721" spans="2:15" ht="11.25" outlineLevel="1">
      <c r="B1721" s="75"/>
      <c r="C1721" s="11"/>
      <c r="D1721" s="191"/>
      <c r="E1721" s="271"/>
      <c r="F1721" s="602" t="s">
        <v>2059</v>
      </c>
      <c r="G1721" s="32"/>
      <c r="H1721" s="32"/>
      <c r="I1721" s="451"/>
      <c r="J1721" s="452"/>
      <c r="O1721" s="21"/>
    </row>
    <row r="1722" spans="2:15" ht="11.25" outlineLevel="1">
      <c r="B1722" s="75"/>
      <c r="C1722" s="11"/>
      <c r="D1722" s="191"/>
      <c r="E1722" s="270"/>
      <c r="F1722" s="602" t="s">
        <v>2089</v>
      </c>
      <c r="G1722" s="32"/>
      <c r="H1722" s="32"/>
      <c r="I1722" s="451"/>
      <c r="J1722" s="452"/>
      <c r="M1722" s="727" t="s">
        <v>438</v>
      </c>
      <c r="O1722" s="21"/>
    </row>
    <row r="1723" spans="2:15" ht="11.25" outlineLevel="1">
      <c r="B1723" s="75"/>
      <c r="C1723" s="11"/>
      <c r="D1723" s="191"/>
      <c r="E1723" s="270"/>
      <c r="F1723" s="602" t="s">
        <v>1998</v>
      </c>
      <c r="G1723" s="32"/>
      <c r="H1723" s="32"/>
      <c r="I1723" s="451"/>
      <c r="J1723" s="452"/>
      <c r="O1723" s="21"/>
    </row>
    <row r="1724" spans="2:15" ht="11.25" outlineLevel="1">
      <c r="B1724" s="75"/>
      <c r="C1724" s="11"/>
      <c r="D1724" s="191"/>
      <c r="E1724" s="270"/>
      <c r="F1724" s="602" t="s">
        <v>1536</v>
      </c>
      <c r="G1724" s="32"/>
      <c r="H1724" s="32"/>
      <c r="I1724" s="451"/>
      <c r="J1724" s="452"/>
      <c r="O1724" s="21"/>
    </row>
    <row r="1725" spans="2:15" ht="11.25" outlineLevel="1">
      <c r="B1725" s="75"/>
      <c r="C1725" s="11"/>
      <c r="D1725" s="191"/>
      <c r="E1725" s="270"/>
      <c r="F1725" s="619" t="s">
        <v>2055</v>
      </c>
      <c r="G1725" s="32"/>
      <c r="H1725" s="32"/>
      <c r="I1725" s="451"/>
      <c r="J1725" s="452"/>
      <c r="O1725" s="21"/>
    </row>
    <row r="1726" spans="2:15" ht="11.25" outlineLevel="1">
      <c r="B1726" s="75"/>
      <c r="C1726" s="11"/>
      <c r="D1726" s="191"/>
      <c r="E1726" s="272"/>
      <c r="F1726" s="602" t="s">
        <v>1537</v>
      </c>
      <c r="G1726" s="32"/>
      <c r="H1726" s="32"/>
      <c r="I1726" s="451"/>
      <c r="J1726" s="452"/>
      <c r="O1726" s="21"/>
    </row>
    <row r="1727" spans="2:15" ht="11.25" outlineLevel="1">
      <c r="B1727" s="75"/>
      <c r="C1727" s="11"/>
      <c r="D1727" s="191"/>
      <c r="E1727" s="272"/>
      <c r="F1727" s="602" t="s">
        <v>1538</v>
      </c>
      <c r="G1727" s="32"/>
      <c r="H1727" s="32"/>
      <c r="I1727" s="451"/>
      <c r="J1727" s="452"/>
      <c r="O1727" s="21"/>
    </row>
    <row r="1728" spans="2:15" ht="11.25" outlineLevel="1">
      <c r="B1728" s="75"/>
      <c r="C1728" s="11"/>
      <c r="D1728" s="191"/>
      <c r="E1728" s="272"/>
      <c r="F1728" s="602" t="s">
        <v>1539</v>
      </c>
      <c r="G1728" s="32"/>
      <c r="H1728" s="32"/>
      <c r="I1728" s="451"/>
      <c r="J1728" s="452"/>
      <c r="O1728" s="21"/>
    </row>
    <row r="1729" spans="2:15" ht="11.25" outlineLevel="1">
      <c r="B1729" s="75"/>
      <c r="C1729" s="11"/>
      <c r="D1729" s="191"/>
      <c r="E1729" s="272"/>
      <c r="F1729" s="602" t="s">
        <v>1540</v>
      </c>
      <c r="G1729" s="32"/>
      <c r="H1729" s="32"/>
      <c r="I1729" s="451"/>
      <c r="J1729" s="452"/>
      <c r="O1729" s="21"/>
    </row>
    <row r="1730" spans="2:15" ht="11.25" outlineLevel="1">
      <c r="B1730" s="75"/>
      <c r="C1730" s="11"/>
      <c r="D1730" s="191"/>
      <c r="E1730" s="272"/>
      <c r="F1730" s="602" t="s">
        <v>1465</v>
      </c>
      <c r="G1730" s="32"/>
      <c r="H1730" s="32"/>
      <c r="I1730" s="451"/>
      <c r="J1730" s="452"/>
      <c r="O1730" s="21"/>
    </row>
    <row r="1731" spans="2:15" ht="11.25" outlineLevel="1">
      <c r="B1731" s="75"/>
      <c r="C1731" s="11"/>
      <c r="D1731" s="191"/>
      <c r="E1731" s="272"/>
      <c r="F1731" s="602" t="s">
        <v>2122</v>
      </c>
      <c r="G1731" s="32"/>
      <c r="H1731" s="32"/>
      <c r="I1731" s="451"/>
      <c r="J1731" s="452"/>
      <c r="O1731" s="21"/>
    </row>
    <row r="1732" spans="2:15" ht="11.25" outlineLevel="1">
      <c r="B1732" s="75"/>
      <c r="C1732" s="11"/>
      <c r="D1732" s="201"/>
      <c r="E1732" s="191"/>
      <c r="F1732" s="639"/>
      <c r="G1732" s="32"/>
      <c r="H1732" s="32"/>
      <c r="I1732" s="451"/>
      <c r="J1732" s="452"/>
      <c r="O1732" s="21"/>
    </row>
    <row r="1733" spans="2:15" ht="11.25" outlineLevel="1">
      <c r="B1733" s="523"/>
      <c r="C1733" s="273" t="s">
        <v>2181</v>
      </c>
      <c r="D1733" s="164" t="s">
        <v>183</v>
      </c>
      <c r="E1733" s="165"/>
      <c r="F1733" s="593"/>
      <c r="G1733" s="350" t="s">
        <v>84</v>
      </c>
      <c r="H1733" s="547" t="s">
        <v>84</v>
      </c>
      <c r="I1733" s="451"/>
      <c r="J1733" s="452"/>
      <c r="O1733" s="21"/>
    </row>
    <row r="1734" spans="2:15" ht="11.25" outlineLevel="1">
      <c r="B1734" s="75"/>
      <c r="C1734" s="11"/>
      <c r="D1734" s="1"/>
      <c r="E1734" s="1" t="s">
        <v>1288</v>
      </c>
      <c r="F1734" s="141" t="s">
        <v>1292</v>
      </c>
      <c r="G1734" s="32"/>
      <c r="H1734" s="450"/>
      <c r="I1734" s="451"/>
      <c r="J1734" s="452"/>
      <c r="O1734" s="21"/>
    </row>
    <row r="1735" spans="2:15" ht="11.25" outlineLevel="1">
      <c r="B1735" s="75"/>
      <c r="C1735" s="11"/>
      <c r="D1735" s="1"/>
      <c r="E1735" s="1" t="s">
        <v>1289</v>
      </c>
      <c r="F1735" s="141" t="s">
        <v>1290</v>
      </c>
      <c r="G1735" s="32"/>
      <c r="H1735" s="450"/>
      <c r="I1735" s="451"/>
      <c r="J1735" s="452"/>
      <c r="O1735" s="21"/>
    </row>
    <row r="1736" spans="2:15" ht="11.25" outlineLevel="1">
      <c r="B1736" s="523"/>
      <c r="C1736" s="273" t="s">
        <v>2182</v>
      </c>
      <c r="D1736" s="164" t="s">
        <v>184</v>
      </c>
      <c r="E1736" s="165"/>
      <c r="F1736" s="593"/>
      <c r="G1736" s="350" t="s">
        <v>84</v>
      </c>
      <c r="H1736" s="547" t="s">
        <v>84</v>
      </c>
      <c r="I1736" s="451"/>
      <c r="J1736" s="452"/>
      <c r="O1736" s="21"/>
    </row>
    <row r="1737" spans="2:15" ht="11.25" outlineLevel="1">
      <c r="B1737" s="75"/>
      <c r="C1737" s="11"/>
      <c r="D1737" s="1"/>
      <c r="E1737" s="1" t="s">
        <v>185</v>
      </c>
      <c r="F1737" s="141" t="s">
        <v>190</v>
      </c>
      <c r="G1737" s="86"/>
      <c r="H1737" s="450"/>
      <c r="I1737" s="451"/>
      <c r="J1737" s="452"/>
      <c r="O1737" s="21"/>
    </row>
    <row r="1738" spans="2:15" ht="12.75" outlineLevel="1">
      <c r="B1738" s="75"/>
      <c r="C1738" s="11"/>
      <c r="D1738" s="1"/>
      <c r="E1738" s="12" t="s">
        <v>782</v>
      </c>
      <c r="F1738" s="141"/>
      <c r="G1738" s="86"/>
      <c r="H1738" s="450"/>
      <c r="I1738" s="451"/>
      <c r="J1738" s="452"/>
      <c r="O1738" s="21"/>
    </row>
    <row r="1739" spans="2:15" ht="11.25" outlineLevel="1">
      <c r="B1739" s="75"/>
      <c r="C1739" s="11"/>
      <c r="D1739" s="1"/>
      <c r="E1739" s="1" t="s">
        <v>1289</v>
      </c>
      <c r="F1739" s="141" t="s">
        <v>1290</v>
      </c>
      <c r="G1739" s="86"/>
      <c r="H1739" s="450"/>
      <c r="I1739" s="451"/>
      <c r="J1739" s="452"/>
      <c r="O1739" s="21"/>
    </row>
    <row r="1740" spans="2:15" ht="11.25" outlineLevel="1">
      <c r="B1740" s="75"/>
      <c r="C1740" s="11"/>
      <c r="D1740" s="1"/>
      <c r="E1740" s="1" t="s">
        <v>1293</v>
      </c>
      <c r="F1740" s="141" t="s">
        <v>1221</v>
      </c>
      <c r="G1740" s="86"/>
      <c r="H1740" s="450"/>
      <c r="I1740" s="451"/>
      <c r="J1740" s="452"/>
      <c r="O1740" s="21"/>
    </row>
    <row r="1741" spans="2:15" ht="25.5" outlineLevel="1">
      <c r="B1741" s="75"/>
      <c r="C1741" s="11"/>
      <c r="D1741" s="1"/>
      <c r="E1741" s="1" t="s">
        <v>591</v>
      </c>
      <c r="F1741" s="347" t="s">
        <v>783</v>
      </c>
      <c r="G1741" s="86"/>
      <c r="H1741" s="450"/>
      <c r="I1741" s="59"/>
      <c r="J1741" s="452"/>
      <c r="O1741" s="21"/>
    </row>
    <row r="1742" spans="2:15" ht="11.25" outlineLevel="1">
      <c r="B1742" s="523"/>
      <c r="C1742" s="273" t="s">
        <v>2183</v>
      </c>
      <c r="D1742" s="164" t="s">
        <v>1601</v>
      </c>
      <c r="E1742" s="165"/>
      <c r="F1742" s="593"/>
      <c r="G1742" s="350"/>
      <c r="H1742" s="547" t="s">
        <v>84</v>
      </c>
      <c r="I1742" s="59"/>
      <c r="J1742" s="452"/>
      <c r="O1742" s="21"/>
    </row>
    <row r="1743" spans="2:15" ht="12.75" outlineLevel="1">
      <c r="B1743" s="75"/>
      <c r="C1743" s="11"/>
      <c r="D1743" s="74"/>
      <c r="E1743" s="142" t="s">
        <v>1578</v>
      </c>
      <c r="F1743" s="347" t="s">
        <v>289</v>
      </c>
      <c r="G1743" s="86"/>
      <c r="H1743" s="450"/>
      <c r="I1743" s="451"/>
      <c r="J1743" s="452"/>
      <c r="O1743" s="21"/>
    </row>
    <row r="1744" spans="2:15" ht="12.75" outlineLevel="1">
      <c r="B1744" s="75"/>
      <c r="C1744" s="11"/>
      <c r="D1744" s="74"/>
      <c r="E1744" s="1"/>
      <c r="F1744" s="347" t="s">
        <v>1579</v>
      </c>
      <c r="G1744" s="86"/>
      <c r="H1744" s="450"/>
      <c r="I1744" s="451"/>
      <c r="J1744" s="452"/>
      <c r="O1744" s="21"/>
    </row>
    <row r="1745" spans="2:15" ht="12.75" outlineLevel="1">
      <c r="B1745" s="75"/>
      <c r="C1745" s="11"/>
      <c r="D1745" s="1"/>
      <c r="E1745" s="1"/>
      <c r="F1745" s="347"/>
      <c r="G1745" s="86"/>
      <c r="H1745" s="450"/>
      <c r="I1745" s="59"/>
      <c r="J1745" s="452"/>
      <c r="O1745" s="21"/>
    </row>
    <row r="1746" spans="2:15" ht="11.25" outlineLevel="1">
      <c r="B1746" s="75"/>
      <c r="C1746" s="370" t="s">
        <v>664</v>
      </c>
      <c r="D1746" s="371" t="s">
        <v>1188</v>
      </c>
      <c r="E1746" s="371"/>
      <c r="F1746" s="638"/>
      <c r="G1746" s="372"/>
      <c r="H1746" s="372"/>
      <c r="I1746" s="893"/>
      <c r="J1746" s="894"/>
      <c r="M1746" s="727" t="s">
        <v>438</v>
      </c>
      <c r="O1746" s="21"/>
    </row>
    <row r="1747" spans="2:15" ht="11.25" outlineLevel="1">
      <c r="B1747" s="75"/>
      <c r="C1747" s="33" t="s">
        <v>139</v>
      </c>
      <c r="D1747" s="9" t="s">
        <v>497</v>
      </c>
      <c r="E1747" s="9"/>
      <c r="F1747" s="588"/>
      <c r="G1747" s="350" t="s">
        <v>84</v>
      </c>
      <c r="H1747" s="547" t="s">
        <v>84</v>
      </c>
      <c r="I1747" s="895" t="s">
        <v>1229</v>
      </c>
      <c r="J1747" s="896"/>
      <c r="M1747" s="727" t="s">
        <v>438</v>
      </c>
      <c r="O1747" s="21"/>
    </row>
    <row r="1748" spans="2:15" ht="11.25" outlineLevel="1">
      <c r="B1748" s="706"/>
      <c r="C1748" s="33"/>
      <c r="D1748" s="318"/>
      <c r="E1748" s="312" t="s">
        <v>3325</v>
      </c>
      <c r="F1748" s="589"/>
      <c r="G1748" s="350"/>
      <c r="H1748" s="350"/>
      <c r="I1748" s="546"/>
      <c r="J1748" s="547"/>
      <c r="O1748" s="21"/>
    </row>
    <row r="1749" spans="2:15" ht="11.25" outlineLevel="2">
      <c r="B1749" s="706"/>
      <c r="C1749" s="33"/>
      <c r="D1749" s="311"/>
      <c r="E1749" s="533" t="str">
        <f>TRIM(RIGHT(SUBSTITUTE(E1748," ",REPT(" ",100)),100))</f>
        <v>8.10.3.3.2(nn)</v>
      </c>
      <c r="F1749" s="590">
        <f>+VLOOKUP(E1749,clause_count,2,FALSE)</f>
        <v>1</v>
      </c>
      <c r="G1749" s="350"/>
      <c r="H1749" s="350"/>
      <c r="I1749" s="546"/>
      <c r="J1749" s="547"/>
      <c r="O1749" s="21"/>
    </row>
    <row r="1750" spans="2:15" ht="12.75" outlineLevel="2">
      <c r="B1750" s="706"/>
      <c r="C1750" s="33"/>
      <c r="D1750" s="539">
        <v>1</v>
      </c>
      <c r="E1750" s="538" t="s">
        <v>2873</v>
      </c>
      <c r="F1750" s="577" t="str">
        <f>+VLOOKUP(E1750,AlterationTestLU[],2,)</f>
        <v>Car Emergency Signal [Section 3.27 and 8.10.2.2.1(f)] (Item 1.6)</v>
      </c>
      <c r="G1750" s="350"/>
      <c r="H1750" s="350"/>
      <c r="I1750" s="546"/>
      <c r="J1750" s="547"/>
      <c r="O1750" s="21"/>
    </row>
    <row r="1751" spans="2:15" ht="11.25" outlineLevel="1">
      <c r="B1751" s="75"/>
      <c r="C1751" s="11"/>
      <c r="D1751" s="1"/>
      <c r="E1751" s="1" t="s">
        <v>438</v>
      </c>
      <c r="F1751" s="141" t="s">
        <v>497</v>
      </c>
      <c r="G1751" s="32"/>
      <c r="H1751" s="32"/>
      <c r="I1751" s="845"/>
      <c r="J1751" s="846"/>
      <c r="M1751" s="727" t="s">
        <v>438</v>
      </c>
      <c r="O1751" s="21"/>
    </row>
    <row r="1752" spans="2:15" ht="11.25" outlineLevel="1">
      <c r="B1752" s="75"/>
      <c r="C1752" s="11"/>
      <c r="D1752" s="1"/>
      <c r="E1752" s="1"/>
      <c r="F1752" s="141" t="s">
        <v>1860</v>
      </c>
      <c r="G1752" s="32"/>
      <c r="H1752" s="32"/>
      <c r="I1752" s="451"/>
      <c r="J1752" s="452"/>
      <c r="O1752" s="21"/>
    </row>
    <row r="1753" spans="2:15" ht="11.25" outlineLevel="1">
      <c r="B1753" s="75"/>
      <c r="C1753" s="11"/>
      <c r="D1753" s="1"/>
      <c r="E1753" s="339" t="s">
        <v>1578</v>
      </c>
      <c r="F1753" s="141" t="s">
        <v>1855</v>
      </c>
      <c r="G1753" s="32"/>
      <c r="H1753" s="32"/>
      <c r="I1753" s="451"/>
      <c r="J1753" s="452"/>
      <c r="O1753" s="21"/>
    </row>
    <row r="1754" spans="2:15" ht="11.25" outlineLevel="1">
      <c r="B1754" s="75"/>
      <c r="C1754" s="11"/>
      <c r="D1754" s="1"/>
      <c r="E1754" s="1" t="s">
        <v>388</v>
      </c>
      <c r="F1754" s="141" t="s">
        <v>2129</v>
      </c>
      <c r="G1754" s="32"/>
      <c r="H1754" s="32"/>
      <c r="I1754" s="451"/>
      <c r="J1754" s="452"/>
      <c r="O1754" s="21"/>
    </row>
    <row r="1755" spans="2:15" ht="11.25" outlineLevel="1">
      <c r="B1755" s="75"/>
      <c r="C1755" s="11"/>
      <c r="D1755" s="1"/>
      <c r="E1755" s="1" t="s">
        <v>1451</v>
      </c>
      <c r="F1755" s="141" t="s">
        <v>1866</v>
      </c>
      <c r="G1755" s="32"/>
      <c r="H1755" s="32"/>
      <c r="I1755" s="451"/>
      <c r="J1755" s="452"/>
      <c r="O1755" s="21"/>
    </row>
    <row r="1756" spans="2:15" ht="11.25" outlineLevel="1">
      <c r="B1756" s="75"/>
      <c r="C1756" s="11"/>
      <c r="D1756" s="1"/>
      <c r="E1756" s="1"/>
      <c r="F1756" s="141"/>
      <c r="G1756" s="32"/>
      <c r="H1756" s="32"/>
      <c r="I1756" s="451"/>
      <c r="J1756" s="452"/>
      <c r="O1756" s="21"/>
    </row>
    <row r="1757" spans="2:15" ht="11.25" outlineLevel="1">
      <c r="B1757" s="75"/>
      <c r="C1757" s="33" t="s">
        <v>140</v>
      </c>
      <c r="D1757" s="9" t="s">
        <v>439</v>
      </c>
      <c r="E1757" s="9"/>
      <c r="F1757" s="588"/>
      <c r="G1757" s="350" t="s">
        <v>84</v>
      </c>
      <c r="H1757" s="350" t="s">
        <v>85</v>
      </c>
      <c r="I1757" s="845"/>
      <c r="J1757" s="846"/>
      <c r="O1757" s="21"/>
    </row>
    <row r="1758" spans="2:15" ht="11.25" outlineLevel="1">
      <c r="B1758" s="706"/>
      <c r="C1758" s="33"/>
      <c r="D1758" s="318"/>
      <c r="E1758" s="312" t="s">
        <v>3326</v>
      </c>
      <c r="F1758" s="589"/>
      <c r="G1758" s="350"/>
      <c r="H1758" s="350"/>
      <c r="I1758" s="451"/>
      <c r="J1758" s="452"/>
      <c r="O1758" s="21"/>
    </row>
    <row r="1759" spans="2:15" ht="11.25" outlineLevel="2">
      <c r="B1759" s="706"/>
      <c r="C1759" s="33"/>
      <c r="D1759" s="311"/>
      <c r="E1759" s="533" t="str">
        <f>TRIM(RIGHT(SUBSTITUTE(E1758," ",REPT(" ",100)),100))</f>
        <v>8.10.3.3.2(l)</v>
      </c>
      <c r="F1759" s="590">
        <f>+VLOOKUP(E1759,clause_count,2,FALSE)</f>
        <v>2</v>
      </c>
      <c r="G1759" s="350"/>
      <c r="H1759" s="350"/>
      <c r="I1759" s="451"/>
      <c r="J1759" s="452"/>
      <c r="O1759" s="21"/>
    </row>
    <row r="1760" spans="2:15" ht="51" outlineLevel="2">
      <c r="B1760" s="706"/>
      <c r="C1760" s="33"/>
      <c r="D1760" s="539">
        <v>1</v>
      </c>
      <c r="E1760" s="538" t="s">
        <v>2884</v>
      </c>
      <c r="F1760" s="577" t="str">
        <f>+VLOOKUP(E1760,AlterationTestLU[],2,)</f>
        <v>(q) Emergency and Auxiliary Power (Item 1.17)
(q)(1) standby or E.Power [Section 3.27 and 8.10.2.2.1(q)]. Passenger/freight tested w/rated load. C2- overload maintained during load/unload
(q)(2) auxiliary power lowering (3.26.10)</v>
      </c>
      <c r="G1760" s="350"/>
      <c r="H1760" s="350"/>
      <c r="I1760" s="451"/>
      <c r="J1760" s="452"/>
      <c r="O1760" s="21"/>
    </row>
    <row r="1761" spans="2:15" ht="25.5" outlineLevel="2">
      <c r="B1761" s="706"/>
      <c r="C1761" s="33"/>
      <c r="D1761" s="539">
        <v>2</v>
      </c>
      <c r="E1761" s="538" t="s">
        <v>3032</v>
      </c>
      <c r="F1761" s="577" t="str">
        <f>+VLOOKUP(E1761,AlterationTestLU[],2,)</f>
        <v>Standby or Emergency Power Selection Switch [3.26.10 and 8.10.2.2.4(k)] (Item 4.12)</v>
      </c>
      <c r="G1761" s="350"/>
      <c r="H1761" s="350"/>
      <c r="I1761" s="451"/>
      <c r="J1761" s="452"/>
      <c r="O1761" s="21"/>
    </row>
    <row r="1762" spans="2:15" ht="11.25" outlineLevel="1">
      <c r="B1762" s="75"/>
      <c r="C1762" s="11"/>
      <c r="D1762" s="1"/>
      <c r="E1762" s="1" t="s">
        <v>424</v>
      </c>
      <c r="F1762" s="141" t="s">
        <v>561</v>
      </c>
      <c r="G1762" s="32"/>
      <c r="H1762" s="32"/>
      <c r="I1762" s="845"/>
      <c r="J1762" s="846"/>
      <c r="O1762" s="21"/>
    </row>
    <row r="1763" spans="2:15" ht="11.25" outlineLevel="1">
      <c r="B1763" s="75"/>
      <c r="C1763" s="11"/>
      <c r="D1763" s="1"/>
      <c r="E1763" s="339" t="s">
        <v>1578</v>
      </c>
      <c r="F1763" s="141" t="s">
        <v>1855</v>
      </c>
      <c r="G1763" s="32"/>
      <c r="H1763" s="32"/>
      <c r="I1763" s="451"/>
      <c r="J1763" s="452"/>
      <c r="O1763" s="21"/>
    </row>
    <row r="1764" spans="2:15" ht="11.25" outlineLevel="1">
      <c r="B1764" s="75"/>
      <c r="C1764" s="11"/>
      <c r="D1764" s="1"/>
      <c r="E1764" s="1" t="s">
        <v>388</v>
      </c>
      <c r="F1764" s="141" t="s">
        <v>2129</v>
      </c>
      <c r="G1764" s="32"/>
      <c r="H1764" s="32"/>
      <c r="I1764" s="451"/>
      <c r="J1764" s="452"/>
      <c r="O1764" s="21"/>
    </row>
    <row r="1765" spans="2:15" ht="11.25" outlineLevel="1">
      <c r="B1765" s="75"/>
      <c r="C1765" s="11"/>
      <c r="D1765" s="1"/>
      <c r="E1765" s="1" t="s">
        <v>1451</v>
      </c>
      <c r="F1765" s="141" t="s">
        <v>1866</v>
      </c>
      <c r="G1765" s="32"/>
      <c r="H1765" s="32"/>
      <c r="I1765" s="451"/>
      <c r="J1765" s="452"/>
      <c r="O1765" s="21"/>
    </row>
    <row r="1766" spans="2:15" ht="11.25" outlineLevel="1">
      <c r="B1766" s="75"/>
      <c r="C1766" s="11"/>
      <c r="D1766" s="1"/>
      <c r="E1766" s="1"/>
      <c r="F1766" s="141"/>
      <c r="G1766" s="32"/>
      <c r="H1766" s="32"/>
      <c r="I1766" s="451"/>
      <c r="J1766" s="452"/>
      <c r="O1766" s="21"/>
    </row>
    <row r="1767" spans="2:15" ht="11.25" outlineLevel="1">
      <c r="B1767" s="75"/>
      <c r="C1767" s="33" t="s">
        <v>141</v>
      </c>
      <c r="D1767" s="9" t="s">
        <v>440</v>
      </c>
      <c r="E1767" s="9"/>
      <c r="F1767" s="588"/>
      <c r="G1767" s="350" t="s">
        <v>84</v>
      </c>
      <c r="H1767" s="350" t="s">
        <v>85</v>
      </c>
      <c r="I1767" s="845"/>
      <c r="J1767" s="846"/>
      <c r="M1767" s="727" t="s">
        <v>438</v>
      </c>
      <c r="O1767" s="21"/>
    </row>
    <row r="1768" spans="2:15" ht="11.25" outlineLevel="1">
      <c r="B1768" s="706"/>
      <c r="C1768" s="33"/>
      <c r="D1768" s="318"/>
      <c r="E1768" s="312" t="s">
        <v>3327</v>
      </c>
      <c r="F1768" s="589"/>
      <c r="G1768" s="350"/>
      <c r="H1768" s="350"/>
      <c r="I1768" s="451"/>
      <c r="J1768" s="452"/>
      <c r="O1768" s="21"/>
    </row>
    <row r="1769" spans="2:15" ht="11.25" outlineLevel="2">
      <c r="B1769" s="706"/>
      <c r="C1769" s="33"/>
      <c r="D1769" s="311"/>
      <c r="E1769" s="533" t="str">
        <f>TRIM(RIGHT(SUBSTITUTE(E1768," ",REPT(" ",100)),100))</f>
        <v>8.10.3.3.2(m)</v>
      </c>
      <c r="F1769" s="590">
        <f>+VLOOKUP(E1769,clause_count,2,FALSE)</f>
        <v>1</v>
      </c>
      <c r="G1769" s="350"/>
      <c r="H1769" s="350"/>
      <c r="I1769" s="451"/>
      <c r="J1769" s="452"/>
      <c r="O1769" s="21"/>
    </row>
    <row r="1770" spans="2:15" ht="25.5" outlineLevel="2">
      <c r="B1770" s="706"/>
      <c r="C1770" s="33"/>
      <c r="D1770" s="539">
        <v>1</v>
      </c>
      <c r="E1770" s="538" t="s">
        <v>3085</v>
      </c>
      <c r="F1770" s="577" t="str">
        <f>+VLOOKUP(E1770,AlterationTestLU[],2,)</f>
        <v>Firefighters’ Emergency Operation. (Section 3.27). Verify conformance with 2.27.3 through 2.27.8 and Section 3.27.</v>
      </c>
      <c r="G1770" s="350"/>
      <c r="H1770" s="350"/>
      <c r="I1770" s="451"/>
      <c r="J1770" s="452"/>
      <c r="O1770" s="21"/>
    </row>
    <row r="1771" spans="2:15" ht="11.25" outlineLevel="1">
      <c r="B1771" s="75"/>
      <c r="C1771" s="11"/>
      <c r="D1771" s="1"/>
      <c r="E1771" s="266" t="s">
        <v>459</v>
      </c>
      <c r="F1771" s="141" t="s">
        <v>1188</v>
      </c>
      <c r="G1771" s="32"/>
      <c r="H1771" s="32"/>
      <c r="I1771" s="845"/>
      <c r="J1771" s="846"/>
      <c r="M1771" s="727" t="s">
        <v>438</v>
      </c>
      <c r="O1771" s="21"/>
    </row>
    <row r="1772" spans="2:15" ht="11.25" outlineLevel="1">
      <c r="B1772" s="75"/>
      <c r="C1772" s="11"/>
      <c r="D1772" s="1"/>
      <c r="E1772" s="271"/>
      <c r="F1772" s="602" t="s">
        <v>1548</v>
      </c>
      <c r="G1772" s="32"/>
      <c r="H1772" s="32"/>
      <c r="I1772" s="451"/>
      <c r="J1772" s="452"/>
      <c r="M1772" s="727" t="s">
        <v>438</v>
      </c>
      <c r="O1772" s="21"/>
    </row>
    <row r="1773" spans="2:15" ht="11.25" outlineLevel="1">
      <c r="B1773" s="75"/>
      <c r="C1773" s="11"/>
      <c r="D1773" s="1"/>
      <c r="E1773" s="271"/>
      <c r="F1773" s="602" t="s">
        <v>2052</v>
      </c>
      <c r="G1773" s="32"/>
      <c r="H1773" s="32"/>
      <c r="I1773" s="451"/>
      <c r="J1773" s="452"/>
      <c r="O1773" s="21"/>
    </row>
    <row r="1774" spans="2:15" ht="11.25" outlineLevel="1">
      <c r="B1774" s="75"/>
      <c r="C1774" s="11"/>
      <c r="D1774" s="1"/>
      <c r="E1774" s="271"/>
      <c r="F1774" s="602" t="s">
        <v>2061</v>
      </c>
      <c r="G1774" s="32"/>
      <c r="H1774" s="32"/>
      <c r="I1774" s="451"/>
      <c r="J1774" s="452"/>
      <c r="O1774" s="21"/>
    </row>
    <row r="1775" spans="2:15" ht="11.25" outlineLevel="1">
      <c r="B1775" s="75"/>
      <c r="C1775" s="11"/>
      <c r="D1775" s="1"/>
      <c r="E1775" s="271"/>
      <c r="F1775" s="602" t="s">
        <v>2053</v>
      </c>
      <c r="G1775" s="32"/>
      <c r="H1775" s="32"/>
      <c r="I1775" s="451"/>
      <c r="J1775" s="452"/>
      <c r="O1775" s="21"/>
    </row>
    <row r="1776" spans="2:15" ht="11.25" outlineLevel="1">
      <c r="B1776" s="75"/>
      <c r="C1776" s="11"/>
      <c r="D1776" s="1"/>
      <c r="E1776" s="271"/>
      <c r="F1776" s="602" t="s">
        <v>2062</v>
      </c>
      <c r="G1776" s="32"/>
      <c r="H1776" s="32"/>
      <c r="I1776" s="451"/>
      <c r="J1776" s="452"/>
      <c r="O1776" s="21"/>
    </row>
    <row r="1777" spans="2:15" ht="11.25" outlineLevel="1">
      <c r="B1777" s="75"/>
      <c r="C1777" s="11"/>
      <c r="D1777" s="1"/>
      <c r="E1777" s="271"/>
      <c r="F1777" s="602" t="s">
        <v>2053</v>
      </c>
      <c r="G1777" s="32"/>
      <c r="H1777" s="32"/>
      <c r="I1777" s="451"/>
      <c r="J1777" s="452"/>
      <c r="O1777" s="21"/>
    </row>
    <row r="1778" spans="2:15" ht="11.25" outlineLevel="1">
      <c r="B1778" s="75"/>
      <c r="C1778" s="11"/>
      <c r="D1778" s="1"/>
      <c r="E1778" s="271"/>
      <c r="F1778" s="602" t="s">
        <v>1543</v>
      </c>
      <c r="G1778" s="32"/>
      <c r="H1778" s="32"/>
      <c r="I1778" s="451"/>
      <c r="J1778" s="452"/>
      <c r="O1778" s="21"/>
    </row>
    <row r="1779" spans="2:15" ht="11.25" outlineLevel="1">
      <c r="B1779" s="75"/>
      <c r="C1779" s="11"/>
      <c r="D1779" s="1"/>
      <c r="E1779" s="271"/>
      <c r="F1779" s="602" t="s">
        <v>1544</v>
      </c>
      <c r="G1779" s="32"/>
      <c r="H1779" s="32"/>
      <c r="I1779" s="451"/>
      <c r="J1779" s="452"/>
      <c r="O1779" s="21"/>
    </row>
    <row r="1780" spans="2:15" ht="11.25" outlineLevel="1">
      <c r="B1780" s="75"/>
      <c r="C1780" s="11"/>
      <c r="D1780" s="1"/>
      <c r="E1780" s="271"/>
      <c r="F1780" s="602" t="s">
        <v>1545</v>
      </c>
      <c r="G1780" s="32"/>
      <c r="H1780" s="32"/>
      <c r="I1780" s="451"/>
      <c r="J1780" s="452"/>
      <c r="O1780" s="21"/>
    </row>
    <row r="1781" spans="2:15" ht="11.25" outlineLevel="1">
      <c r="B1781" s="75"/>
      <c r="C1781" s="11"/>
      <c r="D1781" s="1"/>
      <c r="E1781" s="271"/>
      <c r="F1781" s="602" t="s">
        <v>1546</v>
      </c>
      <c r="G1781" s="32"/>
      <c r="H1781" s="32"/>
      <c r="I1781" s="451"/>
      <c r="J1781" s="452"/>
      <c r="O1781" s="21"/>
    </row>
    <row r="1782" spans="2:15" ht="11.25" outlineLevel="1">
      <c r="B1782" s="75"/>
      <c r="C1782" s="11"/>
      <c r="D1782" s="1"/>
      <c r="E1782" s="271"/>
      <c r="F1782" s="602" t="s">
        <v>1547</v>
      </c>
      <c r="G1782" s="32"/>
      <c r="H1782" s="32"/>
      <c r="I1782" s="451"/>
      <c r="J1782" s="452"/>
      <c r="O1782" s="21"/>
    </row>
    <row r="1783" spans="2:15" ht="12.75" outlineLevel="1">
      <c r="B1783" s="75"/>
      <c r="C1783" s="11"/>
      <c r="D1783" s="1"/>
      <c r="E1783" s="271"/>
      <c r="F1783" s="602" t="s">
        <v>2060</v>
      </c>
      <c r="G1783" s="32"/>
      <c r="H1783" s="32"/>
      <c r="I1783" s="451"/>
      <c r="J1783" s="452"/>
      <c r="O1783" s="21"/>
    </row>
    <row r="1784" spans="2:15" ht="11.25" outlineLevel="1">
      <c r="B1784" s="75"/>
      <c r="C1784" s="11"/>
      <c r="D1784" s="1"/>
      <c r="E1784" s="271"/>
      <c r="F1784" s="602" t="s">
        <v>2058</v>
      </c>
      <c r="G1784" s="32"/>
      <c r="H1784" s="32"/>
      <c r="I1784" s="451"/>
      <c r="J1784" s="452"/>
      <c r="O1784" s="21"/>
    </row>
    <row r="1785" spans="2:15" ht="11.25" outlineLevel="1">
      <c r="B1785" s="75"/>
      <c r="C1785" s="11"/>
      <c r="D1785" s="1"/>
      <c r="E1785" s="271"/>
      <c r="F1785" s="602" t="s">
        <v>2059</v>
      </c>
      <c r="G1785" s="32"/>
      <c r="H1785" s="32"/>
      <c r="I1785" s="451"/>
      <c r="J1785" s="452"/>
      <c r="O1785" s="21"/>
    </row>
    <row r="1786" spans="2:15" ht="11.25" outlineLevel="1">
      <c r="B1786" s="75"/>
      <c r="C1786" s="11"/>
      <c r="D1786" s="1"/>
      <c r="E1786" s="270"/>
      <c r="F1786" s="602" t="s">
        <v>1460</v>
      </c>
      <c r="G1786" s="32"/>
      <c r="H1786" s="32"/>
      <c r="I1786" s="451"/>
      <c r="J1786" s="452"/>
      <c r="M1786" s="727" t="s">
        <v>438</v>
      </c>
      <c r="O1786" s="21"/>
    </row>
    <row r="1787" spans="2:15" ht="11.25" outlineLevel="1">
      <c r="B1787" s="75"/>
      <c r="C1787" s="11"/>
      <c r="D1787" s="1"/>
      <c r="E1787" s="270"/>
      <c r="F1787" s="602" t="s">
        <v>1998</v>
      </c>
      <c r="G1787" s="32"/>
      <c r="H1787" s="32"/>
      <c r="I1787" s="451"/>
      <c r="J1787" s="452"/>
      <c r="O1787" s="21"/>
    </row>
    <row r="1788" spans="2:15" ht="11.25" outlineLevel="1">
      <c r="B1788" s="75"/>
      <c r="C1788" s="11"/>
      <c r="D1788" s="1"/>
      <c r="E1788" s="270"/>
      <c r="F1788" s="602" t="s">
        <v>1536</v>
      </c>
      <c r="G1788" s="32"/>
      <c r="H1788" s="32"/>
      <c r="I1788" s="451"/>
      <c r="J1788" s="452"/>
      <c r="O1788" s="21"/>
    </row>
    <row r="1789" spans="2:15" ht="11.25" outlineLevel="1">
      <c r="B1789" s="75"/>
      <c r="C1789" s="11"/>
      <c r="D1789" s="1"/>
      <c r="E1789" s="270"/>
      <c r="F1789" s="619" t="s">
        <v>2055</v>
      </c>
      <c r="G1789" s="32"/>
      <c r="H1789" s="32"/>
      <c r="I1789" s="451"/>
      <c r="J1789" s="452"/>
      <c r="O1789" s="21"/>
    </row>
    <row r="1790" spans="2:15" ht="11.25" outlineLevel="1">
      <c r="B1790" s="75"/>
      <c r="C1790" s="11"/>
      <c r="D1790" s="1"/>
      <c r="E1790" s="272"/>
      <c r="F1790" s="602" t="s">
        <v>1537</v>
      </c>
      <c r="G1790" s="32"/>
      <c r="H1790" s="32"/>
      <c r="I1790" s="451"/>
      <c r="J1790" s="452"/>
      <c r="O1790" s="21"/>
    </row>
    <row r="1791" spans="2:15" ht="11.25" outlineLevel="1">
      <c r="B1791" s="75"/>
      <c r="C1791" s="11"/>
      <c r="D1791" s="1"/>
      <c r="E1791" s="272"/>
      <c r="F1791" s="602" t="s">
        <v>1538</v>
      </c>
      <c r="G1791" s="32"/>
      <c r="H1791" s="32"/>
      <c r="I1791" s="451"/>
      <c r="J1791" s="452"/>
      <c r="O1791" s="21"/>
    </row>
    <row r="1792" spans="2:15" ht="11.25" outlineLevel="1">
      <c r="B1792" s="75"/>
      <c r="C1792" s="11"/>
      <c r="D1792" s="1"/>
      <c r="E1792" s="272"/>
      <c r="F1792" s="602" t="s">
        <v>1539</v>
      </c>
      <c r="G1792" s="32"/>
      <c r="H1792" s="32"/>
      <c r="I1792" s="451"/>
      <c r="J1792" s="452"/>
      <c r="O1792" s="21"/>
    </row>
    <row r="1793" spans="2:15" ht="11.25" outlineLevel="1">
      <c r="B1793" s="75"/>
      <c r="C1793" s="11"/>
      <c r="D1793" s="1"/>
      <c r="E1793" s="272"/>
      <c r="F1793" s="602" t="s">
        <v>1540</v>
      </c>
      <c r="G1793" s="32"/>
      <c r="H1793" s="32"/>
      <c r="I1793" s="451"/>
      <c r="J1793" s="452"/>
      <c r="O1793" s="21"/>
    </row>
    <row r="1794" spans="2:15" ht="11.25" outlineLevel="1">
      <c r="B1794" s="75"/>
      <c r="C1794" s="11"/>
      <c r="D1794" s="1"/>
      <c r="E1794" s="272"/>
      <c r="F1794" s="602" t="s">
        <v>1465</v>
      </c>
      <c r="G1794" s="32"/>
      <c r="H1794" s="32"/>
      <c r="I1794" s="451"/>
      <c r="J1794" s="452"/>
      <c r="O1794" s="21"/>
    </row>
    <row r="1795" spans="2:15" ht="11.25" outlineLevel="1">
      <c r="B1795" s="75"/>
      <c r="C1795" s="11"/>
      <c r="D1795" s="1"/>
      <c r="E1795" s="272"/>
      <c r="F1795" s="602" t="s">
        <v>2122</v>
      </c>
      <c r="G1795" s="32"/>
      <c r="H1795" s="32"/>
      <c r="I1795" s="451"/>
      <c r="J1795" s="452"/>
      <c r="O1795" s="21"/>
    </row>
    <row r="1796" spans="2:15" ht="11.25" outlineLevel="1">
      <c r="B1796" s="75"/>
      <c r="C1796" s="11"/>
      <c r="D1796" s="1"/>
      <c r="E1796" s="1"/>
      <c r="F1796" s="602"/>
      <c r="G1796" s="32"/>
      <c r="H1796" s="32"/>
      <c r="I1796" s="451"/>
      <c r="J1796" s="452"/>
      <c r="O1796" s="21"/>
    </row>
    <row r="1797" spans="2:15" ht="11.25" outlineLevel="1">
      <c r="B1797" s="523"/>
      <c r="C1797" s="273" t="s">
        <v>2184</v>
      </c>
      <c r="D1797" s="164" t="s">
        <v>187</v>
      </c>
      <c r="E1797" s="165"/>
      <c r="F1797" s="593"/>
      <c r="G1797" s="895" t="s">
        <v>84</v>
      </c>
      <c r="H1797" s="896"/>
      <c r="I1797" s="451"/>
      <c r="J1797" s="452"/>
      <c r="O1797" s="21"/>
    </row>
    <row r="1798" spans="2:15" ht="11.25" outlineLevel="1">
      <c r="B1798" s="75"/>
      <c r="C1798" s="11"/>
      <c r="D1798" s="1"/>
      <c r="E1798" s="1"/>
      <c r="F1798" s="141" t="s">
        <v>1206</v>
      </c>
      <c r="G1798" s="86"/>
      <c r="H1798" s="450"/>
      <c r="I1798" s="451"/>
      <c r="J1798" s="452"/>
      <c r="O1798" s="21"/>
    </row>
    <row r="1799" spans="2:15" ht="11.25" outlineLevel="1">
      <c r="B1799" s="75"/>
      <c r="C1799" s="11"/>
      <c r="D1799" s="1"/>
      <c r="E1799" s="1"/>
      <c r="F1799" s="141"/>
      <c r="G1799" s="86"/>
      <c r="H1799" s="450"/>
      <c r="I1799" s="451"/>
      <c r="J1799" s="452"/>
      <c r="O1799" s="21"/>
    </row>
    <row r="1800" spans="2:15" ht="11.25" outlineLevel="1">
      <c r="B1800" s="523"/>
      <c r="C1800" s="273" t="s">
        <v>2185</v>
      </c>
      <c r="D1800" s="164" t="s">
        <v>1522</v>
      </c>
      <c r="E1800" s="165"/>
      <c r="F1800" s="593"/>
      <c r="G1800" s="546" t="s">
        <v>84</v>
      </c>
      <c r="H1800" s="547" t="s">
        <v>85</v>
      </c>
      <c r="I1800" s="451"/>
      <c r="J1800" s="452"/>
      <c r="O1800" s="21"/>
    </row>
    <row r="1801" spans="2:15" ht="11.25" outlineLevel="1">
      <c r="B1801" s="75"/>
      <c r="C1801" s="11"/>
      <c r="D1801" s="1"/>
      <c r="E1801" s="1"/>
      <c r="F1801" s="141" t="s">
        <v>1536</v>
      </c>
      <c r="G1801" s="44"/>
      <c r="H1801" s="44"/>
      <c r="I1801" s="544"/>
      <c r="J1801" s="545"/>
      <c r="O1801" s="21"/>
    </row>
    <row r="1802" spans="2:15" ht="11.25" outlineLevel="1">
      <c r="B1802" s="75"/>
      <c r="C1802" s="11"/>
      <c r="D1802" s="1"/>
      <c r="E1802" s="1"/>
      <c r="F1802" s="141"/>
      <c r="G1802" s="44"/>
      <c r="H1802" s="44"/>
      <c r="I1802" s="544"/>
      <c r="J1802" s="545"/>
      <c r="O1802" s="21"/>
    </row>
    <row r="1803" spans="2:15" ht="11.25" outlineLevel="1">
      <c r="B1803" s="75"/>
      <c r="C1803" s="370" t="s">
        <v>1189</v>
      </c>
      <c r="D1803" s="371" t="s">
        <v>1190</v>
      </c>
      <c r="E1803" s="371"/>
      <c r="F1803" s="638"/>
      <c r="G1803" s="372" t="s">
        <v>84</v>
      </c>
      <c r="H1803" s="372" t="s">
        <v>84</v>
      </c>
      <c r="I1803" s="893"/>
      <c r="J1803" s="894"/>
      <c r="O1803" s="21"/>
    </row>
    <row r="1804" spans="2:15" ht="11.25" outlineLevel="1">
      <c r="B1804" s="706"/>
      <c r="C1804" s="33"/>
      <c r="D1804" s="318"/>
      <c r="E1804" s="312" t="s">
        <v>1933</v>
      </c>
      <c r="F1804" s="589"/>
      <c r="G1804" s="350"/>
      <c r="H1804" s="352"/>
      <c r="I1804" s="373"/>
      <c r="J1804" s="352"/>
      <c r="O1804" s="21"/>
    </row>
    <row r="1805" spans="2:15" ht="11.25" outlineLevel="2">
      <c r="B1805" s="706"/>
      <c r="C1805" s="33"/>
      <c r="D1805" s="311"/>
      <c r="E1805" s="533" t="str">
        <f>TRIM(RIGHT(SUBSTITUTE(E1804," ",REPT(" ",100)),100))</f>
        <v>8.10.3.3.2(oo)</v>
      </c>
      <c r="F1805" s="590">
        <f>+VLOOKUP(E1805,clause_count,2,FALSE)</f>
        <v>1</v>
      </c>
      <c r="G1805" s="350"/>
      <c r="H1805" s="350"/>
      <c r="I1805" s="61"/>
      <c r="J1805" s="547"/>
      <c r="O1805" s="21"/>
    </row>
    <row r="1806" spans="2:15" ht="12.75" outlineLevel="2">
      <c r="B1806" s="706"/>
      <c r="C1806" s="33"/>
      <c r="D1806" s="539">
        <v>1</v>
      </c>
      <c r="E1806" s="538" t="s">
        <v>2886</v>
      </c>
      <c r="F1806" s="577" t="str">
        <f>+VLOOKUP(E1806,AlterationTestLU[],2,)</f>
        <v>auxiliary power lowering (3.26.10)</v>
      </c>
      <c r="G1806" s="350"/>
      <c r="H1806" s="350"/>
      <c r="I1806" s="61"/>
      <c r="J1806" s="547"/>
      <c r="O1806" s="21"/>
    </row>
    <row r="1807" spans="2:15" ht="11.25" outlineLevel="1">
      <c r="B1807" s="75"/>
      <c r="C1807" s="11"/>
      <c r="D1807" s="1"/>
      <c r="E1807" s="1" t="s">
        <v>492</v>
      </c>
      <c r="F1807" s="141" t="s">
        <v>1190</v>
      </c>
      <c r="G1807" s="32"/>
      <c r="H1807" s="32"/>
      <c r="I1807" s="845"/>
      <c r="J1807" s="846"/>
      <c r="O1807" s="21"/>
    </row>
    <row r="1808" spans="2:15" ht="11.25" outlineLevel="1">
      <c r="B1808" s="75"/>
      <c r="C1808" s="11"/>
      <c r="D1808" s="1"/>
      <c r="E1808" s="1"/>
      <c r="F1808" s="141" t="s">
        <v>340</v>
      </c>
      <c r="G1808" s="32"/>
      <c r="H1808" s="32"/>
      <c r="I1808" s="451"/>
      <c r="J1808" s="452"/>
      <c r="O1808" s="21"/>
    </row>
    <row r="1809" spans="2:15" ht="11.25" outlineLevel="1">
      <c r="B1809" s="75"/>
      <c r="C1809" s="11"/>
      <c r="D1809" s="1"/>
      <c r="E1809" s="1"/>
      <c r="F1809" s="141"/>
      <c r="G1809" s="32"/>
      <c r="H1809" s="32"/>
      <c r="I1809" s="451"/>
      <c r="J1809" s="452"/>
      <c r="O1809" s="21"/>
    </row>
    <row r="1810" spans="2:15" ht="11.25" outlineLevel="1">
      <c r="B1810" s="75"/>
      <c r="C1810" s="370" t="s">
        <v>1160</v>
      </c>
      <c r="D1810" s="371" t="s">
        <v>1159</v>
      </c>
      <c r="E1810" s="371"/>
      <c r="F1810" s="638"/>
      <c r="G1810" s="372" t="s">
        <v>84</v>
      </c>
      <c r="H1810" s="372" t="s">
        <v>84</v>
      </c>
      <c r="I1810" s="893"/>
      <c r="J1810" s="894"/>
      <c r="O1810" s="21"/>
    </row>
    <row r="1811" spans="2:15" ht="11.25" outlineLevel="1">
      <c r="B1811" s="706"/>
      <c r="C1811" s="14"/>
      <c r="D1811" s="318"/>
      <c r="E1811" s="312" t="s">
        <v>3328</v>
      </c>
      <c r="F1811" s="589"/>
      <c r="G1811" s="73"/>
      <c r="H1811" s="46"/>
      <c r="I1811" s="373"/>
      <c r="J1811" s="352"/>
      <c r="O1811" s="21"/>
    </row>
    <row r="1812" spans="2:15" ht="11.25" outlineLevel="2">
      <c r="B1812" s="706"/>
      <c r="C1812" s="14"/>
      <c r="D1812" s="311"/>
      <c r="E1812" s="533" t="str">
        <f>TRIM(RIGHT(SUBSTITUTE(E1811," ",REPT(" ",100)),100))</f>
        <v>8.10.3.3.2(kk)</v>
      </c>
      <c r="F1812" s="590">
        <f>+VLOOKUP(E1812,clause_count,2,FALSE)</f>
        <v>1</v>
      </c>
      <c r="G1812" s="73"/>
      <c r="H1812" s="350"/>
      <c r="I1812" s="61"/>
      <c r="J1812" s="547"/>
      <c r="O1812" s="21"/>
    </row>
    <row r="1813" spans="2:15" ht="12.75" outlineLevel="2">
      <c r="B1813" s="706"/>
      <c r="C1813" s="14"/>
      <c r="D1813" s="539">
        <v>1</v>
      </c>
      <c r="E1813" s="538" t="s">
        <v>2869</v>
      </c>
      <c r="F1813" s="577" t="str">
        <f>+VLOOKUP(E1813,AlterationTestLU[],2,)</f>
        <v>Stop Switches [3.26.4 and 8.10.2.2.1(b)] (Item 1.2)</v>
      </c>
      <c r="G1813" s="73"/>
      <c r="H1813" s="350"/>
      <c r="I1813" s="61"/>
      <c r="J1813" s="547"/>
      <c r="O1813" s="21"/>
    </row>
    <row r="1814" spans="2:15" ht="11.25" outlineLevel="1">
      <c r="B1814" s="75"/>
      <c r="C1814" s="11"/>
      <c r="D1814" s="1"/>
      <c r="E1814" s="1" t="s">
        <v>1161</v>
      </c>
      <c r="F1814" s="141"/>
      <c r="G1814" s="32"/>
      <c r="H1814" s="32"/>
      <c r="I1814" s="451"/>
      <c r="J1814" s="452"/>
      <c r="O1814" s="21"/>
    </row>
    <row r="1815" spans="2:15" ht="11.25" outlineLevel="1">
      <c r="B1815" s="75"/>
      <c r="C1815" s="11"/>
      <c r="D1815" s="1"/>
      <c r="E1815" s="1" t="s">
        <v>1239</v>
      </c>
      <c r="F1815" s="141" t="s">
        <v>1240</v>
      </c>
      <c r="G1815" s="32"/>
      <c r="H1815" s="32"/>
      <c r="I1815" s="451"/>
      <c r="J1815" s="452"/>
      <c r="O1815" s="21"/>
    </row>
    <row r="1816" spans="2:15" ht="11.25" outlineLevel="1">
      <c r="B1816" s="75"/>
      <c r="C1816" s="11"/>
      <c r="D1816" s="1"/>
      <c r="E1816" s="1" t="s">
        <v>389</v>
      </c>
      <c r="F1816" s="141" t="s">
        <v>78</v>
      </c>
      <c r="G1816" s="32"/>
      <c r="H1816" s="32"/>
      <c r="I1816" s="451"/>
      <c r="J1816" s="452"/>
      <c r="O1816" s="21"/>
    </row>
    <row r="1817" spans="2:15" ht="11.25" outlineLevel="1">
      <c r="B1817" s="75"/>
      <c r="C1817" s="11"/>
      <c r="D1817" s="1"/>
      <c r="E1817" s="1" t="s">
        <v>1499</v>
      </c>
      <c r="F1817" s="141" t="s">
        <v>1500</v>
      </c>
      <c r="G1817" s="32"/>
      <c r="H1817" s="32"/>
      <c r="I1817" s="451"/>
      <c r="J1817" s="452"/>
      <c r="O1817" s="21"/>
    </row>
    <row r="1818" spans="2:15" ht="11.25" outlineLevel="1">
      <c r="B1818" s="75"/>
      <c r="C1818" s="11"/>
      <c r="D1818" s="1"/>
      <c r="E1818" s="1" t="s">
        <v>1162</v>
      </c>
      <c r="F1818" s="141" t="s">
        <v>1163</v>
      </c>
      <c r="G1818" s="32"/>
      <c r="H1818" s="32"/>
      <c r="I1818" s="451"/>
      <c r="J1818" s="452"/>
      <c r="O1818" s="21"/>
    </row>
    <row r="1819" spans="2:15" ht="11.25" outlineLevel="1">
      <c r="B1819" s="75"/>
      <c r="C1819" s="11"/>
      <c r="D1819" s="1"/>
      <c r="E1819" s="1"/>
      <c r="F1819" s="141"/>
      <c r="G1819" s="32"/>
      <c r="H1819" s="32"/>
      <c r="I1819" s="451"/>
      <c r="J1819" s="452"/>
      <c r="O1819" s="21"/>
    </row>
    <row r="1820" spans="2:15" ht="11.25" outlineLevel="1">
      <c r="B1820" s="75"/>
      <c r="C1820" s="370" t="s">
        <v>1045</v>
      </c>
      <c r="D1820" s="371" t="s">
        <v>799</v>
      </c>
      <c r="E1820" s="371"/>
      <c r="F1820" s="638"/>
      <c r="G1820" s="891" t="s">
        <v>1935</v>
      </c>
      <c r="H1820" s="892"/>
      <c r="I1820" s="893"/>
      <c r="J1820" s="894"/>
      <c r="O1820" s="21"/>
    </row>
    <row r="1821" spans="2:15" ht="11.25" outlineLevel="1">
      <c r="B1821" s="706"/>
      <c r="C1821" s="14"/>
      <c r="D1821" s="318"/>
      <c r="E1821" s="312" t="s">
        <v>1934</v>
      </c>
      <c r="F1821" s="589"/>
      <c r="G1821" s="73"/>
      <c r="H1821" s="46"/>
      <c r="I1821" s="373"/>
      <c r="J1821" s="352"/>
      <c r="O1821" s="21"/>
    </row>
    <row r="1822" spans="2:15" ht="11.25" outlineLevel="2">
      <c r="B1822" s="706"/>
      <c r="C1822" s="14"/>
      <c r="D1822" s="311"/>
      <c r="E1822" s="533" t="str">
        <f>TRIM(RIGHT(SUBSTITUTE(E1821," ",REPT(" ",100)),100))</f>
        <v>8.10.3.3.2(ll)</v>
      </c>
      <c r="F1822" s="590">
        <f>+VLOOKUP(E1822,clause_count,2,FALSE)</f>
        <v>1</v>
      </c>
      <c r="G1822" s="73"/>
      <c r="H1822" s="350"/>
      <c r="I1822" s="61"/>
      <c r="J1822" s="547"/>
      <c r="O1822" s="21"/>
    </row>
    <row r="1823" spans="2:15" ht="12.75" outlineLevel="2">
      <c r="B1823" s="706"/>
      <c r="C1823" s="14"/>
      <c r="D1823" s="539">
        <v>1</v>
      </c>
      <c r="E1823" s="538" t="s">
        <v>2924</v>
      </c>
      <c r="F1823" s="577" t="str">
        <f>+VLOOKUP(E1823,AlterationTestLU[],2,)</f>
        <v>control and operating circuits (2.26.9 and 3.26.1)</v>
      </c>
      <c r="G1823" s="73"/>
      <c r="H1823" s="350"/>
      <c r="I1823" s="61"/>
      <c r="J1823" s="547"/>
      <c r="O1823" s="21"/>
    </row>
    <row r="1824" spans="2:15" ht="11.25" outlineLevel="1">
      <c r="B1824" s="75"/>
      <c r="C1824" s="33"/>
      <c r="D1824" s="9" t="s">
        <v>1335</v>
      </c>
      <c r="E1824" s="9"/>
      <c r="F1824" s="588"/>
      <c r="G1824" s="350" t="s">
        <v>83</v>
      </c>
      <c r="H1824" s="547" t="s">
        <v>83</v>
      </c>
      <c r="I1824" s="546" t="s">
        <v>1229</v>
      </c>
      <c r="J1824" s="547" t="s">
        <v>83</v>
      </c>
      <c r="O1824" s="21"/>
    </row>
    <row r="1825" spans="2:15" ht="11.25" outlineLevel="1">
      <c r="B1825" s="75"/>
      <c r="C1825" s="11"/>
      <c r="D1825" s="1"/>
      <c r="E1825" s="1" t="s">
        <v>470</v>
      </c>
      <c r="F1825" s="141" t="s">
        <v>1336</v>
      </c>
      <c r="G1825" s="32"/>
      <c r="H1825" s="450"/>
      <c r="I1825" s="32"/>
      <c r="J1825" s="450"/>
      <c r="O1825" s="21"/>
    </row>
    <row r="1826" spans="2:15" ht="11.25" outlineLevel="1">
      <c r="B1826" s="75"/>
      <c r="C1826" s="11"/>
      <c r="D1826" s="1"/>
      <c r="E1826" s="1"/>
      <c r="F1826" s="141"/>
      <c r="G1826" s="32"/>
      <c r="H1826" s="450"/>
      <c r="I1826" s="32"/>
      <c r="J1826" s="450"/>
      <c r="O1826" s="21"/>
    </row>
    <row r="1827" spans="2:15" ht="11.25" outlineLevel="1">
      <c r="B1827" s="75"/>
      <c r="C1827" s="370" t="s">
        <v>1936</v>
      </c>
      <c r="D1827" s="371" t="s">
        <v>1938</v>
      </c>
      <c r="E1827" s="371"/>
      <c r="F1827" s="638"/>
      <c r="G1827" s="891" t="s">
        <v>1935</v>
      </c>
      <c r="H1827" s="892"/>
      <c r="I1827" s="893"/>
      <c r="J1827" s="894"/>
      <c r="O1827" s="21"/>
    </row>
    <row r="1828" spans="2:15" ht="11.25" outlineLevel="1">
      <c r="B1828" s="706"/>
      <c r="C1828" s="14"/>
      <c r="D1828" s="318"/>
      <c r="E1828" s="312" t="s">
        <v>1943</v>
      </c>
      <c r="F1828" s="589"/>
      <c r="G1828" s="73"/>
      <c r="H1828" s="46"/>
      <c r="I1828" s="373"/>
      <c r="J1828" s="352"/>
      <c r="O1828" s="21"/>
    </row>
    <row r="1829" spans="2:15" ht="11.25" outlineLevel="2">
      <c r="B1829" s="706"/>
      <c r="C1829" s="14"/>
      <c r="D1829" s="311"/>
      <c r="E1829" s="533" t="str">
        <f>TRIM(RIGHT(SUBSTITUTE(E1828," ",REPT(" ",100)),100))</f>
        <v>8.10.3.3.2(pp)</v>
      </c>
      <c r="F1829" s="590">
        <f>+VLOOKUP(E1829,clause_count,2,FALSE)</f>
        <v>1</v>
      </c>
      <c r="G1829" s="73"/>
      <c r="H1829" s="350"/>
      <c r="I1829" s="61"/>
      <c r="J1829" s="547"/>
      <c r="O1829" s="21"/>
    </row>
    <row r="1830" spans="2:15" ht="25.5" outlineLevel="2">
      <c r="B1830" s="706"/>
      <c r="C1830" s="14"/>
      <c r="D1830" s="539">
        <v>1</v>
      </c>
      <c r="E1830" s="538" t="s">
        <v>2930</v>
      </c>
      <c r="F1830" s="577" t="str">
        <f>+VLOOKUP(E1830,AlterationTestLU[],2,)</f>
        <v>Hydraulic Machine (Power Unit) (3.24.1) (Item 2.30). Working pressure checked, pressure on the data plate verified (3.24.1.1).</v>
      </c>
      <c r="G1830" s="73"/>
      <c r="H1830" s="350"/>
      <c r="I1830" s="61"/>
      <c r="J1830" s="547"/>
      <c r="O1830" s="21"/>
    </row>
    <row r="1831" spans="2:15" ht="11.25" outlineLevel="1">
      <c r="B1831" s="75"/>
      <c r="C1831" s="33"/>
      <c r="D1831" s="9" t="s">
        <v>1335</v>
      </c>
      <c r="E1831" s="9"/>
      <c r="F1831" s="588"/>
      <c r="G1831" s="350" t="s">
        <v>83</v>
      </c>
      <c r="H1831" s="547" t="s">
        <v>83</v>
      </c>
      <c r="I1831" s="546" t="s">
        <v>1229</v>
      </c>
      <c r="J1831" s="547" t="s">
        <v>83</v>
      </c>
      <c r="O1831" s="21"/>
    </row>
    <row r="1832" spans="2:15" ht="11.25" outlineLevel="1">
      <c r="B1832" s="75"/>
      <c r="C1832" s="11"/>
      <c r="D1832" s="1"/>
      <c r="E1832" s="1" t="s">
        <v>1937</v>
      </c>
      <c r="F1832" s="141" t="s">
        <v>1939</v>
      </c>
      <c r="G1832" s="32"/>
      <c r="H1832" s="450"/>
      <c r="I1832" s="32"/>
      <c r="J1832" s="450"/>
      <c r="O1832" s="21"/>
    </row>
    <row r="1833" spans="2:15" ht="11.25" outlineLevel="1">
      <c r="B1833" s="75"/>
      <c r="C1833" s="11"/>
      <c r="D1833" s="1"/>
      <c r="E1833" s="1" t="s">
        <v>471</v>
      </c>
      <c r="F1833" s="141" t="s">
        <v>1940</v>
      </c>
      <c r="G1833" s="32"/>
      <c r="H1833" s="450"/>
      <c r="I1833" s="32"/>
      <c r="J1833" s="450"/>
      <c r="O1833" s="21"/>
    </row>
    <row r="1834" spans="2:15" ht="11.25" outlineLevel="1">
      <c r="B1834" s="75"/>
      <c r="C1834" s="11"/>
      <c r="D1834" s="1"/>
      <c r="E1834" s="1" t="s">
        <v>1398</v>
      </c>
      <c r="F1834" s="141" t="s">
        <v>1941</v>
      </c>
      <c r="G1834" s="32"/>
      <c r="H1834" s="450"/>
      <c r="I1834" s="32"/>
      <c r="J1834" s="450"/>
      <c r="O1834" s="21"/>
    </row>
    <row r="1835" spans="2:15" ht="11.25" outlineLevel="1">
      <c r="B1835" s="75"/>
      <c r="C1835" s="11"/>
      <c r="D1835" s="1"/>
      <c r="E1835" s="1" t="s">
        <v>387</v>
      </c>
      <c r="F1835" s="141" t="s">
        <v>1941</v>
      </c>
      <c r="G1835" s="32"/>
      <c r="H1835" s="450"/>
      <c r="I1835" s="32"/>
      <c r="J1835" s="450"/>
      <c r="O1835" s="21"/>
    </row>
    <row r="1836" spans="2:15" ht="11.25" outlineLevel="1">
      <c r="B1836" s="75"/>
      <c r="C1836" s="11"/>
      <c r="D1836" s="1"/>
      <c r="E1836" s="1" t="s">
        <v>388</v>
      </c>
      <c r="F1836" s="141" t="s">
        <v>1942</v>
      </c>
      <c r="G1836" s="32"/>
      <c r="H1836" s="450"/>
      <c r="I1836" s="32"/>
      <c r="J1836" s="450"/>
      <c r="O1836" s="21"/>
    </row>
    <row r="1837" spans="2:15" ht="11.25" outlineLevel="1">
      <c r="B1837" s="75"/>
      <c r="C1837" s="11"/>
      <c r="D1837" s="1"/>
      <c r="E1837" s="1"/>
      <c r="F1837" s="141"/>
      <c r="G1837" s="32"/>
      <c r="H1837" s="450"/>
      <c r="I1837" s="32"/>
      <c r="J1837" s="450"/>
      <c r="O1837" s="21"/>
    </row>
    <row r="1838" spans="2:15" ht="11.25" outlineLevel="1">
      <c r="B1838" s="75"/>
      <c r="C1838" s="370" t="s">
        <v>2134</v>
      </c>
      <c r="D1838" s="371" t="s">
        <v>1858</v>
      </c>
      <c r="E1838" s="371"/>
      <c r="F1838" s="638"/>
      <c r="G1838" s="891" t="s">
        <v>2116</v>
      </c>
      <c r="H1838" s="892"/>
      <c r="I1838" s="893"/>
      <c r="J1838" s="894"/>
      <c r="O1838" s="21"/>
    </row>
    <row r="1839" spans="2:15" ht="11.25" outlineLevel="1">
      <c r="B1839" s="706"/>
      <c r="C1839" s="14"/>
      <c r="D1839" s="318"/>
      <c r="E1839" s="312" t="s">
        <v>1944</v>
      </c>
      <c r="F1839" s="589"/>
      <c r="G1839" s="73"/>
      <c r="H1839" s="352"/>
      <c r="I1839" s="351"/>
      <c r="J1839" s="352"/>
      <c r="O1839" s="21"/>
    </row>
    <row r="1840" spans="2:15" ht="11.25" outlineLevel="2">
      <c r="B1840" s="706"/>
      <c r="C1840" s="14"/>
      <c r="D1840" s="311"/>
      <c r="E1840" s="533" t="str">
        <f>TRIM(RIGHT(SUBSTITUTE(E1839," ",REPT(" ",100)),100))</f>
        <v>8.10.3.3.2(mm)</v>
      </c>
      <c r="F1840" s="590">
        <f>+VLOOKUP(E1840,clause_count,2,FALSE)</f>
        <v>1</v>
      </c>
      <c r="G1840" s="73"/>
      <c r="H1840" s="547"/>
      <c r="I1840" s="546"/>
      <c r="J1840" s="547"/>
      <c r="O1840" s="21"/>
    </row>
    <row r="1841" spans="2:15" ht="12.75" outlineLevel="2">
      <c r="B1841" s="706"/>
      <c r="C1841" s="14"/>
      <c r="D1841" s="539">
        <v>1</v>
      </c>
      <c r="E1841" s="538" t="s">
        <v>2889</v>
      </c>
      <c r="F1841" s="577" t="str">
        <f>+VLOOKUP(E1841,AlterationTestLU[],2,)</f>
        <v xml:space="preserve">Door Monitoring Systems [3.26.1 and 8.10.2.2.1(t)] </v>
      </c>
      <c r="G1841" s="73"/>
      <c r="H1841" s="547"/>
      <c r="I1841" s="546"/>
      <c r="J1841" s="547"/>
      <c r="O1841" s="21"/>
    </row>
    <row r="1842" spans="2:15" ht="11.25" outlineLevel="1">
      <c r="B1842" s="75"/>
      <c r="C1842" s="33" t="s">
        <v>1857</v>
      </c>
      <c r="D1842" s="9" t="s">
        <v>1859</v>
      </c>
      <c r="E1842" s="9"/>
      <c r="F1842" s="588"/>
      <c r="G1842" s="350" t="s">
        <v>85</v>
      </c>
      <c r="H1842" s="547" t="s">
        <v>85</v>
      </c>
      <c r="I1842" s="546"/>
      <c r="J1842" s="547"/>
      <c r="O1842" s="21"/>
    </row>
    <row r="1843" spans="2:15" ht="22.5" outlineLevel="1">
      <c r="B1843" s="75"/>
      <c r="C1843" s="11"/>
      <c r="D1843" s="1"/>
      <c r="E1843" s="1" t="s">
        <v>373</v>
      </c>
      <c r="F1843" s="141" t="s">
        <v>1443</v>
      </c>
      <c r="G1843" s="32"/>
      <c r="H1843" s="450"/>
      <c r="I1843" s="32"/>
      <c r="J1843" s="450"/>
      <c r="O1843" s="21"/>
    </row>
    <row r="1844" spans="2:15" outlineLevel="1" thickBot="1">
      <c r="B1844" s="524"/>
      <c r="C1844" s="525"/>
      <c r="D1844" s="526"/>
      <c r="E1844" s="526"/>
      <c r="F1844" s="657"/>
      <c r="G1844" s="528"/>
      <c r="H1844" s="658"/>
      <c r="I1844" s="528"/>
      <c r="J1844" s="658"/>
      <c r="O1844" s="21"/>
    </row>
  </sheetData>
  <autoFilter ref="A1:O1844" xr:uid="{D3755898-40D5-462D-824C-AB3A107FF69A}"/>
  <dataConsolidate/>
  <mergeCells count="425">
    <mergeCell ref="B2:B5"/>
    <mergeCell ref="C2:C5"/>
    <mergeCell ref="D2:F4"/>
    <mergeCell ref="G2:J2"/>
    <mergeCell ref="G3:H3"/>
    <mergeCell ref="I3:J3"/>
    <mergeCell ref="D5:E5"/>
    <mergeCell ref="G5:J5"/>
    <mergeCell ref="D72:F72"/>
    <mergeCell ref="G83:J83"/>
    <mergeCell ref="I84:J84"/>
    <mergeCell ref="I85:J85"/>
    <mergeCell ref="D31:D44"/>
    <mergeCell ref="I70:J70"/>
    <mergeCell ref="G6:H6"/>
    <mergeCell ref="I7:J7"/>
    <mergeCell ref="I9:J9"/>
    <mergeCell ref="I10:J10"/>
    <mergeCell ref="D23:F23"/>
    <mergeCell ref="D28:F28"/>
    <mergeCell ref="I92:J92"/>
    <mergeCell ref="I93:J93"/>
    <mergeCell ref="I94:J94"/>
    <mergeCell ref="I95:J95"/>
    <mergeCell ref="I96:J96"/>
    <mergeCell ref="I97:J97"/>
    <mergeCell ref="I86:J86"/>
    <mergeCell ref="I87:J87"/>
    <mergeCell ref="I88:J88"/>
    <mergeCell ref="I89:J89"/>
    <mergeCell ref="I90:J90"/>
    <mergeCell ref="I91:J91"/>
    <mergeCell ref="I105:J105"/>
    <mergeCell ref="I106:J106"/>
    <mergeCell ref="I109:J109"/>
    <mergeCell ref="G110:J110"/>
    <mergeCell ref="I111:J111"/>
    <mergeCell ref="I112:J112"/>
    <mergeCell ref="I98:J98"/>
    <mergeCell ref="I99:J99"/>
    <mergeCell ref="I100:J100"/>
    <mergeCell ref="I101:J101"/>
    <mergeCell ref="I103:J103"/>
    <mergeCell ref="I104:J104"/>
    <mergeCell ref="I124:J124"/>
    <mergeCell ref="I125:J125"/>
    <mergeCell ref="I126:J126"/>
    <mergeCell ref="I127:J127"/>
    <mergeCell ref="I140:J140"/>
    <mergeCell ref="I148:J148"/>
    <mergeCell ref="I116:J116"/>
    <mergeCell ref="I117:J117"/>
    <mergeCell ref="I118:J118"/>
    <mergeCell ref="I119:J119"/>
    <mergeCell ref="I120:J120"/>
    <mergeCell ref="I121:J121"/>
    <mergeCell ref="I162:J162"/>
    <mergeCell ref="I163:J163"/>
    <mergeCell ref="I164:J164"/>
    <mergeCell ref="I172:J172"/>
    <mergeCell ref="I173:J173"/>
    <mergeCell ref="I174:J174"/>
    <mergeCell ref="I149:J149"/>
    <mergeCell ref="I150:J150"/>
    <mergeCell ref="I151:J151"/>
    <mergeCell ref="I152:J152"/>
    <mergeCell ref="I160:J160"/>
    <mergeCell ref="I161:J161"/>
    <mergeCell ref="I201:J201"/>
    <mergeCell ref="I221:J221"/>
    <mergeCell ref="I222:J222"/>
    <mergeCell ref="I223:J223"/>
    <mergeCell ref="I224:J224"/>
    <mergeCell ref="I225:J225"/>
    <mergeCell ref="I175:J175"/>
    <mergeCell ref="I176:J176"/>
    <mergeCell ref="I180:J180"/>
    <mergeCell ref="G181:J181"/>
    <mergeCell ref="G182:J182"/>
    <mergeCell ref="I183:J183"/>
    <mergeCell ref="I232:J232"/>
    <mergeCell ref="I233:J233"/>
    <mergeCell ref="I235:J235"/>
    <mergeCell ref="I236:J236"/>
    <mergeCell ref="I237:J237"/>
    <mergeCell ref="I238:J238"/>
    <mergeCell ref="I226:J226"/>
    <mergeCell ref="I227:J227"/>
    <mergeCell ref="I228:J228"/>
    <mergeCell ref="I229:J229"/>
    <mergeCell ref="I230:J230"/>
    <mergeCell ref="I231:J231"/>
    <mergeCell ref="I296:J296"/>
    <mergeCell ref="I297:J297"/>
    <mergeCell ref="I301:J301"/>
    <mergeCell ref="I302:J302"/>
    <mergeCell ref="I303:J303"/>
    <mergeCell ref="I304:J304"/>
    <mergeCell ref="I265:J265"/>
    <mergeCell ref="I266:J266"/>
    <mergeCell ref="G271:J271"/>
    <mergeCell ref="I272:J272"/>
    <mergeCell ref="I273:J273"/>
    <mergeCell ref="I295:J295"/>
    <mergeCell ref="I313:J313"/>
    <mergeCell ref="I317:J317"/>
    <mergeCell ref="I318:J318"/>
    <mergeCell ref="I319:J319"/>
    <mergeCell ref="I320:J320"/>
    <mergeCell ref="I321:J321"/>
    <mergeCell ref="I305:J305"/>
    <mergeCell ref="I306:J306"/>
    <mergeCell ref="I307:J307"/>
    <mergeCell ref="I308:J308"/>
    <mergeCell ref="I309:J309"/>
    <mergeCell ref="I312:J312"/>
    <mergeCell ref="I332:J332"/>
    <mergeCell ref="I333:J333"/>
    <mergeCell ref="I334:J334"/>
    <mergeCell ref="I336:J336"/>
    <mergeCell ref="I357:J358"/>
    <mergeCell ref="G360:H362"/>
    <mergeCell ref="I360:J362"/>
    <mergeCell ref="I322:J322"/>
    <mergeCell ref="I324:J324"/>
    <mergeCell ref="I325:J325"/>
    <mergeCell ref="I329:J329"/>
    <mergeCell ref="I330:J330"/>
    <mergeCell ref="I331:J331"/>
    <mergeCell ref="G370:H373"/>
    <mergeCell ref="I370:J373"/>
    <mergeCell ref="G374:H374"/>
    <mergeCell ref="I374:J374"/>
    <mergeCell ref="I375:J375"/>
    <mergeCell ref="I396:J396"/>
    <mergeCell ref="G363:H363"/>
    <mergeCell ref="I363:J363"/>
    <mergeCell ref="G364:H368"/>
    <mergeCell ref="I364:J368"/>
    <mergeCell ref="G369:H369"/>
    <mergeCell ref="I369:J369"/>
    <mergeCell ref="G404:H409"/>
    <mergeCell ref="I404:J409"/>
    <mergeCell ref="G410:H412"/>
    <mergeCell ref="I410:J412"/>
    <mergeCell ref="I413:J413"/>
    <mergeCell ref="I434:J435"/>
    <mergeCell ref="I397:J397"/>
    <mergeCell ref="G399:H400"/>
    <mergeCell ref="I399:J400"/>
    <mergeCell ref="G401:H402"/>
    <mergeCell ref="I401:J402"/>
    <mergeCell ref="G403:H403"/>
    <mergeCell ref="I403:J403"/>
    <mergeCell ref="D451:F451"/>
    <mergeCell ref="G451:H451"/>
    <mergeCell ref="G437:H437"/>
    <mergeCell ref="I437:J437"/>
    <mergeCell ref="G440:H440"/>
    <mergeCell ref="I440:J440"/>
    <mergeCell ref="G443:H443"/>
    <mergeCell ref="I443:J445"/>
    <mergeCell ref="G444:H444"/>
    <mergeCell ref="G460:J460"/>
    <mergeCell ref="G461:J461"/>
    <mergeCell ref="I467:J467"/>
    <mergeCell ref="I468:J468"/>
    <mergeCell ref="I469:J469"/>
    <mergeCell ref="I470:J470"/>
    <mergeCell ref="G447:H447"/>
    <mergeCell ref="I447:J447"/>
    <mergeCell ref="I448:J448"/>
    <mergeCell ref="I449:J449"/>
    <mergeCell ref="I450:J450"/>
    <mergeCell ref="I481:J481"/>
    <mergeCell ref="I482:J482"/>
    <mergeCell ref="I485:J485"/>
    <mergeCell ref="I489:J489"/>
    <mergeCell ref="I518:J518"/>
    <mergeCell ref="I519:J519"/>
    <mergeCell ref="I471:J471"/>
    <mergeCell ref="I474:J474"/>
    <mergeCell ref="I476:J476"/>
    <mergeCell ref="I477:J477"/>
    <mergeCell ref="I478:J478"/>
    <mergeCell ref="I479:J479"/>
    <mergeCell ref="G561:J561"/>
    <mergeCell ref="I562:J562"/>
    <mergeCell ref="I565:J565"/>
    <mergeCell ref="I566:J566"/>
    <mergeCell ref="I567:J567"/>
    <mergeCell ref="I569:J569"/>
    <mergeCell ref="I520:J520"/>
    <mergeCell ref="I521:J521"/>
    <mergeCell ref="I529:J529"/>
    <mergeCell ref="G535:J535"/>
    <mergeCell ref="G536:J536"/>
    <mergeCell ref="G560:J560"/>
    <mergeCell ref="G589:H589"/>
    <mergeCell ref="G615:H615"/>
    <mergeCell ref="I620:J620"/>
    <mergeCell ref="G634:H634"/>
    <mergeCell ref="G639:H639"/>
    <mergeCell ref="I642:J642"/>
    <mergeCell ref="I571:J571"/>
    <mergeCell ref="I572:J572"/>
    <mergeCell ref="I573:J573"/>
    <mergeCell ref="I574:J574"/>
    <mergeCell ref="I576:J576"/>
    <mergeCell ref="I580:J580"/>
    <mergeCell ref="I686:J686"/>
    <mergeCell ref="I687:J687"/>
    <mergeCell ref="I689:J689"/>
    <mergeCell ref="I699:J699"/>
    <mergeCell ref="I700:J700"/>
    <mergeCell ref="I703:J703"/>
    <mergeCell ref="I645:J645"/>
    <mergeCell ref="G663:H663"/>
    <mergeCell ref="I665:J665"/>
    <mergeCell ref="G673:J673"/>
    <mergeCell ref="I675:J675"/>
    <mergeCell ref="I685:J685"/>
    <mergeCell ref="I766:J766"/>
    <mergeCell ref="I767:J767"/>
    <mergeCell ref="I768:J768"/>
    <mergeCell ref="I769:J769"/>
    <mergeCell ref="I770:J770"/>
    <mergeCell ref="I771:J771"/>
    <mergeCell ref="G717:J717"/>
    <mergeCell ref="I718:J718"/>
    <mergeCell ref="I727:J727"/>
    <mergeCell ref="I733:J733"/>
    <mergeCell ref="I764:J764"/>
    <mergeCell ref="I765:J765"/>
    <mergeCell ref="I782:J782"/>
    <mergeCell ref="I784:J784"/>
    <mergeCell ref="I786:J786"/>
    <mergeCell ref="I787:J787"/>
    <mergeCell ref="I788:J788"/>
    <mergeCell ref="I789:J789"/>
    <mergeCell ref="I772:J772"/>
    <mergeCell ref="I773:J773"/>
    <mergeCell ref="I774:J774"/>
    <mergeCell ref="I775:J775"/>
    <mergeCell ref="I778:J778"/>
    <mergeCell ref="I780:J780"/>
    <mergeCell ref="I851:J851"/>
    <mergeCell ref="I852:J852"/>
    <mergeCell ref="I855:J855"/>
    <mergeCell ref="I887:J887"/>
    <mergeCell ref="I897:J897"/>
    <mergeCell ref="I937:J937"/>
    <mergeCell ref="I790:J790"/>
    <mergeCell ref="I791:J791"/>
    <mergeCell ref="I792:J792"/>
    <mergeCell ref="I793:J793"/>
    <mergeCell ref="I794:J794"/>
    <mergeCell ref="I820:J820"/>
    <mergeCell ref="I946:J946"/>
    <mergeCell ref="I947:J947"/>
    <mergeCell ref="I948:J948"/>
    <mergeCell ref="I949:J949"/>
    <mergeCell ref="I950:J950"/>
    <mergeCell ref="I952:J952"/>
    <mergeCell ref="I938:J938"/>
    <mergeCell ref="I939:J939"/>
    <mergeCell ref="I940:J940"/>
    <mergeCell ref="I943:J943"/>
    <mergeCell ref="I944:J944"/>
    <mergeCell ref="I945:J945"/>
    <mergeCell ref="I999:J999"/>
    <mergeCell ref="I1000:J1000"/>
    <mergeCell ref="I1001:J1001"/>
    <mergeCell ref="I1024:J1024"/>
    <mergeCell ref="I1026:J1026"/>
    <mergeCell ref="G1152:J1152"/>
    <mergeCell ref="I991:J991"/>
    <mergeCell ref="I994:J994"/>
    <mergeCell ref="I995:J995"/>
    <mergeCell ref="I996:J996"/>
    <mergeCell ref="I997:J997"/>
    <mergeCell ref="I998:J998"/>
    <mergeCell ref="I1192:J1192"/>
    <mergeCell ref="I1193:J1193"/>
    <mergeCell ref="I1194:J1194"/>
    <mergeCell ref="I1195:J1195"/>
    <mergeCell ref="I1196:J1196"/>
    <mergeCell ref="I1197:J1197"/>
    <mergeCell ref="I1153:J1153"/>
    <mergeCell ref="I1165:J1165"/>
    <mergeCell ref="I1166:J1166"/>
    <mergeCell ref="I1178:J1178"/>
    <mergeCell ref="I1179:J1179"/>
    <mergeCell ref="I1180:J1180"/>
    <mergeCell ref="I1221:J1221"/>
    <mergeCell ref="I1242:J1242"/>
    <mergeCell ref="I1248:J1248"/>
    <mergeCell ref="I1258:J1258"/>
    <mergeCell ref="I1267:J1267"/>
    <mergeCell ref="I1268:J1268"/>
    <mergeCell ref="I1211:J1211"/>
    <mergeCell ref="I1212:J1212"/>
    <mergeCell ref="I1213:J1213"/>
    <mergeCell ref="I1214:J1214"/>
    <mergeCell ref="I1215:J1215"/>
    <mergeCell ref="I1216:J1216"/>
    <mergeCell ref="G1280:J1280"/>
    <mergeCell ref="I1287:J1287"/>
    <mergeCell ref="I1288:J1288"/>
    <mergeCell ref="I1290:J1290"/>
    <mergeCell ref="I1291:J1291"/>
    <mergeCell ref="I1293:J1293"/>
    <mergeCell ref="I1270:J1270"/>
    <mergeCell ref="I1272:J1272"/>
    <mergeCell ref="I1273:J1273"/>
    <mergeCell ref="I1275:J1275"/>
    <mergeCell ref="I1277:J1277"/>
    <mergeCell ref="I1278:J1278"/>
    <mergeCell ref="I1325:J1325"/>
    <mergeCell ref="I1332:J1332"/>
    <mergeCell ref="I1333:J1333"/>
    <mergeCell ref="I1334:J1334"/>
    <mergeCell ref="I1337:J1337"/>
    <mergeCell ref="I1338:J1338"/>
    <mergeCell ref="I1294:J1294"/>
    <mergeCell ref="G1296:J1296"/>
    <mergeCell ref="I1320:J1320"/>
    <mergeCell ref="I1322:J1322"/>
    <mergeCell ref="G1323:H1323"/>
    <mergeCell ref="I1323:J1323"/>
    <mergeCell ref="I1361:J1361"/>
    <mergeCell ref="I1362:J1362"/>
    <mergeCell ref="I1363:J1363"/>
    <mergeCell ref="I1369:J1369"/>
    <mergeCell ref="G1370:H1370"/>
    <mergeCell ref="I1370:J1370"/>
    <mergeCell ref="I1339:J1339"/>
    <mergeCell ref="I1340:J1340"/>
    <mergeCell ref="I1341:J1341"/>
    <mergeCell ref="I1342:J1342"/>
    <mergeCell ref="I1349:J1349"/>
    <mergeCell ref="I1350:J1350"/>
    <mergeCell ref="I1384:J1384"/>
    <mergeCell ref="I1397:J1397"/>
    <mergeCell ref="I1401:J1401"/>
    <mergeCell ref="I1402:J1402"/>
    <mergeCell ref="I1406:J1406"/>
    <mergeCell ref="I1408:J1408"/>
    <mergeCell ref="I1371:J1371"/>
    <mergeCell ref="I1372:J1372"/>
    <mergeCell ref="I1373:J1373"/>
    <mergeCell ref="I1374:J1374"/>
    <mergeCell ref="I1381:J1381"/>
    <mergeCell ref="G1382:J1382"/>
    <mergeCell ref="I1448:J1448"/>
    <mergeCell ref="I1449:J1449"/>
    <mergeCell ref="I1470:J1470"/>
    <mergeCell ref="I1474:J1474"/>
    <mergeCell ref="I1495:J1495"/>
    <mergeCell ref="I1496:J1496"/>
    <mergeCell ref="I1417:J1417"/>
    <mergeCell ref="I1418:J1418"/>
    <mergeCell ref="I1419:J1419"/>
    <mergeCell ref="I1420:J1420"/>
    <mergeCell ref="I1427:J1427"/>
    <mergeCell ref="I1428:J1428"/>
    <mergeCell ref="I1554:J1554"/>
    <mergeCell ref="I1555:J1555"/>
    <mergeCell ref="I1556:J1556"/>
    <mergeCell ref="I1557:J1557"/>
    <mergeCell ref="I1560:J1560"/>
    <mergeCell ref="I1576:J1576"/>
    <mergeCell ref="I1499:J1499"/>
    <mergeCell ref="I1539:J1539"/>
    <mergeCell ref="I1543:J1543"/>
    <mergeCell ref="I1544:J1544"/>
    <mergeCell ref="I1551:J1551"/>
    <mergeCell ref="I1553:J1553"/>
    <mergeCell ref="I1681:J1681"/>
    <mergeCell ref="I1682:J1682"/>
    <mergeCell ref="I1683:J1683"/>
    <mergeCell ref="I1684:J1684"/>
    <mergeCell ref="I1685:J1685"/>
    <mergeCell ref="I1686:J1686"/>
    <mergeCell ref="I1636:J1636"/>
    <mergeCell ref="I1676:J1676"/>
    <mergeCell ref="I1677:J1677"/>
    <mergeCell ref="I1678:J1678"/>
    <mergeCell ref="I1679:J1679"/>
    <mergeCell ref="I1680:J1680"/>
    <mergeCell ref="I1693:J1693"/>
    <mergeCell ref="I1694:J1694"/>
    <mergeCell ref="I1695:J1695"/>
    <mergeCell ref="I1696:J1696"/>
    <mergeCell ref="I1697:J1697"/>
    <mergeCell ref="I1698:J1698"/>
    <mergeCell ref="I1687:J1687"/>
    <mergeCell ref="I1688:J1688"/>
    <mergeCell ref="I1689:J1689"/>
    <mergeCell ref="I1690:J1690"/>
    <mergeCell ref="I1691:J1691"/>
    <mergeCell ref="I1692:J1692"/>
    <mergeCell ref="I1746:J1746"/>
    <mergeCell ref="I1747:J1747"/>
    <mergeCell ref="I1751:J1751"/>
    <mergeCell ref="I1757:J1757"/>
    <mergeCell ref="I1762:J1762"/>
    <mergeCell ref="I1767:J1767"/>
    <mergeCell ref="I1700:J1700"/>
    <mergeCell ref="I1701:J1701"/>
    <mergeCell ref="I1702:J1702"/>
    <mergeCell ref="I1704:J1704"/>
    <mergeCell ref="I1705:J1705"/>
    <mergeCell ref="I1706:J1706"/>
    <mergeCell ref="G1827:H1827"/>
    <mergeCell ref="I1827:J1827"/>
    <mergeCell ref="G1838:H1838"/>
    <mergeCell ref="I1838:J1838"/>
    <mergeCell ref="I1771:J1771"/>
    <mergeCell ref="G1797:H1797"/>
    <mergeCell ref="I1803:J1803"/>
    <mergeCell ref="I1807:J1807"/>
    <mergeCell ref="I1810:J1810"/>
    <mergeCell ref="G1820:H1820"/>
    <mergeCell ref="I1820:J1820"/>
  </mergeCells>
  <printOptions horizontalCentered="1" gridLines="1"/>
  <pageMargins left="0.25" right="0.25" top="0.25" bottom="0.55000000000000004" header="0.21" footer="0.25"/>
  <pageSetup fitToHeight="35" orientation="portrait" copies="3" r:id="rId1"/>
  <headerFooter alignWithMargins="0">
    <oddFooter>&amp;R&amp;7New=New Installation  †=No Inspection Req'd   (*)=w/Exemptions  &amp;"Wingdings,Regular"«&amp;"Arial,Regular"=TSSA Designated Alteration or Requirement   mrr=maint/repair/replace no submission req'd&amp;8
&amp;F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1E33-9C09-4983-B2BC-DED9E1C1C905}">
  <dimension ref="A1:K83"/>
  <sheetViews>
    <sheetView zoomScale="120" zoomScaleNormal="120" zoomScaleSheetLayoutView="120" workbookViewId="0"/>
  </sheetViews>
  <sheetFormatPr defaultColWidth="9" defaultRowHeight="12" outlineLevelRow="1"/>
  <cols>
    <col min="1" max="1" width="1.28515625" style="194" customWidth="1"/>
    <col min="2" max="2" width="4.5703125" style="163" customWidth="1"/>
    <col min="3" max="3" width="11.42578125" style="138" customWidth="1"/>
    <col min="4" max="4" width="4.85546875" style="21" customWidth="1"/>
    <col min="5" max="5" width="11.28515625" style="21" customWidth="1"/>
    <col min="6" max="6" width="47" style="139" customWidth="1"/>
    <col min="7" max="7" width="7.85546875" style="140" bestFit="1" customWidth="1"/>
    <col min="8" max="8" width="8.5703125" style="140" bestFit="1" customWidth="1"/>
    <col min="9" max="9" width="7" style="140" customWidth="1"/>
    <col min="10" max="10" width="7.42578125" style="140" customWidth="1"/>
    <col min="11" max="16384" width="9" style="21"/>
  </cols>
  <sheetData>
    <row r="1" spans="1:10" s="187" customFormat="1" ht="12" customHeight="1" thickBot="1">
      <c r="A1" s="193"/>
      <c r="B1" s="192">
        <v>0</v>
      </c>
      <c r="C1" s="17">
        <v>1</v>
      </c>
      <c r="D1" s="186" t="s">
        <v>835</v>
      </c>
      <c r="E1" s="15" t="s">
        <v>836</v>
      </c>
      <c r="F1" s="18" t="s">
        <v>762</v>
      </c>
      <c r="G1" s="15">
        <v>3</v>
      </c>
      <c r="H1" s="19">
        <v>4</v>
      </c>
      <c r="I1" s="20">
        <v>5</v>
      </c>
      <c r="J1" s="18">
        <v>6</v>
      </c>
    </row>
    <row r="2" spans="1:10" s="16" customFormat="1" ht="8.25" customHeight="1">
      <c r="A2" s="194"/>
      <c r="B2" s="975" t="s">
        <v>128</v>
      </c>
      <c r="C2" s="978" t="s">
        <v>2017</v>
      </c>
      <c r="D2" s="981" t="s">
        <v>3817</v>
      </c>
      <c r="E2" s="982"/>
      <c r="F2" s="983"/>
      <c r="G2" s="987" t="s">
        <v>1521</v>
      </c>
      <c r="H2" s="988"/>
      <c r="I2" s="988"/>
      <c r="J2" s="989"/>
    </row>
    <row r="3" spans="1:10" s="16" customFormat="1" ht="12" customHeight="1">
      <c r="A3" s="194"/>
      <c r="B3" s="976"/>
      <c r="C3" s="979"/>
      <c r="D3" s="984"/>
      <c r="E3" s="985"/>
      <c r="F3" s="986"/>
      <c r="G3" s="990" t="s">
        <v>834</v>
      </c>
      <c r="H3" s="991"/>
      <c r="I3" s="990" t="s">
        <v>832</v>
      </c>
      <c r="J3" s="992"/>
    </row>
    <row r="4" spans="1:10" s="16" customFormat="1" ht="25.5" thickBot="1">
      <c r="A4" s="194"/>
      <c r="B4" s="976"/>
      <c r="C4" s="979"/>
      <c r="D4" s="984"/>
      <c r="E4" s="985"/>
      <c r="F4" s="986"/>
      <c r="G4" s="202" t="s">
        <v>824</v>
      </c>
      <c r="H4" s="203" t="s">
        <v>825</v>
      </c>
      <c r="I4" s="204" t="s">
        <v>337</v>
      </c>
      <c r="J4" s="205" t="s">
        <v>216</v>
      </c>
    </row>
    <row r="5" spans="1:10" s="16" customFormat="1" ht="13.5" customHeight="1" thickBot="1">
      <c r="A5" s="194"/>
      <c r="B5" s="977"/>
      <c r="C5" s="980"/>
      <c r="D5" s="993" t="s">
        <v>1230</v>
      </c>
      <c r="E5" s="994"/>
      <c r="F5" s="378"/>
      <c r="G5" s="995" t="s">
        <v>212</v>
      </c>
      <c r="H5" s="996"/>
      <c r="I5" s="995"/>
      <c r="J5" s="997"/>
    </row>
    <row r="6" spans="1:10" s="16" customFormat="1" ht="16.5" customHeight="1" outlineLevel="1">
      <c r="A6" s="194"/>
      <c r="B6" s="75"/>
      <c r="C6" s="230" t="s">
        <v>1361</v>
      </c>
      <c r="D6" s="231" t="s">
        <v>1362</v>
      </c>
      <c r="E6" s="232"/>
      <c r="F6" s="233"/>
      <c r="G6" s="970" t="s">
        <v>2113</v>
      </c>
      <c r="H6" s="971"/>
      <c r="I6" s="206"/>
      <c r="J6" s="489"/>
    </row>
    <row r="7" spans="1:10" s="16" customFormat="1" ht="11.25" outlineLevel="1">
      <c r="A7" s="194"/>
      <c r="B7" s="75"/>
      <c r="C7" s="234"/>
      <c r="D7" s="235"/>
      <c r="E7" s="236">
        <v>1.2</v>
      </c>
      <c r="F7" s="237" t="s">
        <v>1363</v>
      </c>
      <c r="G7" s="207"/>
      <c r="H7" s="208"/>
      <c r="I7" s="845"/>
      <c r="J7" s="846"/>
    </row>
    <row r="8" spans="1:10" s="16" customFormat="1" ht="11.25" outlineLevel="1">
      <c r="A8" s="194"/>
      <c r="B8" s="75"/>
      <c r="C8" s="238" t="s">
        <v>574</v>
      </c>
      <c r="D8" s="239" t="s">
        <v>843</v>
      </c>
      <c r="E8" s="240"/>
      <c r="F8" s="241"/>
      <c r="G8" s="214"/>
      <c r="H8" s="215"/>
      <c r="I8" s="451"/>
      <c r="J8" s="452"/>
    </row>
    <row r="9" spans="1:10" s="16" customFormat="1" ht="11.25" outlineLevel="1">
      <c r="A9" s="194"/>
      <c r="B9" s="75"/>
      <c r="C9" s="234"/>
      <c r="D9" s="235"/>
      <c r="E9" s="236">
        <v>8.8000000000000007</v>
      </c>
      <c r="F9" s="237" t="s">
        <v>843</v>
      </c>
      <c r="G9" s="207"/>
      <c r="H9" s="208"/>
      <c r="I9" s="845"/>
      <c r="J9" s="846"/>
    </row>
    <row r="10" spans="1:10" s="16" customFormat="1" ht="11.25" outlineLevel="1">
      <c r="A10" s="194"/>
      <c r="B10" s="75"/>
      <c r="C10" s="234"/>
      <c r="D10" s="235"/>
      <c r="E10" s="236" t="s">
        <v>1359</v>
      </c>
      <c r="F10" s="237" t="s">
        <v>1360</v>
      </c>
      <c r="G10" s="207"/>
      <c r="H10" s="208"/>
      <c r="I10" s="845"/>
      <c r="J10" s="846"/>
    </row>
    <row r="11" spans="1:10" s="16" customFormat="1" ht="11.25" outlineLevel="1">
      <c r="A11" s="194"/>
      <c r="B11" s="75"/>
      <c r="C11" s="238" t="s">
        <v>1385</v>
      </c>
      <c r="D11" s="239" t="s">
        <v>1386</v>
      </c>
      <c r="E11" s="240"/>
      <c r="F11" s="241"/>
      <c r="G11" s="214"/>
      <c r="H11" s="215"/>
      <c r="I11" s="451"/>
      <c r="J11" s="452"/>
    </row>
    <row r="12" spans="1:10" s="16" customFormat="1" ht="11.25" outlineLevel="1">
      <c r="A12" s="194"/>
      <c r="B12" s="75"/>
      <c r="C12" s="234"/>
      <c r="D12" s="235"/>
      <c r="E12" s="236" t="s">
        <v>1387</v>
      </c>
      <c r="F12" s="237" t="s">
        <v>1388</v>
      </c>
      <c r="G12" s="207"/>
      <c r="H12" s="208"/>
      <c r="I12" s="451"/>
      <c r="J12" s="452"/>
    </row>
    <row r="13" spans="1:10" s="16" customFormat="1" ht="11.25" outlineLevel="1">
      <c r="A13" s="194"/>
      <c r="B13" s="75"/>
      <c r="C13" s="234"/>
      <c r="D13" s="235"/>
      <c r="E13" s="236" t="s">
        <v>1389</v>
      </c>
      <c r="F13" s="237" t="s">
        <v>1390</v>
      </c>
      <c r="G13" s="207"/>
      <c r="H13" s="208"/>
      <c r="I13" s="451"/>
      <c r="J13" s="452"/>
    </row>
    <row r="14" spans="1:10" s="16" customFormat="1" ht="11.25">
      <c r="A14" s="194"/>
      <c r="B14" s="75"/>
      <c r="C14" s="234"/>
      <c r="D14" s="235"/>
      <c r="E14" s="236"/>
      <c r="F14" s="237"/>
      <c r="G14" s="207"/>
      <c r="H14" s="208"/>
      <c r="I14" s="451"/>
      <c r="J14" s="452"/>
    </row>
    <row r="15" spans="1:10" s="16" customFormat="1" ht="11.25">
      <c r="A15" s="194"/>
      <c r="B15" s="75"/>
      <c r="C15" s="305" t="s">
        <v>1632</v>
      </c>
      <c r="D15" s="303" t="s">
        <v>1628</v>
      </c>
      <c r="E15" s="240"/>
      <c r="F15" s="241"/>
      <c r="G15" s="214"/>
      <c r="H15" s="215"/>
      <c r="I15" s="451"/>
      <c r="J15" s="452"/>
    </row>
    <row r="16" spans="1:10" s="16" customFormat="1" ht="11.25">
      <c r="A16" s="194"/>
      <c r="B16" s="75"/>
      <c r="C16" s="234"/>
      <c r="D16" s="235"/>
      <c r="E16" s="304" t="s">
        <v>1629</v>
      </c>
      <c r="F16" s="302" t="s">
        <v>1630</v>
      </c>
      <c r="G16" s="207"/>
      <c r="H16" s="208"/>
      <c r="I16" s="451"/>
      <c r="J16" s="452"/>
    </row>
    <row r="17" spans="1:10" s="16" customFormat="1" ht="11.25">
      <c r="A17" s="194"/>
      <c r="B17" s="75"/>
      <c r="C17" s="234"/>
      <c r="D17" s="235"/>
      <c r="E17" s="236"/>
      <c r="F17" s="302" t="s">
        <v>1631</v>
      </c>
      <c r="G17" s="207"/>
      <c r="H17" s="208"/>
      <c r="I17" s="451"/>
      <c r="J17" s="452"/>
    </row>
    <row r="18" spans="1:10" s="16" customFormat="1" ht="11.25">
      <c r="A18" s="194"/>
      <c r="B18" s="75"/>
      <c r="C18" s="234"/>
      <c r="D18" s="235"/>
      <c r="E18" s="236"/>
      <c r="F18" s="302" t="s">
        <v>2117</v>
      </c>
      <c r="G18" s="207"/>
      <c r="H18" s="208"/>
      <c r="I18" s="451"/>
      <c r="J18" s="452"/>
    </row>
    <row r="19" spans="1:10" s="16" customFormat="1" ht="11.25">
      <c r="A19" s="194"/>
      <c r="B19" s="75"/>
      <c r="C19" s="234"/>
      <c r="D19" s="235"/>
      <c r="E19" s="304">
        <v>8.6999999999999993</v>
      </c>
      <c r="F19" s="302" t="s">
        <v>1633</v>
      </c>
      <c r="G19" s="207"/>
      <c r="H19" s="208"/>
      <c r="I19" s="451"/>
      <c r="J19" s="452"/>
    </row>
    <row r="20" spans="1:10" s="16" customFormat="1" ht="11.25" outlineLevel="1">
      <c r="A20" s="194"/>
      <c r="B20" s="75"/>
      <c r="C20" s="305" t="s">
        <v>1634</v>
      </c>
      <c r="D20" s="303" t="s">
        <v>1635</v>
      </c>
      <c r="E20" s="240"/>
      <c r="F20" s="241"/>
      <c r="G20" s="310" t="s">
        <v>85</v>
      </c>
      <c r="H20" s="306" t="s">
        <v>85</v>
      </c>
      <c r="I20" s="451"/>
      <c r="J20" s="452"/>
    </row>
    <row r="21" spans="1:10" s="16" customFormat="1" ht="11.25" outlineLevel="1">
      <c r="A21" s="194"/>
      <c r="B21" s="75"/>
      <c r="C21" s="234"/>
      <c r="D21" s="235"/>
      <c r="E21" s="304"/>
      <c r="F21" s="302" t="s">
        <v>1636</v>
      </c>
      <c r="G21" s="207"/>
      <c r="H21" s="208"/>
      <c r="I21" s="451"/>
      <c r="J21" s="452"/>
    </row>
    <row r="22" spans="1:10" s="16" customFormat="1" ht="11.25" outlineLevel="1">
      <c r="A22" s="194"/>
      <c r="B22" s="75"/>
      <c r="C22" s="234"/>
      <c r="D22" s="235"/>
      <c r="E22" s="304"/>
      <c r="F22" s="302"/>
      <c r="G22" s="207"/>
      <c r="H22" s="208"/>
      <c r="I22" s="451"/>
      <c r="J22" s="452"/>
    </row>
    <row r="23" spans="1:10" s="16" customFormat="1" ht="11.25" outlineLevel="1">
      <c r="A23" s="194"/>
      <c r="B23" s="75"/>
      <c r="C23" s="305" t="s">
        <v>1637</v>
      </c>
      <c r="D23" s="972" t="s">
        <v>1638</v>
      </c>
      <c r="E23" s="973"/>
      <c r="F23" s="974"/>
      <c r="G23" s="214"/>
      <c r="H23" s="215"/>
      <c r="I23" s="451"/>
      <c r="J23" s="452"/>
    </row>
    <row r="24" spans="1:10" s="16" customFormat="1" ht="11.25" outlineLevel="1">
      <c r="A24" s="194"/>
      <c r="B24" s="75"/>
      <c r="C24" s="308"/>
      <c r="D24" s="240"/>
      <c r="E24" s="303"/>
      <c r="F24" s="309" t="s">
        <v>2000</v>
      </c>
      <c r="G24" s="310" t="s">
        <v>85</v>
      </c>
      <c r="H24" s="306" t="s">
        <v>85</v>
      </c>
      <c r="I24" s="451"/>
      <c r="J24" s="452"/>
    </row>
    <row r="25" spans="1:10" s="16" customFormat="1" ht="11.25" outlineLevel="1">
      <c r="A25" s="194"/>
      <c r="B25" s="75"/>
      <c r="C25" s="234"/>
      <c r="D25" s="235"/>
      <c r="E25" s="304"/>
      <c r="F25" s="307" t="s">
        <v>1639</v>
      </c>
      <c r="G25" s="207"/>
      <c r="H25" s="208"/>
      <c r="I25" s="451"/>
      <c r="J25" s="452"/>
    </row>
    <row r="26" spans="1:10" s="16" customFormat="1" ht="11.25" outlineLevel="1">
      <c r="A26" s="194"/>
      <c r="B26" s="75"/>
      <c r="C26" s="234"/>
      <c r="D26" s="235"/>
      <c r="E26" s="304"/>
      <c r="F26" s="307" t="s">
        <v>1640</v>
      </c>
      <c r="G26" s="207"/>
      <c r="H26" s="208"/>
      <c r="I26" s="451"/>
      <c r="J26" s="452"/>
    </row>
    <row r="27" spans="1:10" s="16" customFormat="1" ht="11.25" outlineLevel="1">
      <c r="A27" s="194"/>
      <c r="B27" s="75"/>
      <c r="C27" s="234"/>
      <c r="D27" s="235"/>
      <c r="E27" s="304"/>
      <c r="F27" s="307" t="s">
        <v>1641</v>
      </c>
      <c r="G27" s="207"/>
      <c r="H27" s="208"/>
      <c r="I27" s="451"/>
      <c r="J27" s="452"/>
    </row>
    <row r="28" spans="1:10" s="16" customFormat="1" ht="11.25" outlineLevel="1">
      <c r="A28" s="194"/>
      <c r="B28" s="75"/>
      <c r="C28" s="234"/>
      <c r="D28" s="235"/>
      <c r="E28" s="304"/>
      <c r="F28" s="307" t="s">
        <v>1642</v>
      </c>
      <c r="G28" s="207"/>
      <c r="H28" s="208"/>
      <c r="I28" s="451"/>
      <c r="J28" s="452"/>
    </row>
    <row r="29" spans="1:10" s="16" customFormat="1" ht="11.25" outlineLevel="1">
      <c r="A29" s="194"/>
      <c r="B29" s="75"/>
      <c r="C29" s="234"/>
      <c r="D29" s="235"/>
      <c r="E29" s="304"/>
      <c r="F29" s="307" t="s">
        <v>1643</v>
      </c>
      <c r="G29" s="207"/>
      <c r="H29" s="208"/>
      <c r="I29" s="451"/>
      <c r="J29" s="452"/>
    </row>
    <row r="30" spans="1:10" s="16" customFormat="1" ht="11.25" outlineLevel="1">
      <c r="A30" s="194"/>
      <c r="B30" s="75"/>
      <c r="C30" s="234"/>
      <c r="D30" s="235"/>
      <c r="E30" s="304"/>
      <c r="F30" s="307" t="s">
        <v>2118</v>
      </c>
      <c r="G30" s="207"/>
      <c r="H30" s="208"/>
      <c r="I30" s="451"/>
      <c r="J30" s="452"/>
    </row>
    <row r="31" spans="1:10" s="16" customFormat="1" ht="11.25" outlineLevel="1">
      <c r="A31" s="194"/>
      <c r="B31" s="75"/>
      <c r="C31" s="234"/>
      <c r="D31" s="235"/>
      <c r="E31" s="304"/>
      <c r="F31" s="307" t="s">
        <v>1644</v>
      </c>
      <c r="G31" s="207"/>
      <c r="H31" s="208"/>
      <c r="I31" s="451"/>
      <c r="J31" s="452"/>
    </row>
    <row r="32" spans="1:10" s="16" customFormat="1" ht="11.25" outlineLevel="1">
      <c r="A32" s="194"/>
      <c r="B32" s="75"/>
      <c r="C32" s="234"/>
      <c r="D32" s="235"/>
      <c r="E32" s="304"/>
      <c r="F32" s="307" t="s">
        <v>1645</v>
      </c>
      <c r="G32" s="207"/>
      <c r="H32" s="208"/>
      <c r="I32" s="451"/>
      <c r="J32" s="452"/>
    </row>
    <row r="33" spans="1:10" s="16" customFormat="1" ht="11.25" outlineLevel="1">
      <c r="A33" s="194"/>
      <c r="B33" s="75"/>
      <c r="C33" s="234"/>
      <c r="D33" s="235"/>
      <c r="E33" s="304"/>
      <c r="F33" s="307" t="s">
        <v>1646</v>
      </c>
      <c r="G33" s="207"/>
      <c r="H33" s="208"/>
      <c r="I33" s="451"/>
      <c r="J33" s="452"/>
    </row>
    <row r="34" spans="1:10" s="16" customFormat="1" ht="11.25" outlineLevel="1">
      <c r="A34" s="194"/>
      <c r="B34" s="75"/>
      <c r="C34" s="234"/>
      <c r="D34" s="235"/>
      <c r="E34" s="304"/>
      <c r="F34" s="307" t="s">
        <v>1647</v>
      </c>
      <c r="G34" s="207"/>
      <c r="H34" s="208"/>
      <c r="I34" s="451"/>
      <c r="J34" s="452"/>
    </row>
    <row r="35" spans="1:10" s="16" customFormat="1" ht="11.25" outlineLevel="1">
      <c r="A35" s="194"/>
      <c r="B35" s="75"/>
      <c r="C35" s="234"/>
      <c r="D35" s="235"/>
      <c r="E35" s="304"/>
      <c r="F35" s="307" t="s">
        <v>1648</v>
      </c>
      <c r="G35" s="207"/>
      <c r="H35" s="208"/>
      <c r="I35" s="451"/>
      <c r="J35" s="452"/>
    </row>
    <row r="36" spans="1:10" s="16" customFormat="1" ht="11.25" outlineLevel="1">
      <c r="A36" s="194"/>
      <c r="B36" s="75"/>
      <c r="C36" s="234"/>
      <c r="D36" s="235"/>
      <c r="E36" s="304"/>
      <c r="F36" s="307" t="s">
        <v>1649</v>
      </c>
      <c r="G36" s="207"/>
      <c r="H36" s="208"/>
      <c r="I36" s="451"/>
      <c r="J36" s="452"/>
    </row>
    <row r="37" spans="1:10" s="16" customFormat="1" ht="11.25" outlineLevel="1">
      <c r="A37" s="194"/>
      <c r="B37" s="75"/>
      <c r="C37" s="234"/>
      <c r="D37" s="235"/>
      <c r="E37" s="304"/>
      <c r="F37" s="307" t="s">
        <v>1650</v>
      </c>
      <c r="G37" s="207"/>
      <c r="H37" s="208"/>
      <c r="I37" s="451"/>
      <c r="J37" s="452"/>
    </row>
    <row r="38" spans="1:10" s="16" customFormat="1" ht="11.25" outlineLevel="1">
      <c r="A38" s="194"/>
      <c r="B38" s="75"/>
      <c r="C38" s="234"/>
      <c r="D38" s="235"/>
      <c r="E38" s="304"/>
      <c r="F38" s="307" t="s">
        <v>2119</v>
      </c>
      <c r="G38" s="207"/>
      <c r="H38" s="208"/>
      <c r="I38" s="451"/>
      <c r="J38" s="452"/>
    </row>
    <row r="39" spans="1:10" s="16" customFormat="1" ht="11.25" outlineLevel="1">
      <c r="A39" s="194"/>
      <c r="B39" s="75"/>
      <c r="C39" s="234"/>
      <c r="D39" s="235"/>
      <c r="E39" s="304"/>
      <c r="F39" s="302" t="s">
        <v>2001</v>
      </c>
      <c r="G39" s="207"/>
      <c r="H39" s="208"/>
      <c r="I39" s="451"/>
      <c r="J39" s="452"/>
    </row>
    <row r="40" spans="1:10" s="16" customFormat="1" outlineLevel="1" thickBot="1">
      <c r="A40" s="194"/>
      <c r="B40" s="75"/>
      <c r="C40" s="209"/>
      <c r="D40" s="210"/>
      <c r="E40" s="210"/>
      <c r="F40" s="211"/>
      <c r="G40" s="212"/>
      <c r="H40" s="213"/>
      <c r="I40" s="845"/>
      <c r="J40" s="846"/>
    </row>
    <row r="41" spans="1:10" ht="12.75">
      <c r="B41" s="75"/>
      <c r="C41" s="492" t="s">
        <v>1191</v>
      </c>
      <c r="D41" s="493" t="s">
        <v>837</v>
      </c>
      <c r="E41" s="494"/>
      <c r="F41" s="495"/>
      <c r="G41" s="496"/>
      <c r="H41" s="496"/>
      <c r="I41" s="853"/>
      <c r="J41" s="854"/>
    </row>
    <row r="42" spans="1:10" ht="11.25" outlineLevel="1">
      <c r="B42" s="75"/>
      <c r="C42" s="104" t="s">
        <v>1192</v>
      </c>
      <c r="D42" s="105" t="s">
        <v>1193</v>
      </c>
      <c r="E42" s="105"/>
      <c r="F42" s="106"/>
      <c r="G42" s="107" t="s">
        <v>83</v>
      </c>
      <c r="H42" s="107" t="s">
        <v>82</v>
      </c>
      <c r="I42" s="845"/>
      <c r="J42" s="846"/>
    </row>
    <row r="43" spans="1:10" ht="11.25" outlineLevel="1">
      <c r="B43" s="75"/>
      <c r="C43" s="11"/>
      <c r="D43" s="1"/>
      <c r="E43" s="1" t="s">
        <v>498</v>
      </c>
      <c r="F43" s="8" t="s">
        <v>1193</v>
      </c>
      <c r="G43" s="32"/>
      <c r="H43" s="32"/>
      <c r="I43" s="845"/>
      <c r="J43" s="846"/>
    </row>
    <row r="44" spans="1:10" ht="11.25" outlineLevel="1">
      <c r="B44" s="75"/>
      <c r="C44" s="104" t="s">
        <v>1194</v>
      </c>
      <c r="D44" s="105" t="s">
        <v>1195</v>
      </c>
      <c r="E44" s="105"/>
      <c r="F44" s="106"/>
      <c r="G44" s="107" t="s">
        <v>83</v>
      </c>
      <c r="H44" s="107" t="s">
        <v>82</v>
      </c>
      <c r="I44" s="845"/>
      <c r="J44" s="846"/>
    </row>
    <row r="45" spans="1:10" ht="11.25" outlineLevel="1">
      <c r="B45" s="75"/>
      <c r="C45" s="11"/>
      <c r="D45" s="1"/>
      <c r="E45" s="1" t="s">
        <v>499</v>
      </c>
      <c r="F45" s="8" t="s">
        <v>1195</v>
      </c>
      <c r="G45" s="32"/>
      <c r="H45" s="32"/>
      <c r="I45" s="845"/>
      <c r="J45" s="846"/>
    </row>
    <row r="46" spans="1:10" ht="11.25" outlineLevel="1">
      <c r="B46" s="75"/>
      <c r="C46" s="104" t="s">
        <v>1196</v>
      </c>
      <c r="D46" s="105" t="s">
        <v>1197</v>
      </c>
      <c r="E46" s="105"/>
      <c r="F46" s="106"/>
      <c r="G46" s="107" t="s">
        <v>83</v>
      </c>
      <c r="H46" s="107" t="s">
        <v>82</v>
      </c>
      <c r="I46" s="845"/>
      <c r="J46" s="846"/>
    </row>
    <row r="47" spans="1:10" ht="11.25" outlineLevel="1">
      <c r="B47" s="75"/>
      <c r="C47" s="104" t="s">
        <v>1198</v>
      </c>
      <c r="D47" s="105" t="s">
        <v>1199</v>
      </c>
      <c r="E47" s="105"/>
      <c r="F47" s="106"/>
      <c r="G47" s="107" t="s">
        <v>83</v>
      </c>
      <c r="H47" s="107" t="s">
        <v>82</v>
      </c>
      <c r="I47" s="845"/>
      <c r="J47" s="846"/>
    </row>
    <row r="48" spans="1:10" ht="11.25" outlineLevel="1">
      <c r="B48" s="75"/>
      <c r="C48" s="11"/>
      <c r="D48" s="1"/>
      <c r="E48" s="1" t="s">
        <v>500</v>
      </c>
      <c r="F48" s="8" t="s">
        <v>856</v>
      </c>
      <c r="G48" s="32"/>
      <c r="H48" s="32"/>
      <c r="I48" s="845"/>
      <c r="J48" s="846"/>
    </row>
    <row r="49" spans="2:10" ht="11.25" outlineLevel="1">
      <c r="B49" s="75"/>
      <c r="C49" s="11"/>
      <c r="D49" s="1"/>
      <c r="E49" s="1" t="s">
        <v>501</v>
      </c>
      <c r="F49" s="8" t="s">
        <v>877</v>
      </c>
      <c r="G49" s="32"/>
      <c r="H49" s="32"/>
      <c r="I49" s="845"/>
      <c r="J49" s="846"/>
    </row>
    <row r="50" spans="2:10" ht="11.25" outlineLevel="1">
      <c r="B50" s="75"/>
      <c r="C50" s="104" t="s">
        <v>1200</v>
      </c>
      <c r="D50" s="105" t="s">
        <v>1345</v>
      </c>
      <c r="E50" s="105"/>
      <c r="F50" s="106"/>
      <c r="G50" s="107" t="s">
        <v>83</v>
      </c>
      <c r="H50" s="107" t="s">
        <v>82</v>
      </c>
      <c r="I50" s="845"/>
      <c r="J50" s="846"/>
    </row>
    <row r="51" spans="2:10" ht="11.25" outlineLevel="1">
      <c r="B51" s="75"/>
      <c r="C51" s="11"/>
      <c r="D51" s="1"/>
      <c r="E51" s="1" t="s">
        <v>502</v>
      </c>
      <c r="F51" s="8" t="s">
        <v>79</v>
      </c>
      <c r="G51" s="32"/>
      <c r="H51" s="32"/>
      <c r="I51" s="845"/>
      <c r="J51" s="846"/>
    </row>
    <row r="52" spans="2:10" ht="11.25" outlineLevel="1">
      <c r="B52" s="75"/>
      <c r="C52" s="104" t="s">
        <v>1346</v>
      </c>
      <c r="D52" s="105" t="s">
        <v>1347</v>
      </c>
      <c r="E52" s="105"/>
      <c r="F52" s="106"/>
      <c r="G52" s="107" t="s">
        <v>83</v>
      </c>
      <c r="H52" s="107" t="s">
        <v>82</v>
      </c>
      <c r="I52" s="845"/>
      <c r="J52" s="846"/>
    </row>
    <row r="53" spans="2:10" ht="11.25" outlineLevel="1">
      <c r="B53" s="75"/>
      <c r="C53" s="11"/>
      <c r="D53" s="1"/>
      <c r="E53" s="1" t="s">
        <v>503</v>
      </c>
      <c r="F53" s="8" t="s">
        <v>1347</v>
      </c>
      <c r="G53" s="32"/>
      <c r="H53" s="32"/>
      <c r="I53" s="845"/>
      <c r="J53" s="846"/>
    </row>
    <row r="54" spans="2:10" ht="11.25" outlineLevel="1">
      <c r="B54" s="75"/>
      <c r="C54" s="11"/>
      <c r="D54" s="1"/>
      <c r="E54" s="1" t="s">
        <v>504</v>
      </c>
      <c r="F54" s="8" t="s">
        <v>879</v>
      </c>
      <c r="G54" s="32"/>
      <c r="H54" s="32"/>
      <c r="I54" s="845"/>
      <c r="J54" s="846"/>
    </row>
    <row r="55" spans="2:10" ht="11.25" outlineLevel="1">
      <c r="B55" s="75"/>
      <c r="C55" s="11"/>
      <c r="D55" s="1"/>
      <c r="E55" s="1" t="s">
        <v>505</v>
      </c>
      <c r="F55" s="8" t="s">
        <v>880</v>
      </c>
      <c r="G55" s="32"/>
      <c r="H55" s="32"/>
      <c r="I55" s="845"/>
      <c r="J55" s="846"/>
    </row>
    <row r="56" spans="2:10" ht="11.25" outlineLevel="1">
      <c r="B56" s="75"/>
      <c r="C56" s="104" t="s">
        <v>1348</v>
      </c>
      <c r="D56" s="105" t="s">
        <v>1142</v>
      </c>
      <c r="E56" s="105"/>
      <c r="F56" s="106"/>
      <c r="G56" s="107" t="s">
        <v>83</v>
      </c>
      <c r="H56" s="107" t="s">
        <v>82</v>
      </c>
      <c r="I56" s="845"/>
      <c r="J56" s="846"/>
    </row>
    <row r="57" spans="2:10" ht="11.25" outlineLevel="1">
      <c r="B57" s="75"/>
      <c r="C57" s="11"/>
      <c r="D57" s="1"/>
      <c r="E57" s="1" t="s">
        <v>506</v>
      </c>
      <c r="F57" s="8" t="s">
        <v>1142</v>
      </c>
      <c r="G57" s="32"/>
      <c r="H57" s="32"/>
      <c r="I57" s="845"/>
      <c r="J57" s="846"/>
    </row>
    <row r="58" spans="2:10" ht="11.25" outlineLevel="1">
      <c r="B58" s="75"/>
      <c r="C58" s="11"/>
      <c r="D58" s="1"/>
      <c r="E58" s="1" t="s">
        <v>507</v>
      </c>
      <c r="F58" s="8" t="s">
        <v>1021</v>
      </c>
      <c r="G58" s="32"/>
      <c r="H58" s="32"/>
      <c r="I58" s="845"/>
      <c r="J58" s="846"/>
    </row>
    <row r="59" spans="2:10" ht="11.25" outlineLevel="1">
      <c r="B59" s="75"/>
      <c r="C59" s="104" t="s">
        <v>1349</v>
      </c>
      <c r="D59" s="105" t="s">
        <v>1350</v>
      </c>
      <c r="E59" s="105"/>
      <c r="F59" s="106"/>
      <c r="G59" s="107" t="s">
        <v>83</v>
      </c>
      <c r="H59" s="107" t="s">
        <v>82</v>
      </c>
      <c r="I59" s="845"/>
      <c r="J59" s="846"/>
    </row>
    <row r="60" spans="2:10" ht="11.25" outlineLevel="1">
      <c r="B60" s="75"/>
      <c r="C60" s="11"/>
      <c r="D60" s="1"/>
      <c r="E60" s="1" t="s">
        <v>507</v>
      </c>
      <c r="F60" s="8" t="s">
        <v>1021</v>
      </c>
      <c r="G60" s="32"/>
      <c r="H60" s="32"/>
      <c r="I60" s="845"/>
      <c r="J60" s="846"/>
    </row>
    <row r="61" spans="2:10" ht="11.25" outlineLevel="1">
      <c r="B61" s="75"/>
      <c r="C61" s="11"/>
      <c r="D61" s="1"/>
      <c r="E61" s="1" t="s">
        <v>508</v>
      </c>
      <c r="F61" s="8" t="s">
        <v>857</v>
      </c>
      <c r="G61" s="32"/>
      <c r="H61" s="32"/>
      <c r="I61" s="845"/>
      <c r="J61" s="846"/>
    </row>
    <row r="62" spans="2:10" ht="11.25" outlineLevel="1">
      <c r="B62" s="75"/>
      <c r="C62" s="11"/>
      <c r="D62" s="1"/>
      <c r="E62" s="1" t="s">
        <v>509</v>
      </c>
      <c r="F62" s="8" t="s">
        <v>867</v>
      </c>
      <c r="G62" s="32"/>
      <c r="H62" s="32"/>
      <c r="I62" s="845"/>
      <c r="J62" s="846"/>
    </row>
    <row r="63" spans="2:10" ht="11.25" outlineLevel="1">
      <c r="B63" s="75"/>
      <c r="C63" s="11"/>
      <c r="D63" s="1"/>
      <c r="E63" s="1" t="s">
        <v>510</v>
      </c>
      <c r="F63" s="8" t="s">
        <v>870</v>
      </c>
      <c r="G63" s="32"/>
      <c r="H63" s="32"/>
      <c r="I63" s="845"/>
      <c r="J63" s="846"/>
    </row>
    <row r="64" spans="2:10" ht="11.25" outlineLevel="1">
      <c r="B64" s="75"/>
      <c r="C64" s="104" t="s">
        <v>1351</v>
      </c>
      <c r="D64" s="105" t="s">
        <v>341</v>
      </c>
      <c r="E64" s="105"/>
      <c r="F64" s="106"/>
      <c r="G64" s="107" t="s">
        <v>83</v>
      </c>
      <c r="H64" s="107" t="s">
        <v>82</v>
      </c>
      <c r="I64" s="845"/>
      <c r="J64" s="846"/>
    </row>
    <row r="65" spans="1:11" ht="21" customHeight="1" outlineLevel="1">
      <c r="B65" s="75"/>
      <c r="C65" s="11"/>
      <c r="D65" s="1"/>
      <c r="E65" s="1" t="s">
        <v>511</v>
      </c>
      <c r="F65" s="8" t="s">
        <v>868</v>
      </c>
      <c r="G65" s="32"/>
      <c r="H65" s="32"/>
      <c r="I65" s="845"/>
      <c r="J65" s="846"/>
    </row>
    <row r="66" spans="1:11" ht="11.25" outlineLevel="1">
      <c r="B66" s="75"/>
      <c r="C66" s="11"/>
      <c r="D66" s="1"/>
      <c r="E66" s="1" t="s">
        <v>512</v>
      </c>
      <c r="F66" s="8" t="s">
        <v>869</v>
      </c>
      <c r="G66" s="32"/>
      <c r="H66" s="32"/>
      <c r="I66" s="845"/>
      <c r="J66" s="846"/>
    </row>
    <row r="67" spans="1:11" ht="11.25" outlineLevel="1">
      <c r="B67" s="75"/>
      <c r="C67" s="11"/>
      <c r="D67" s="1"/>
      <c r="E67" s="1" t="s">
        <v>513</v>
      </c>
      <c r="F67" s="8" t="s">
        <v>873</v>
      </c>
      <c r="G67" s="32"/>
      <c r="H67" s="32"/>
      <c r="I67" s="845"/>
      <c r="J67" s="846"/>
    </row>
    <row r="68" spans="1:11" ht="11.25" outlineLevel="1">
      <c r="B68" s="75"/>
      <c r="C68" s="11"/>
      <c r="D68" s="1"/>
      <c r="E68" s="1" t="s">
        <v>514</v>
      </c>
      <c r="F68" s="8" t="s">
        <v>874</v>
      </c>
      <c r="G68" s="32"/>
      <c r="H68" s="32"/>
      <c r="I68" s="845"/>
      <c r="J68" s="846"/>
    </row>
    <row r="69" spans="1:11" ht="11.25" outlineLevel="1">
      <c r="B69" s="75"/>
      <c r="C69" s="11"/>
      <c r="D69" s="1"/>
      <c r="E69" s="1" t="s">
        <v>510</v>
      </c>
      <c r="F69" s="8" t="s">
        <v>870</v>
      </c>
      <c r="G69" s="32"/>
      <c r="H69" s="32"/>
      <c r="I69" s="845"/>
      <c r="J69" s="846"/>
    </row>
    <row r="70" spans="1:11" ht="11.25" outlineLevel="1">
      <c r="B70" s="75"/>
      <c r="C70" s="104" t="s">
        <v>1352</v>
      </c>
      <c r="D70" s="105" t="s">
        <v>1501</v>
      </c>
      <c r="E70" s="105"/>
      <c r="F70" s="106"/>
      <c r="G70" s="107" t="s">
        <v>83</v>
      </c>
      <c r="H70" s="107" t="s">
        <v>82</v>
      </c>
      <c r="I70" s="845"/>
      <c r="J70" s="846"/>
    </row>
    <row r="71" spans="1:11" ht="11.25" outlineLevel="1">
      <c r="B71" s="75"/>
      <c r="C71" s="11"/>
      <c r="D71" s="1"/>
      <c r="E71" s="1" t="s">
        <v>515</v>
      </c>
      <c r="F71" s="8" t="s">
        <v>875</v>
      </c>
      <c r="G71" s="32"/>
      <c r="H71" s="32"/>
      <c r="I71" s="845"/>
      <c r="J71" s="846"/>
    </row>
    <row r="72" spans="1:11" ht="11.25" outlineLevel="1">
      <c r="B72" s="75"/>
      <c r="C72" s="11"/>
      <c r="D72" s="1"/>
      <c r="E72" s="1" t="s">
        <v>516</v>
      </c>
      <c r="F72" s="8" t="s">
        <v>876</v>
      </c>
      <c r="G72" s="32"/>
      <c r="H72" s="32"/>
      <c r="I72" s="845"/>
      <c r="J72" s="846"/>
    </row>
    <row r="73" spans="1:11" ht="11.25" outlineLevel="1">
      <c r="B73" s="75"/>
      <c r="C73" s="11"/>
      <c r="D73" s="1"/>
      <c r="E73" s="1" t="s">
        <v>517</v>
      </c>
      <c r="F73" s="8" t="s">
        <v>813</v>
      </c>
      <c r="G73" s="32"/>
      <c r="H73" s="32"/>
      <c r="I73" s="845"/>
      <c r="J73" s="846"/>
    </row>
    <row r="74" spans="1:11" s="114" customFormat="1" ht="11.25" outlineLevel="1">
      <c r="A74" s="194"/>
      <c r="B74" s="75"/>
      <c r="C74" s="11"/>
      <c r="D74" s="1"/>
      <c r="E74" s="1" t="s">
        <v>510</v>
      </c>
      <c r="F74" s="8" t="s">
        <v>870</v>
      </c>
      <c r="G74" s="32"/>
      <c r="H74" s="32"/>
      <c r="I74" s="845"/>
      <c r="J74" s="846"/>
      <c r="K74" s="21"/>
    </row>
    <row r="75" spans="1:11" ht="11.25" outlineLevel="1">
      <c r="B75" s="75"/>
      <c r="C75" s="104" t="s">
        <v>1353</v>
      </c>
      <c r="D75" s="105" t="s">
        <v>1354</v>
      </c>
      <c r="E75" s="105"/>
      <c r="F75" s="106"/>
      <c r="G75" s="107" t="s">
        <v>83</v>
      </c>
      <c r="H75" s="107" t="s">
        <v>82</v>
      </c>
      <c r="I75" s="845"/>
      <c r="J75" s="846"/>
    </row>
    <row r="76" spans="1:11" ht="11.25" outlineLevel="1">
      <c r="B76" s="75"/>
      <c r="C76" s="11"/>
      <c r="D76" s="1"/>
      <c r="E76" s="1" t="s">
        <v>518</v>
      </c>
      <c r="F76" s="8" t="s">
        <v>871</v>
      </c>
      <c r="G76" s="32"/>
      <c r="H76" s="32"/>
      <c r="I76" s="845"/>
      <c r="J76" s="846"/>
    </row>
    <row r="77" spans="1:11" ht="11.25" outlineLevel="1">
      <c r="B77" s="75"/>
      <c r="C77" s="11"/>
      <c r="D77" s="1"/>
      <c r="E77" s="1" t="s">
        <v>519</v>
      </c>
      <c r="F77" s="8" t="s">
        <v>872</v>
      </c>
      <c r="G77" s="32"/>
      <c r="H77" s="32"/>
      <c r="I77" s="845"/>
      <c r="J77" s="846"/>
    </row>
    <row r="78" spans="1:11" ht="11.25" outlineLevel="1">
      <c r="B78" s="75"/>
      <c r="C78" s="11"/>
      <c r="D78" s="1"/>
      <c r="E78" s="1" t="s">
        <v>520</v>
      </c>
      <c r="F78" s="8" t="s">
        <v>80</v>
      </c>
      <c r="G78" s="32"/>
      <c r="H78" s="32"/>
      <c r="I78" s="845"/>
      <c r="J78" s="846"/>
    </row>
    <row r="79" spans="1:11" ht="11.25" outlineLevel="1">
      <c r="B79" s="75"/>
      <c r="C79" s="104" t="s">
        <v>1355</v>
      </c>
      <c r="D79" s="105" t="s">
        <v>1356</v>
      </c>
      <c r="E79" s="105"/>
      <c r="F79" s="106"/>
      <c r="G79" s="107" t="s">
        <v>83</v>
      </c>
      <c r="H79" s="107" t="s">
        <v>82</v>
      </c>
      <c r="I79" s="845"/>
      <c r="J79" s="846"/>
    </row>
    <row r="80" spans="1:11" ht="11.25" outlineLevel="1">
      <c r="B80" s="75"/>
      <c r="C80" s="11"/>
      <c r="D80" s="1"/>
      <c r="E80" s="1" t="s">
        <v>521</v>
      </c>
      <c r="F80" s="8" t="s">
        <v>1356</v>
      </c>
      <c r="G80" s="32"/>
      <c r="H80" s="32"/>
      <c r="I80" s="845"/>
      <c r="J80" s="846"/>
    </row>
    <row r="81" spans="2:10" ht="11.25" outlineLevel="1">
      <c r="B81" s="75"/>
      <c r="C81" s="11"/>
      <c r="D81" s="1"/>
      <c r="E81" s="1" t="s">
        <v>522</v>
      </c>
      <c r="F81" s="8" t="s">
        <v>878</v>
      </c>
      <c r="G81" s="32"/>
      <c r="H81" s="32"/>
      <c r="I81" s="845"/>
      <c r="J81" s="846"/>
    </row>
    <row r="82" spans="2:10" ht="11.25" outlineLevel="1">
      <c r="B82" s="75"/>
      <c r="C82" s="104" t="s">
        <v>1357</v>
      </c>
      <c r="D82" s="105" t="s">
        <v>1358</v>
      </c>
      <c r="E82" s="105"/>
      <c r="F82" s="106"/>
      <c r="G82" s="107" t="s">
        <v>83</v>
      </c>
      <c r="H82" s="107" t="s">
        <v>82</v>
      </c>
      <c r="I82" s="845"/>
      <c r="J82" s="846"/>
    </row>
    <row r="83" spans="2:10" outlineLevel="1" thickBot="1">
      <c r="B83" s="524"/>
      <c r="C83" s="525"/>
      <c r="D83" s="526"/>
      <c r="E83" s="526"/>
      <c r="F83" s="527"/>
      <c r="G83" s="528"/>
      <c r="H83" s="528"/>
      <c r="I83" s="999"/>
      <c r="J83" s="1000"/>
    </row>
  </sheetData>
  <autoFilter ref="B1:J83" xr:uid="{00000000-0001-0000-0100-000000000000}"/>
  <dataConsolidate/>
  <mergeCells count="57">
    <mergeCell ref="I83:J83"/>
    <mergeCell ref="I77:J77"/>
    <mergeCell ref="I78:J78"/>
    <mergeCell ref="I79:J79"/>
    <mergeCell ref="I80:J80"/>
    <mergeCell ref="I81:J81"/>
    <mergeCell ref="I82:J82"/>
    <mergeCell ref="I76:J76"/>
    <mergeCell ref="I65:J65"/>
    <mergeCell ref="I66:J66"/>
    <mergeCell ref="I67:J67"/>
    <mergeCell ref="I68:J68"/>
    <mergeCell ref="I69:J69"/>
    <mergeCell ref="I70:J70"/>
    <mergeCell ref="I71:J71"/>
    <mergeCell ref="I72:J72"/>
    <mergeCell ref="I73:J73"/>
    <mergeCell ref="I74:J74"/>
    <mergeCell ref="I75:J75"/>
    <mergeCell ref="I64:J64"/>
    <mergeCell ref="I53:J53"/>
    <mergeCell ref="I54:J54"/>
    <mergeCell ref="I55:J55"/>
    <mergeCell ref="I56:J56"/>
    <mergeCell ref="I57:J57"/>
    <mergeCell ref="I58:J58"/>
    <mergeCell ref="I59:J59"/>
    <mergeCell ref="I60:J60"/>
    <mergeCell ref="I61:J61"/>
    <mergeCell ref="I62:J62"/>
    <mergeCell ref="I63:J63"/>
    <mergeCell ref="I52:J52"/>
    <mergeCell ref="I41:J41"/>
    <mergeCell ref="I42:J42"/>
    <mergeCell ref="I43:J43"/>
    <mergeCell ref="I44:J44"/>
    <mergeCell ref="I45:J45"/>
    <mergeCell ref="I46:J46"/>
    <mergeCell ref="I47:J47"/>
    <mergeCell ref="I48:J48"/>
    <mergeCell ref="I49:J49"/>
    <mergeCell ref="I50:J50"/>
    <mergeCell ref="I51:J51"/>
    <mergeCell ref="I40:J40"/>
    <mergeCell ref="B2:B5"/>
    <mergeCell ref="C2:C5"/>
    <mergeCell ref="D2:F4"/>
    <mergeCell ref="G2:J2"/>
    <mergeCell ref="G3:H3"/>
    <mergeCell ref="I3:J3"/>
    <mergeCell ref="D5:E5"/>
    <mergeCell ref="G5:J5"/>
    <mergeCell ref="G6:H6"/>
    <mergeCell ref="I7:J7"/>
    <mergeCell ref="I9:J9"/>
    <mergeCell ref="I10:J10"/>
    <mergeCell ref="D23:F23"/>
  </mergeCells>
  <printOptions horizontalCentered="1" gridLines="1"/>
  <pageMargins left="0.25" right="0.25" top="0.25" bottom="0.55000000000000004" header="0.21" footer="0.25"/>
  <pageSetup fitToHeight="35" orientation="portrait" copies="3" r:id="rId1"/>
  <headerFooter alignWithMargins="0">
    <oddFooter>&amp;R&amp;7New=New Installation  †=No Inspection Req'd   (*)=w/Exemptions  &amp;"Wingdings,Regular"«&amp;"Arial,Regular"=TSSA Designated Alteration or Requirement   mrr=maint/repair/replace no submission req'd&amp;8
&amp;F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873C-8333-405A-82F5-0D5C791FB9C7}">
  <dimension ref="A1:K80"/>
  <sheetViews>
    <sheetView zoomScale="120" zoomScaleNormal="120" zoomScaleSheetLayoutView="120" workbookViewId="0"/>
  </sheetViews>
  <sheetFormatPr defaultColWidth="9" defaultRowHeight="12" outlineLevelRow="1"/>
  <cols>
    <col min="1" max="1" width="1.28515625" style="194" customWidth="1"/>
    <col min="2" max="2" width="4.5703125" style="163" customWidth="1"/>
    <col min="3" max="3" width="11.42578125" style="138" customWidth="1"/>
    <col min="4" max="4" width="4.85546875" style="21" customWidth="1"/>
    <col min="5" max="5" width="11.28515625" style="21" customWidth="1"/>
    <col min="6" max="6" width="47" style="139" customWidth="1"/>
    <col min="7" max="7" width="7.85546875" style="140" bestFit="1" customWidth="1"/>
    <col min="8" max="8" width="8.5703125" style="140" bestFit="1" customWidth="1"/>
    <col min="9" max="9" width="7" style="140" customWidth="1"/>
    <col min="10" max="10" width="7.42578125" style="140" customWidth="1"/>
    <col min="11" max="16384" width="9" style="21"/>
  </cols>
  <sheetData>
    <row r="1" spans="1:10" s="187" customFormat="1" ht="12" customHeight="1" thickBot="1">
      <c r="A1" s="193"/>
      <c r="B1" s="192">
        <v>0</v>
      </c>
      <c r="C1" s="17">
        <v>1</v>
      </c>
      <c r="D1" s="186" t="s">
        <v>835</v>
      </c>
      <c r="E1" s="15" t="s">
        <v>836</v>
      </c>
      <c r="F1" s="18" t="s">
        <v>762</v>
      </c>
      <c r="G1" s="15">
        <v>3</v>
      </c>
      <c r="H1" s="19">
        <v>4</v>
      </c>
      <c r="I1" s="20">
        <v>5</v>
      </c>
      <c r="J1" s="18">
        <v>6</v>
      </c>
    </row>
    <row r="2" spans="1:10" s="16" customFormat="1" ht="8.25" customHeight="1">
      <c r="A2" s="194"/>
      <c r="B2" s="975" t="s">
        <v>128</v>
      </c>
      <c r="C2" s="978" t="s">
        <v>2017</v>
      </c>
      <c r="D2" s="981" t="s">
        <v>3817</v>
      </c>
      <c r="E2" s="982"/>
      <c r="F2" s="983"/>
      <c r="G2" s="987" t="s">
        <v>1521</v>
      </c>
      <c r="H2" s="988"/>
      <c r="I2" s="988"/>
      <c r="J2" s="989"/>
    </row>
    <row r="3" spans="1:10" s="16" customFormat="1" ht="12" customHeight="1">
      <c r="A3" s="194"/>
      <c r="B3" s="976"/>
      <c r="C3" s="979"/>
      <c r="D3" s="984"/>
      <c r="E3" s="985"/>
      <c r="F3" s="986"/>
      <c r="G3" s="990" t="s">
        <v>834</v>
      </c>
      <c r="H3" s="991"/>
      <c r="I3" s="990" t="s">
        <v>832</v>
      </c>
      <c r="J3" s="992"/>
    </row>
    <row r="4" spans="1:10" s="16" customFormat="1" ht="25.5" thickBot="1">
      <c r="A4" s="194"/>
      <c r="B4" s="976"/>
      <c r="C4" s="979"/>
      <c r="D4" s="984"/>
      <c r="E4" s="985"/>
      <c r="F4" s="986"/>
      <c r="G4" s="202" t="s">
        <v>824</v>
      </c>
      <c r="H4" s="203" t="s">
        <v>825</v>
      </c>
      <c r="I4" s="204" t="s">
        <v>337</v>
      </c>
      <c r="J4" s="205" t="s">
        <v>216</v>
      </c>
    </row>
    <row r="5" spans="1:10" s="16" customFormat="1" ht="13.5" customHeight="1" thickBot="1">
      <c r="A5" s="194"/>
      <c r="B5" s="977"/>
      <c r="C5" s="980"/>
      <c r="D5" s="993" t="s">
        <v>1230</v>
      </c>
      <c r="E5" s="994"/>
      <c r="F5" s="378"/>
      <c r="G5" s="995" t="s">
        <v>212</v>
      </c>
      <c r="H5" s="996"/>
      <c r="I5" s="995"/>
      <c r="J5" s="997"/>
    </row>
    <row r="6" spans="1:10" s="16" customFormat="1" ht="16.5" customHeight="1" outlineLevel="1">
      <c r="A6" s="194"/>
      <c r="B6" s="75"/>
      <c r="C6" s="230" t="s">
        <v>1361</v>
      </c>
      <c r="D6" s="231" t="s">
        <v>1362</v>
      </c>
      <c r="E6" s="232"/>
      <c r="F6" s="233"/>
      <c r="G6" s="970" t="s">
        <v>2113</v>
      </c>
      <c r="H6" s="971"/>
      <c r="I6" s="206"/>
      <c r="J6" s="489"/>
    </row>
    <row r="7" spans="1:10" s="16" customFormat="1" ht="11.25" outlineLevel="1">
      <c r="A7" s="194"/>
      <c r="B7" s="75"/>
      <c r="C7" s="234"/>
      <c r="D7" s="235"/>
      <c r="E7" s="236">
        <v>1.2</v>
      </c>
      <c r="F7" s="237" t="s">
        <v>1363</v>
      </c>
      <c r="G7" s="207"/>
      <c r="H7" s="208"/>
      <c r="I7" s="845"/>
      <c r="J7" s="846"/>
    </row>
    <row r="8" spans="1:10" s="16" customFormat="1" ht="11.25" outlineLevel="1">
      <c r="A8" s="194"/>
      <c r="B8" s="75"/>
      <c r="C8" s="238" t="s">
        <v>574</v>
      </c>
      <c r="D8" s="239" t="s">
        <v>843</v>
      </c>
      <c r="E8" s="240"/>
      <c r="F8" s="241"/>
      <c r="G8" s="214"/>
      <c r="H8" s="215"/>
      <c r="I8" s="451"/>
      <c r="J8" s="452"/>
    </row>
    <row r="9" spans="1:10" s="16" customFormat="1" ht="11.25" outlineLevel="1">
      <c r="A9" s="194"/>
      <c r="B9" s="75"/>
      <c r="C9" s="234"/>
      <c r="D9" s="235"/>
      <c r="E9" s="236">
        <v>8.8000000000000007</v>
      </c>
      <c r="F9" s="237" t="s">
        <v>843</v>
      </c>
      <c r="G9" s="207"/>
      <c r="H9" s="208"/>
      <c r="I9" s="845"/>
      <c r="J9" s="846"/>
    </row>
    <row r="10" spans="1:10" s="16" customFormat="1" ht="11.25" outlineLevel="1">
      <c r="A10" s="194"/>
      <c r="B10" s="75"/>
      <c r="C10" s="234"/>
      <c r="D10" s="235"/>
      <c r="E10" s="236" t="s">
        <v>1359</v>
      </c>
      <c r="F10" s="237" t="s">
        <v>1360</v>
      </c>
      <c r="G10" s="207"/>
      <c r="H10" s="208"/>
      <c r="I10" s="845"/>
      <c r="J10" s="846"/>
    </row>
    <row r="11" spans="1:10" s="16" customFormat="1" ht="11.25" outlineLevel="1">
      <c r="A11" s="194"/>
      <c r="B11" s="75"/>
      <c r="C11" s="238" t="s">
        <v>1385</v>
      </c>
      <c r="D11" s="239" t="s">
        <v>1386</v>
      </c>
      <c r="E11" s="240"/>
      <c r="F11" s="241"/>
      <c r="G11" s="214"/>
      <c r="H11" s="215"/>
      <c r="I11" s="451"/>
      <c r="J11" s="452"/>
    </row>
    <row r="12" spans="1:10" s="16" customFormat="1" ht="11.25" outlineLevel="1">
      <c r="A12" s="194"/>
      <c r="B12" s="75"/>
      <c r="C12" s="234"/>
      <c r="D12" s="235"/>
      <c r="E12" s="236" t="s">
        <v>1387</v>
      </c>
      <c r="F12" s="237" t="s">
        <v>1388</v>
      </c>
      <c r="G12" s="207"/>
      <c r="H12" s="208"/>
      <c r="I12" s="451"/>
      <c r="J12" s="452"/>
    </row>
    <row r="13" spans="1:10" s="16" customFormat="1" ht="11.25" outlineLevel="1">
      <c r="A13" s="194"/>
      <c r="B13" s="75"/>
      <c r="C13" s="234"/>
      <c r="D13" s="235"/>
      <c r="E13" s="236" t="s">
        <v>1389</v>
      </c>
      <c r="F13" s="237" t="s">
        <v>1390</v>
      </c>
      <c r="G13" s="207"/>
      <c r="H13" s="208"/>
      <c r="I13" s="451"/>
      <c r="J13" s="452"/>
    </row>
    <row r="14" spans="1:10" s="16" customFormat="1" ht="11.25">
      <c r="A14" s="194"/>
      <c r="B14" s="75"/>
      <c r="C14" s="234"/>
      <c r="D14" s="235"/>
      <c r="E14" s="236"/>
      <c r="F14" s="237"/>
      <c r="G14" s="207"/>
      <c r="H14" s="208"/>
      <c r="I14" s="451"/>
      <c r="J14" s="452"/>
    </row>
    <row r="15" spans="1:10" s="16" customFormat="1" ht="11.25">
      <c r="A15" s="194"/>
      <c r="B15" s="75"/>
      <c r="C15" s="305" t="s">
        <v>1632</v>
      </c>
      <c r="D15" s="303" t="s">
        <v>1628</v>
      </c>
      <c r="E15" s="240"/>
      <c r="F15" s="241"/>
      <c r="G15" s="214"/>
      <c r="H15" s="215"/>
      <c r="I15" s="451"/>
      <c r="J15" s="452"/>
    </row>
    <row r="16" spans="1:10" s="16" customFormat="1" ht="11.25">
      <c r="A16" s="194"/>
      <c r="B16" s="75"/>
      <c r="C16" s="234"/>
      <c r="D16" s="235"/>
      <c r="E16" s="304" t="s">
        <v>1629</v>
      </c>
      <c r="F16" s="302" t="s">
        <v>1630</v>
      </c>
      <c r="G16" s="207"/>
      <c r="H16" s="208"/>
      <c r="I16" s="451"/>
      <c r="J16" s="452"/>
    </row>
    <row r="17" spans="1:10" s="16" customFormat="1" ht="11.25">
      <c r="A17" s="194"/>
      <c r="B17" s="75"/>
      <c r="C17" s="234"/>
      <c r="D17" s="235"/>
      <c r="E17" s="236"/>
      <c r="F17" s="302" t="s">
        <v>1631</v>
      </c>
      <c r="G17" s="207"/>
      <c r="H17" s="208"/>
      <c r="I17" s="451"/>
      <c r="J17" s="452"/>
    </row>
    <row r="18" spans="1:10" s="16" customFormat="1" ht="11.25">
      <c r="A18" s="194"/>
      <c r="B18" s="75"/>
      <c r="C18" s="234"/>
      <c r="D18" s="235"/>
      <c r="E18" s="236"/>
      <c r="F18" s="302" t="s">
        <v>2117</v>
      </c>
      <c r="G18" s="207"/>
      <c r="H18" s="208"/>
      <c r="I18" s="451"/>
      <c r="J18" s="452"/>
    </row>
    <row r="19" spans="1:10" s="16" customFormat="1" ht="11.25">
      <c r="A19" s="194"/>
      <c r="B19" s="75"/>
      <c r="C19" s="234"/>
      <c r="D19" s="235"/>
      <c r="E19" s="304">
        <v>8.6999999999999993</v>
      </c>
      <c r="F19" s="302" t="s">
        <v>1633</v>
      </c>
      <c r="G19" s="207"/>
      <c r="H19" s="208"/>
      <c r="I19" s="451"/>
      <c r="J19" s="452"/>
    </row>
    <row r="20" spans="1:10" s="16" customFormat="1" ht="11.25" outlineLevel="1">
      <c r="A20" s="194"/>
      <c r="B20" s="75"/>
      <c r="C20" s="305" t="s">
        <v>1634</v>
      </c>
      <c r="D20" s="303" t="s">
        <v>1635</v>
      </c>
      <c r="E20" s="240"/>
      <c r="F20" s="241"/>
      <c r="G20" s="310" t="s">
        <v>85</v>
      </c>
      <c r="H20" s="306" t="s">
        <v>85</v>
      </c>
      <c r="I20" s="451"/>
      <c r="J20" s="452"/>
    </row>
    <row r="21" spans="1:10" s="16" customFormat="1" ht="11.25" outlineLevel="1">
      <c r="A21" s="194"/>
      <c r="B21" s="75"/>
      <c r="C21" s="234"/>
      <c r="D21" s="235"/>
      <c r="E21" s="304"/>
      <c r="F21" s="302" t="s">
        <v>1636</v>
      </c>
      <c r="G21" s="207"/>
      <c r="H21" s="208"/>
      <c r="I21" s="451"/>
      <c r="J21" s="452"/>
    </row>
    <row r="22" spans="1:10" s="16" customFormat="1" ht="11.25" outlineLevel="1">
      <c r="A22" s="194"/>
      <c r="B22" s="75"/>
      <c r="C22" s="234"/>
      <c r="D22" s="235"/>
      <c r="E22" s="304"/>
      <c r="F22" s="302"/>
      <c r="G22" s="207"/>
      <c r="H22" s="208"/>
      <c r="I22" s="451"/>
      <c r="J22" s="452"/>
    </row>
    <row r="23" spans="1:10" s="16" customFormat="1" ht="11.25" outlineLevel="1">
      <c r="A23" s="194"/>
      <c r="B23" s="75"/>
      <c r="C23" s="305" t="s">
        <v>1637</v>
      </c>
      <c r="D23" s="972" t="s">
        <v>1638</v>
      </c>
      <c r="E23" s="973"/>
      <c r="F23" s="974"/>
      <c r="G23" s="214"/>
      <c r="H23" s="215"/>
      <c r="I23" s="451"/>
      <c r="J23" s="452"/>
    </row>
    <row r="24" spans="1:10" s="16" customFormat="1" ht="11.25" outlineLevel="1">
      <c r="A24" s="194"/>
      <c r="B24" s="75"/>
      <c r="C24" s="308"/>
      <c r="D24" s="240"/>
      <c r="E24" s="303"/>
      <c r="F24" s="309" t="s">
        <v>2000</v>
      </c>
      <c r="G24" s="310" t="s">
        <v>85</v>
      </c>
      <c r="H24" s="306" t="s">
        <v>85</v>
      </c>
      <c r="I24" s="451"/>
      <c r="J24" s="452"/>
    </row>
    <row r="25" spans="1:10" s="16" customFormat="1" ht="11.25" outlineLevel="1">
      <c r="A25" s="194"/>
      <c r="B25" s="75"/>
      <c r="C25" s="234"/>
      <c r="D25" s="235"/>
      <c r="E25" s="304"/>
      <c r="F25" s="307" t="s">
        <v>1639</v>
      </c>
      <c r="G25" s="207"/>
      <c r="H25" s="208"/>
      <c r="I25" s="451"/>
      <c r="J25" s="452"/>
    </row>
    <row r="26" spans="1:10" s="16" customFormat="1" ht="11.25" outlineLevel="1">
      <c r="A26" s="194"/>
      <c r="B26" s="75"/>
      <c r="C26" s="234"/>
      <c r="D26" s="235"/>
      <c r="E26" s="304"/>
      <c r="F26" s="307" t="s">
        <v>1640</v>
      </c>
      <c r="G26" s="207"/>
      <c r="H26" s="208"/>
      <c r="I26" s="451"/>
      <c r="J26" s="452"/>
    </row>
    <row r="27" spans="1:10" s="16" customFormat="1" ht="11.25" outlineLevel="1">
      <c r="A27" s="194"/>
      <c r="B27" s="75"/>
      <c r="C27" s="234"/>
      <c r="D27" s="235"/>
      <c r="E27" s="304"/>
      <c r="F27" s="307" t="s">
        <v>1641</v>
      </c>
      <c r="G27" s="207"/>
      <c r="H27" s="208"/>
      <c r="I27" s="451"/>
      <c r="J27" s="452"/>
    </row>
    <row r="28" spans="1:10" s="16" customFormat="1" ht="11.25" outlineLevel="1">
      <c r="A28" s="194"/>
      <c r="B28" s="75"/>
      <c r="C28" s="234"/>
      <c r="D28" s="235"/>
      <c r="E28" s="304"/>
      <c r="F28" s="307" t="s">
        <v>1642</v>
      </c>
      <c r="G28" s="207"/>
      <c r="H28" s="208"/>
      <c r="I28" s="451"/>
      <c r="J28" s="452"/>
    </row>
    <row r="29" spans="1:10" s="16" customFormat="1" ht="11.25" outlineLevel="1">
      <c r="A29" s="194"/>
      <c r="B29" s="75"/>
      <c r="C29" s="234"/>
      <c r="D29" s="235"/>
      <c r="E29" s="304"/>
      <c r="F29" s="307" t="s">
        <v>1643</v>
      </c>
      <c r="G29" s="207"/>
      <c r="H29" s="208"/>
      <c r="I29" s="451"/>
      <c r="J29" s="452"/>
    </row>
    <row r="30" spans="1:10" s="16" customFormat="1" ht="11.25" outlineLevel="1">
      <c r="A30" s="194"/>
      <c r="B30" s="75"/>
      <c r="C30" s="234"/>
      <c r="D30" s="235"/>
      <c r="E30" s="304"/>
      <c r="F30" s="307" t="s">
        <v>2118</v>
      </c>
      <c r="G30" s="207"/>
      <c r="H30" s="208"/>
      <c r="I30" s="451"/>
      <c r="J30" s="452"/>
    </row>
    <row r="31" spans="1:10" s="16" customFormat="1" ht="11.25" outlineLevel="1">
      <c r="A31" s="194"/>
      <c r="B31" s="75"/>
      <c r="C31" s="234"/>
      <c r="D31" s="235"/>
      <c r="E31" s="304"/>
      <c r="F31" s="307" t="s">
        <v>1644</v>
      </c>
      <c r="G31" s="207"/>
      <c r="H31" s="208"/>
      <c r="I31" s="451"/>
      <c r="J31" s="452"/>
    </row>
    <row r="32" spans="1:10" s="16" customFormat="1" ht="11.25" outlineLevel="1">
      <c r="A32" s="194"/>
      <c r="B32" s="75"/>
      <c r="C32" s="234"/>
      <c r="D32" s="235"/>
      <c r="E32" s="304"/>
      <c r="F32" s="307" t="s">
        <v>1645</v>
      </c>
      <c r="G32" s="207"/>
      <c r="H32" s="208"/>
      <c r="I32" s="451"/>
      <c r="J32" s="452"/>
    </row>
    <row r="33" spans="1:10" s="16" customFormat="1" ht="11.25" outlineLevel="1">
      <c r="A33" s="194"/>
      <c r="B33" s="75"/>
      <c r="C33" s="234"/>
      <c r="D33" s="235"/>
      <c r="E33" s="304"/>
      <c r="F33" s="307" t="s">
        <v>1646</v>
      </c>
      <c r="G33" s="207"/>
      <c r="H33" s="208"/>
      <c r="I33" s="451"/>
      <c r="J33" s="452"/>
    </row>
    <row r="34" spans="1:10" s="16" customFormat="1" ht="11.25" outlineLevel="1">
      <c r="A34" s="194"/>
      <c r="B34" s="75"/>
      <c r="C34" s="234"/>
      <c r="D34" s="235"/>
      <c r="E34" s="304"/>
      <c r="F34" s="307" t="s">
        <v>1647</v>
      </c>
      <c r="G34" s="207"/>
      <c r="H34" s="208"/>
      <c r="I34" s="451"/>
      <c r="J34" s="452"/>
    </row>
    <row r="35" spans="1:10" s="16" customFormat="1" ht="11.25" outlineLevel="1">
      <c r="A35" s="194"/>
      <c r="B35" s="75"/>
      <c r="C35" s="234"/>
      <c r="D35" s="235"/>
      <c r="E35" s="304"/>
      <c r="F35" s="307" t="s">
        <v>1648</v>
      </c>
      <c r="G35" s="207"/>
      <c r="H35" s="208"/>
      <c r="I35" s="451"/>
      <c r="J35" s="452"/>
    </row>
    <row r="36" spans="1:10" s="16" customFormat="1" ht="11.25" outlineLevel="1">
      <c r="A36" s="194"/>
      <c r="B36" s="75"/>
      <c r="C36" s="234"/>
      <c r="D36" s="235"/>
      <c r="E36" s="304"/>
      <c r="F36" s="307" t="s">
        <v>1649</v>
      </c>
      <c r="G36" s="207"/>
      <c r="H36" s="208"/>
      <c r="I36" s="451"/>
      <c r="J36" s="452"/>
    </row>
    <row r="37" spans="1:10" s="16" customFormat="1" ht="11.25" outlineLevel="1">
      <c r="A37" s="194"/>
      <c r="B37" s="75"/>
      <c r="C37" s="234"/>
      <c r="D37" s="235"/>
      <c r="E37" s="304"/>
      <c r="F37" s="307" t="s">
        <v>1650</v>
      </c>
      <c r="G37" s="207"/>
      <c r="H37" s="208"/>
      <c r="I37" s="451"/>
      <c r="J37" s="452"/>
    </row>
    <row r="38" spans="1:10" s="16" customFormat="1" ht="11.25" outlineLevel="1">
      <c r="A38" s="194"/>
      <c r="B38" s="75"/>
      <c r="C38" s="234"/>
      <c r="D38" s="235"/>
      <c r="E38" s="304"/>
      <c r="F38" s="307" t="s">
        <v>2119</v>
      </c>
      <c r="G38" s="207"/>
      <c r="H38" s="208"/>
      <c r="I38" s="451"/>
      <c r="J38" s="452"/>
    </row>
    <row r="39" spans="1:10" s="16" customFormat="1" ht="11.25" outlineLevel="1">
      <c r="A39" s="194"/>
      <c r="B39" s="75"/>
      <c r="C39" s="234"/>
      <c r="D39" s="235"/>
      <c r="E39" s="304"/>
      <c r="F39" s="302" t="s">
        <v>2001</v>
      </c>
      <c r="G39" s="207"/>
      <c r="H39" s="208"/>
      <c r="I39" s="451"/>
      <c r="J39" s="452"/>
    </row>
    <row r="40" spans="1:10" s="16" customFormat="1" outlineLevel="1" thickBot="1">
      <c r="A40" s="194"/>
      <c r="B40" s="75"/>
      <c r="C40" s="209"/>
      <c r="D40" s="210"/>
      <c r="E40" s="210"/>
      <c r="F40" s="211"/>
      <c r="G40" s="212"/>
      <c r="H40" s="213"/>
      <c r="I40" s="845"/>
      <c r="J40" s="846"/>
    </row>
    <row r="41" spans="1:10" s="504" customFormat="1" ht="12.75">
      <c r="A41" s="497"/>
      <c r="B41" s="498"/>
      <c r="C41" s="499" t="s">
        <v>0</v>
      </c>
      <c r="D41" s="500" t="s">
        <v>1</v>
      </c>
      <c r="E41" s="501"/>
      <c r="F41" s="502"/>
      <c r="G41" s="503"/>
      <c r="H41" s="503"/>
      <c r="I41" s="853"/>
      <c r="J41" s="854"/>
    </row>
    <row r="42" spans="1:10" outlineLevel="1" thickBot="1">
      <c r="B42" s="75"/>
      <c r="C42" s="108" t="s">
        <v>2</v>
      </c>
      <c r="D42" s="109" t="s">
        <v>3</v>
      </c>
      <c r="E42" s="109"/>
      <c r="F42" s="110"/>
      <c r="G42" s="520" t="s">
        <v>83</v>
      </c>
      <c r="H42" s="520" t="s">
        <v>82</v>
      </c>
      <c r="I42" s="875"/>
      <c r="J42" s="876"/>
    </row>
    <row r="43" spans="1:10" ht="11.25" outlineLevel="1">
      <c r="B43" s="75"/>
      <c r="C43" s="11"/>
      <c r="D43" s="1"/>
      <c r="E43" s="1" t="s">
        <v>523</v>
      </c>
      <c r="F43" s="8" t="s">
        <v>3</v>
      </c>
      <c r="G43" s="32"/>
      <c r="H43" s="32"/>
      <c r="I43" s="845"/>
      <c r="J43" s="846"/>
    </row>
    <row r="44" spans="1:10" ht="11.25" outlineLevel="1">
      <c r="B44" s="75"/>
      <c r="C44" s="11"/>
      <c r="D44" s="1"/>
      <c r="E44" s="1"/>
      <c r="F44" s="8" t="s">
        <v>899</v>
      </c>
      <c r="G44" s="882" t="s">
        <v>898</v>
      </c>
      <c r="H44" s="883"/>
      <c r="I44" s="518"/>
      <c r="J44" s="519"/>
    </row>
    <row r="45" spans="1:10" ht="11.25" outlineLevel="1">
      <c r="B45" s="75"/>
      <c r="C45" s="111" t="s">
        <v>4</v>
      </c>
      <c r="D45" s="112" t="s">
        <v>5</v>
      </c>
      <c r="E45" s="112"/>
      <c r="F45" s="113"/>
      <c r="G45" s="884" t="s">
        <v>142</v>
      </c>
      <c r="H45" s="885"/>
      <c r="I45" s="885"/>
      <c r="J45" s="886"/>
    </row>
    <row r="46" spans="1:10" ht="11.25" outlineLevel="1">
      <c r="B46" s="523"/>
      <c r="C46" s="273" t="s">
        <v>2186</v>
      </c>
      <c r="D46" s="164" t="s">
        <v>1218</v>
      </c>
      <c r="E46" s="174" t="s">
        <v>1046</v>
      </c>
      <c r="F46" s="166" t="s">
        <v>707</v>
      </c>
      <c r="G46" s="149"/>
      <c r="H46" s="148"/>
      <c r="I46" s="149"/>
      <c r="J46" s="148"/>
    </row>
    <row r="47" spans="1:10" ht="11.25" outlineLevel="1">
      <c r="B47" s="523"/>
      <c r="C47" s="273" t="s">
        <v>2187</v>
      </c>
      <c r="D47" s="164" t="s">
        <v>1218</v>
      </c>
      <c r="E47" s="174" t="s">
        <v>1047</v>
      </c>
      <c r="F47" s="166" t="s">
        <v>706</v>
      </c>
      <c r="G47" s="150"/>
      <c r="H47" s="151"/>
      <c r="I47" s="150"/>
      <c r="J47" s="151"/>
    </row>
    <row r="48" spans="1:10" ht="11.25" outlineLevel="1">
      <c r="B48" s="75"/>
      <c r="C48" s="108" t="s">
        <v>6</v>
      </c>
      <c r="D48" s="109" t="s">
        <v>7</v>
      </c>
      <c r="E48" s="109"/>
      <c r="F48" s="110"/>
      <c r="G48" s="520" t="s">
        <v>83</v>
      </c>
      <c r="H48" s="520" t="s">
        <v>82</v>
      </c>
      <c r="I48" s="875"/>
      <c r="J48" s="876"/>
    </row>
    <row r="49" spans="1:11" ht="11.25" outlineLevel="1">
      <c r="B49" s="75"/>
      <c r="C49" s="108" t="s">
        <v>8</v>
      </c>
      <c r="D49" s="109" t="s">
        <v>9</v>
      </c>
      <c r="E49" s="109"/>
      <c r="F49" s="110"/>
      <c r="G49" s="520" t="s">
        <v>83</v>
      </c>
      <c r="H49" s="520" t="s">
        <v>82</v>
      </c>
      <c r="I49" s="875"/>
      <c r="J49" s="876"/>
    </row>
    <row r="50" spans="1:11" ht="11.25" outlineLevel="1">
      <c r="B50" s="75"/>
      <c r="C50" s="11"/>
      <c r="D50" s="1"/>
      <c r="E50" s="1" t="s">
        <v>524</v>
      </c>
      <c r="F50" s="8" t="s">
        <v>889</v>
      </c>
      <c r="G50" s="32"/>
      <c r="H50" s="32"/>
      <c r="I50" s="845"/>
      <c r="J50" s="846"/>
      <c r="K50" s="114"/>
    </row>
    <row r="51" spans="1:11" ht="11.25" outlineLevel="1">
      <c r="A51" s="197"/>
      <c r="B51" s="75"/>
      <c r="C51" s="108" t="s">
        <v>10</v>
      </c>
      <c r="D51" s="109" t="s">
        <v>11</v>
      </c>
      <c r="E51" s="109"/>
      <c r="F51" s="110"/>
      <c r="G51" s="520" t="s">
        <v>83</v>
      </c>
      <c r="H51" s="520" t="s">
        <v>82</v>
      </c>
      <c r="I51" s="875"/>
      <c r="J51" s="876"/>
    </row>
    <row r="52" spans="1:11" ht="11.25" outlineLevel="1">
      <c r="B52" s="75"/>
      <c r="C52" s="11"/>
      <c r="D52" s="1"/>
      <c r="E52" s="1" t="s">
        <v>525</v>
      </c>
      <c r="F52" s="8" t="s">
        <v>881</v>
      </c>
      <c r="G52" s="32"/>
      <c r="H52" s="32"/>
      <c r="I52" s="845"/>
      <c r="J52" s="846"/>
    </row>
    <row r="53" spans="1:11" ht="11.25" outlineLevel="1">
      <c r="B53" s="75"/>
      <c r="C53" s="11"/>
      <c r="D53" s="1"/>
      <c r="E53" s="1" t="s">
        <v>526</v>
      </c>
      <c r="F53" s="8" t="s">
        <v>882</v>
      </c>
      <c r="G53" s="32"/>
      <c r="H53" s="32"/>
      <c r="I53" s="845"/>
      <c r="J53" s="846"/>
    </row>
    <row r="54" spans="1:11" ht="11.25" outlineLevel="1">
      <c r="B54" s="75"/>
      <c r="C54" s="11"/>
      <c r="D54" s="1"/>
      <c r="E54" s="1" t="s">
        <v>527</v>
      </c>
      <c r="F54" s="8" t="s">
        <v>883</v>
      </c>
      <c r="G54" s="32"/>
      <c r="H54" s="32"/>
      <c r="I54" s="845"/>
      <c r="J54" s="846"/>
    </row>
    <row r="55" spans="1:11" ht="11.25" outlineLevel="1">
      <c r="B55" s="75"/>
      <c r="C55" s="108" t="s">
        <v>12</v>
      </c>
      <c r="D55" s="109" t="s">
        <v>13</v>
      </c>
      <c r="E55" s="109"/>
      <c r="F55" s="110"/>
      <c r="G55" s="520" t="s">
        <v>83</v>
      </c>
      <c r="H55" s="520" t="s">
        <v>82</v>
      </c>
      <c r="I55" s="875"/>
      <c r="J55" s="876"/>
    </row>
    <row r="56" spans="1:11" ht="11.25" outlineLevel="1">
      <c r="B56" s="75"/>
      <c r="C56" s="11"/>
      <c r="D56" s="1"/>
      <c r="E56" s="1" t="s">
        <v>528</v>
      </c>
      <c r="F56" s="8" t="s">
        <v>884</v>
      </c>
      <c r="G56" s="32"/>
      <c r="H56" s="32"/>
      <c r="I56" s="845"/>
      <c r="J56" s="846"/>
    </row>
    <row r="57" spans="1:11" ht="11.25" outlineLevel="1">
      <c r="B57" s="75"/>
      <c r="C57" s="108" t="s">
        <v>14</v>
      </c>
      <c r="D57" s="109" t="s">
        <v>15</v>
      </c>
      <c r="E57" s="109"/>
      <c r="F57" s="110"/>
      <c r="G57" s="520" t="s">
        <v>83</v>
      </c>
      <c r="H57" s="520" t="s">
        <v>82</v>
      </c>
      <c r="I57" s="875"/>
      <c r="J57" s="876"/>
    </row>
    <row r="58" spans="1:11" ht="11.25" outlineLevel="1">
      <c r="B58" s="75"/>
      <c r="C58" s="11"/>
      <c r="D58" s="1"/>
      <c r="E58" s="1" t="s">
        <v>529</v>
      </c>
      <c r="F58" s="8" t="s">
        <v>15</v>
      </c>
      <c r="G58" s="32"/>
      <c r="H58" s="32"/>
      <c r="I58" s="845"/>
      <c r="J58" s="846"/>
    </row>
    <row r="59" spans="1:11" ht="11.25" outlineLevel="1">
      <c r="B59" s="75"/>
      <c r="C59" s="108" t="s">
        <v>16</v>
      </c>
      <c r="D59" s="109" t="s">
        <v>1034</v>
      </c>
      <c r="E59" s="109"/>
      <c r="F59" s="110"/>
      <c r="G59" s="520" t="s">
        <v>83</v>
      </c>
      <c r="H59" s="520" t="s">
        <v>82</v>
      </c>
      <c r="I59" s="875"/>
      <c r="J59" s="876"/>
    </row>
    <row r="60" spans="1:11" ht="11.25" outlineLevel="1">
      <c r="B60" s="75"/>
      <c r="C60" s="11"/>
      <c r="D60" s="1"/>
      <c r="E60" s="1" t="s">
        <v>530</v>
      </c>
      <c r="F60" s="8" t="s">
        <v>341</v>
      </c>
      <c r="G60" s="32"/>
      <c r="H60" s="32"/>
      <c r="I60" s="845"/>
      <c r="J60" s="846"/>
    </row>
    <row r="61" spans="1:11" ht="11.25" outlineLevel="1">
      <c r="B61" s="75"/>
      <c r="C61" s="11"/>
      <c r="D61" s="1"/>
      <c r="E61" s="1" t="s">
        <v>531</v>
      </c>
      <c r="F61" s="8" t="s">
        <v>343</v>
      </c>
      <c r="G61" s="32"/>
      <c r="H61" s="32"/>
      <c r="I61" s="845"/>
      <c r="J61" s="846"/>
    </row>
    <row r="62" spans="1:11" ht="21" customHeight="1" outlineLevel="1">
      <c r="B62" s="75"/>
      <c r="C62" s="11"/>
      <c r="D62" s="1"/>
      <c r="E62" s="1" t="s">
        <v>532</v>
      </c>
      <c r="F62" s="8" t="s">
        <v>819</v>
      </c>
      <c r="G62" s="32"/>
      <c r="H62" s="32"/>
      <c r="I62" s="845"/>
      <c r="J62" s="846"/>
    </row>
    <row r="63" spans="1:11" ht="11.25" outlineLevel="1">
      <c r="B63" s="75"/>
      <c r="C63" s="11"/>
      <c r="D63" s="1"/>
      <c r="E63" s="1" t="s">
        <v>533</v>
      </c>
      <c r="F63" s="8" t="s">
        <v>888</v>
      </c>
      <c r="G63" s="32"/>
      <c r="H63" s="32"/>
      <c r="I63" s="845"/>
      <c r="J63" s="846"/>
    </row>
    <row r="64" spans="1:11" ht="11.25" outlineLevel="1">
      <c r="B64" s="75"/>
      <c r="C64" s="108" t="s">
        <v>17</v>
      </c>
      <c r="D64" s="109" t="s">
        <v>1038</v>
      </c>
      <c r="E64" s="109"/>
      <c r="F64" s="110"/>
      <c r="G64" s="520" t="s">
        <v>83</v>
      </c>
      <c r="H64" s="520" t="s">
        <v>82</v>
      </c>
      <c r="I64" s="875"/>
      <c r="J64" s="876"/>
    </row>
    <row r="65" spans="2:10" ht="11.25" outlineLevel="1">
      <c r="B65" s="75"/>
      <c r="C65" s="11"/>
      <c r="D65" s="1"/>
      <c r="E65" s="1" t="s">
        <v>534</v>
      </c>
      <c r="F65" s="8" t="s">
        <v>1021</v>
      </c>
      <c r="G65" s="32"/>
      <c r="H65" s="32"/>
      <c r="I65" s="845"/>
      <c r="J65" s="846"/>
    </row>
    <row r="66" spans="2:10" ht="11.25" outlineLevel="1">
      <c r="B66" s="75"/>
      <c r="C66" s="11"/>
      <c r="D66" s="1"/>
      <c r="E66" s="1" t="s">
        <v>530</v>
      </c>
      <c r="F66" s="8" t="s">
        <v>341</v>
      </c>
      <c r="G66" s="32"/>
      <c r="H66" s="32"/>
      <c r="I66" s="845"/>
      <c r="J66" s="846"/>
    </row>
    <row r="67" spans="2:10" ht="11.25" outlineLevel="1">
      <c r="B67" s="75"/>
      <c r="C67" s="11"/>
      <c r="D67" s="1"/>
      <c r="E67" s="1" t="s">
        <v>535</v>
      </c>
      <c r="F67" s="8" t="s">
        <v>885</v>
      </c>
      <c r="G67" s="32"/>
      <c r="H67" s="32"/>
      <c r="I67" s="845"/>
      <c r="J67" s="846"/>
    </row>
    <row r="68" spans="2:10" ht="11.25" outlineLevel="1">
      <c r="B68" s="75"/>
      <c r="C68" s="11"/>
      <c r="D68" s="1"/>
      <c r="E68" s="1" t="s">
        <v>536</v>
      </c>
      <c r="F68" s="8" t="s">
        <v>886</v>
      </c>
      <c r="G68" s="32"/>
      <c r="H68" s="32"/>
      <c r="I68" s="845"/>
      <c r="J68" s="846"/>
    </row>
    <row r="69" spans="2:10" ht="11.25" outlineLevel="1">
      <c r="B69" s="75"/>
      <c r="C69" s="108" t="s">
        <v>18</v>
      </c>
      <c r="D69" s="109" t="s">
        <v>19</v>
      </c>
      <c r="E69" s="109"/>
      <c r="F69" s="110"/>
      <c r="G69" s="520" t="s">
        <v>83</v>
      </c>
      <c r="H69" s="520" t="s">
        <v>82</v>
      </c>
      <c r="I69" s="875"/>
      <c r="J69" s="876"/>
    </row>
    <row r="70" spans="2:10" ht="11.25" outlineLevel="1">
      <c r="B70" s="75"/>
      <c r="C70" s="11"/>
      <c r="D70" s="1"/>
      <c r="E70" s="1" t="s">
        <v>524</v>
      </c>
      <c r="F70" s="8" t="s">
        <v>889</v>
      </c>
      <c r="G70" s="32"/>
      <c r="H70" s="32"/>
      <c r="I70" s="845"/>
      <c r="J70" s="846"/>
    </row>
    <row r="71" spans="2:10" ht="11.25" outlineLevel="1">
      <c r="B71" s="75"/>
      <c r="C71" s="11"/>
      <c r="D71" s="1"/>
      <c r="E71" s="1" t="s">
        <v>537</v>
      </c>
      <c r="F71" s="8" t="s">
        <v>999</v>
      </c>
      <c r="G71" s="32"/>
      <c r="H71" s="32"/>
      <c r="I71" s="845"/>
      <c r="J71" s="846"/>
    </row>
    <row r="72" spans="2:10" ht="11.25" outlineLevel="1">
      <c r="B72" s="75"/>
      <c r="C72" s="11"/>
      <c r="D72" s="1"/>
      <c r="E72" s="1" t="s">
        <v>538</v>
      </c>
      <c r="F72" s="8" t="s">
        <v>1111</v>
      </c>
      <c r="G72" s="32"/>
      <c r="H72" s="32"/>
      <c r="I72" s="845"/>
      <c r="J72" s="846"/>
    </row>
    <row r="73" spans="2:10" ht="11.25" outlineLevel="1">
      <c r="B73" s="75"/>
      <c r="C73" s="11"/>
      <c r="D73" s="1"/>
      <c r="E73" s="1" t="s">
        <v>539</v>
      </c>
      <c r="F73" s="8" t="s">
        <v>1115</v>
      </c>
      <c r="G73" s="32"/>
      <c r="H73" s="32"/>
      <c r="I73" s="845"/>
      <c r="J73" s="846"/>
    </row>
    <row r="74" spans="2:10" ht="11.25" outlineLevel="1">
      <c r="B74" s="75"/>
      <c r="C74" s="108" t="s">
        <v>20</v>
      </c>
      <c r="D74" s="109" t="s">
        <v>21</v>
      </c>
      <c r="E74" s="109"/>
      <c r="F74" s="110"/>
      <c r="G74" s="520" t="s">
        <v>83</v>
      </c>
      <c r="H74" s="520" t="s">
        <v>82</v>
      </c>
      <c r="I74" s="875"/>
      <c r="J74" s="876"/>
    </row>
    <row r="75" spans="2:10" ht="11.25" outlineLevel="1">
      <c r="B75" s="75"/>
      <c r="C75" s="11"/>
      <c r="D75" s="1"/>
      <c r="E75" s="1" t="s">
        <v>524</v>
      </c>
      <c r="F75" s="8" t="s">
        <v>889</v>
      </c>
      <c r="G75" s="32"/>
      <c r="H75" s="32"/>
      <c r="I75" s="845"/>
      <c r="J75" s="846"/>
    </row>
    <row r="76" spans="2:10" ht="11.25" outlineLevel="1">
      <c r="B76" s="75"/>
      <c r="C76" s="11"/>
      <c r="D76" s="1"/>
      <c r="E76" s="1" t="s">
        <v>539</v>
      </c>
      <c r="F76" s="8" t="s">
        <v>1115</v>
      </c>
      <c r="G76" s="32"/>
      <c r="H76" s="32"/>
      <c r="I76" s="845"/>
      <c r="J76" s="846"/>
    </row>
    <row r="77" spans="2:10" ht="11.25" outlineLevel="1">
      <c r="B77" s="75"/>
      <c r="C77" s="11"/>
      <c r="D77" s="1"/>
      <c r="E77" s="1"/>
      <c r="F77" s="8"/>
      <c r="G77" s="32"/>
      <c r="H77" s="32"/>
      <c r="I77" s="845"/>
      <c r="J77" s="846"/>
    </row>
    <row r="78" spans="2:10" ht="11.25" outlineLevel="1">
      <c r="B78" s="75"/>
      <c r="C78" s="108" t="s">
        <v>22</v>
      </c>
      <c r="D78" s="109" t="s">
        <v>23</v>
      </c>
      <c r="E78" s="109"/>
      <c r="F78" s="110"/>
      <c r="G78" s="520" t="s">
        <v>83</v>
      </c>
      <c r="H78" s="520" t="s">
        <v>82</v>
      </c>
      <c r="I78" s="875"/>
      <c r="J78" s="876"/>
    </row>
    <row r="79" spans="2:10" ht="11.25" outlineLevel="1">
      <c r="B79" s="75"/>
      <c r="C79" s="11"/>
      <c r="D79" s="1"/>
      <c r="E79" s="1" t="s">
        <v>540</v>
      </c>
      <c r="F79" s="8" t="s">
        <v>23</v>
      </c>
      <c r="G79" s="32"/>
      <c r="H79" s="32"/>
      <c r="I79" s="845"/>
      <c r="J79" s="846"/>
    </row>
    <row r="80" spans="2:10" outlineLevel="1" thickBot="1">
      <c r="B80" s="524"/>
      <c r="C80" s="529" t="s">
        <v>92</v>
      </c>
      <c r="D80" s="530" t="s">
        <v>93</v>
      </c>
      <c r="E80" s="530"/>
      <c r="F80" s="531"/>
      <c r="G80" s="1001" t="s">
        <v>94</v>
      </c>
      <c r="H80" s="1002"/>
      <c r="I80" s="1002"/>
      <c r="J80" s="1003"/>
    </row>
  </sheetData>
  <autoFilter ref="B1:J80" xr:uid="{00000000-0001-0000-0100-000000000000}"/>
  <dataConsolidate/>
  <mergeCells count="52">
    <mergeCell ref="I78:J78"/>
    <mergeCell ref="I79:J79"/>
    <mergeCell ref="G80:J80"/>
    <mergeCell ref="I72:J72"/>
    <mergeCell ref="I73:J73"/>
    <mergeCell ref="I74:J74"/>
    <mergeCell ref="I75:J75"/>
    <mergeCell ref="I76:J76"/>
    <mergeCell ref="I77:J77"/>
    <mergeCell ref="I71:J71"/>
    <mergeCell ref="I60:J60"/>
    <mergeCell ref="I61:J61"/>
    <mergeCell ref="I62:J62"/>
    <mergeCell ref="I63:J63"/>
    <mergeCell ref="I64:J64"/>
    <mergeCell ref="I65:J65"/>
    <mergeCell ref="I66:J66"/>
    <mergeCell ref="I67:J67"/>
    <mergeCell ref="I68:J68"/>
    <mergeCell ref="I69:J69"/>
    <mergeCell ref="I70:J70"/>
    <mergeCell ref="I59:J59"/>
    <mergeCell ref="I48:J48"/>
    <mergeCell ref="I49:J49"/>
    <mergeCell ref="I50:J50"/>
    <mergeCell ref="I51:J51"/>
    <mergeCell ref="I52:J52"/>
    <mergeCell ref="I53:J53"/>
    <mergeCell ref="I54:J54"/>
    <mergeCell ref="I55:J55"/>
    <mergeCell ref="I56:J56"/>
    <mergeCell ref="I57:J57"/>
    <mergeCell ref="I58:J58"/>
    <mergeCell ref="I41:J41"/>
    <mergeCell ref="I42:J42"/>
    <mergeCell ref="I43:J43"/>
    <mergeCell ref="G44:H44"/>
    <mergeCell ref="G45:J45"/>
    <mergeCell ref="I40:J40"/>
    <mergeCell ref="B2:B5"/>
    <mergeCell ref="C2:C5"/>
    <mergeCell ref="D2:F4"/>
    <mergeCell ref="G2:J2"/>
    <mergeCell ref="G3:H3"/>
    <mergeCell ref="I3:J3"/>
    <mergeCell ref="D5:E5"/>
    <mergeCell ref="G5:J5"/>
    <mergeCell ref="G6:H6"/>
    <mergeCell ref="I7:J7"/>
    <mergeCell ref="I9:J9"/>
    <mergeCell ref="I10:J10"/>
    <mergeCell ref="D23:F23"/>
  </mergeCells>
  <printOptions horizontalCentered="1" gridLines="1"/>
  <pageMargins left="0.25" right="0.25" top="0.25" bottom="0.55000000000000004" header="0.21" footer="0.25"/>
  <pageSetup fitToHeight="35" orientation="portrait" copies="3" r:id="rId1"/>
  <headerFooter alignWithMargins="0">
    <oddFooter>&amp;R&amp;7New=New Installation  †=No Inspection Req'd   (*)=w/Exemptions  &amp;"Wingdings,Regular"«&amp;"Arial,Regular"=TSSA Designated Alteration or Requirement   mrr=maint/repair/replace no submission req'd&amp;8
&amp;F   &amp;P/&amp;N</oddFooter>
  </headerFooter>
  <rowBreaks count="1" manualBreakCount="1">
    <brk id="40"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C85CC-6FE9-45C8-942E-1689C6944861}">
  <dimension ref="A1:K350"/>
  <sheetViews>
    <sheetView zoomScale="120" zoomScaleNormal="120" zoomScaleSheetLayoutView="120" workbookViewId="0"/>
  </sheetViews>
  <sheetFormatPr defaultColWidth="9" defaultRowHeight="12" outlineLevelRow="2"/>
  <cols>
    <col min="1" max="1" width="1.28515625" style="194" customWidth="1"/>
    <col min="2" max="2" width="4.5703125" style="163" customWidth="1"/>
    <col min="3" max="3" width="11.42578125" style="138" customWidth="1"/>
    <col min="4" max="4" width="4.85546875" style="21" customWidth="1"/>
    <col min="5" max="5" width="11.28515625" style="21" customWidth="1"/>
    <col min="6" max="6" width="47" style="655" customWidth="1"/>
    <col min="7" max="7" width="7.85546875" style="140" bestFit="1" customWidth="1"/>
    <col min="8" max="8" width="8.5703125" style="140" bestFit="1" customWidth="1"/>
    <col min="9" max="9" width="7" style="140" customWidth="1"/>
    <col min="10" max="10" width="7.42578125" style="140" customWidth="1"/>
    <col min="11" max="16384" width="9" style="21"/>
  </cols>
  <sheetData>
    <row r="1" spans="1:10" s="187" customFormat="1" ht="9" thickBot="1">
      <c r="A1" s="193"/>
      <c r="B1" s="192">
        <v>0</v>
      </c>
      <c r="C1" s="17">
        <v>1</v>
      </c>
      <c r="D1" s="186" t="s">
        <v>835</v>
      </c>
      <c r="E1" s="15" t="s">
        <v>836</v>
      </c>
      <c r="F1" s="578" t="s">
        <v>762</v>
      </c>
      <c r="G1" s="15">
        <v>3</v>
      </c>
      <c r="H1" s="19">
        <v>4</v>
      </c>
      <c r="I1" s="20">
        <v>5</v>
      </c>
      <c r="J1" s="18">
        <v>6</v>
      </c>
    </row>
    <row r="2" spans="1:10" s="16" customFormat="1" ht="8.25">
      <c r="A2" s="194"/>
      <c r="B2" s="975" t="s">
        <v>128</v>
      </c>
      <c r="C2" s="978" t="s">
        <v>2017</v>
      </c>
      <c r="D2" s="981" t="s">
        <v>3817</v>
      </c>
      <c r="E2" s="982"/>
      <c r="F2" s="983"/>
      <c r="G2" s="987" t="s">
        <v>1521</v>
      </c>
      <c r="H2" s="988"/>
      <c r="I2" s="988"/>
      <c r="J2" s="989"/>
    </row>
    <row r="3" spans="1:10" s="16" customFormat="1" ht="8.25">
      <c r="A3" s="194"/>
      <c r="B3" s="976"/>
      <c r="C3" s="979"/>
      <c r="D3" s="984"/>
      <c r="E3" s="985"/>
      <c r="F3" s="986"/>
      <c r="G3" s="990" t="s">
        <v>834</v>
      </c>
      <c r="H3" s="991"/>
      <c r="I3" s="990" t="s">
        <v>832</v>
      </c>
      <c r="J3" s="992"/>
    </row>
    <row r="4" spans="1:10" s="16" customFormat="1" ht="25.5" thickBot="1">
      <c r="A4" s="194"/>
      <c r="B4" s="976"/>
      <c r="C4" s="979"/>
      <c r="D4" s="984"/>
      <c r="E4" s="985"/>
      <c r="F4" s="986"/>
      <c r="G4" s="202" t="s">
        <v>824</v>
      </c>
      <c r="H4" s="203" t="s">
        <v>825</v>
      </c>
      <c r="I4" s="204" t="s">
        <v>337</v>
      </c>
      <c r="J4" s="205" t="s">
        <v>216</v>
      </c>
    </row>
    <row r="5" spans="1:10" s="16" customFormat="1" thickBot="1">
      <c r="A5" s="194"/>
      <c r="B5" s="977"/>
      <c r="C5" s="980"/>
      <c r="D5" s="993" t="s">
        <v>1230</v>
      </c>
      <c r="E5" s="994"/>
      <c r="F5" s="579"/>
      <c r="G5" s="995" t="s">
        <v>212</v>
      </c>
      <c r="H5" s="996"/>
      <c r="I5" s="995"/>
      <c r="J5" s="997"/>
    </row>
    <row r="6" spans="1:10" s="16" customFormat="1" ht="11.25" outlineLevel="1">
      <c r="A6" s="194"/>
      <c r="B6" s="75"/>
      <c r="C6" s="230" t="s">
        <v>1361</v>
      </c>
      <c r="D6" s="231" t="s">
        <v>1362</v>
      </c>
      <c r="E6" s="232"/>
      <c r="F6" s="580"/>
      <c r="G6" s="970" t="s">
        <v>2113</v>
      </c>
      <c r="H6" s="971"/>
      <c r="I6" s="206"/>
      <c r="J6" s="489"/>
    </row>
    <row r="7" spans="1:10" s="16" customFormat="1" ht="11.25" outlineLevel="1">
      <c r="A7" s="194"/>
      <c r="B7" s="75"/>
      <c r="C7" s="234"/>
      <c r="D7" s="235"/>
      <c r="E7" s="236">
        <v>1.2</v>
      </c>
      <c r="F7" s="581" t="s">
        <v>1363</v>
      </c>
      <c r="G7" s="207"/>
      <c r="H7" s="208"/>
      <c r="I7" s="845"/>
      <c r="J7" s="846"/>
    </row>
    <row r="8" spans="1:10" s="16" customFormat="1" ht="11.25" outlineLevel="1">
      <c r="A8" s="194"/>
      <c r="B8" s="75"/>
      <c r="C8" s="238" t="s">
        <v>574</v>
      </c>
      <c r="D8" s="239" t="s">
        <v>843</v>
      </c>
      <c r="E8" s="240"/>
      <c r="F8" s="582"/>
      <c r="G8" s="214"/>
      <c r="H8" s="215"/>
      <c r="I8" s="451"/>
      <c r="J8" s="452"/>
    </row>
    <row r="9" spans="1:10" s="16" customFormat="1" ht="11.25" outlineLevel="1">
      <c r="A9" s="194"/>
      <c r="B9" s="75"/>
      <c r="C9" s="234"/>
      <c r="D9" s="235"/>
      <c r="E9" s="236">
        <v>8.8000000000000007</v>
      </c>
      <c r="F9" s="581" t="s">
        <v>843</v>
      </c>
      <c r="G9" s="207"/>
      <c r="H9" s="208"/>
      <c r="I9" s="845"/>
      <c r="J9" s="846"/>
    </row>
    <row r="10" spans="1:10" s="16" customFormat="1" ht="11.25" outlineLevel="1">
      <c r="A10" s="194"/>
      <c r="B10" s="75"/>
      <c r="C10" s="234"/>
      <c r="D10" s="235"/>
      <c r="E10" s="236" t="s">
        <v>1359</v>
      </c>
      <c r="F10" s="581" t="s">
        <v>1360</v>
      </c>
      <c r="G10" s="207"/>
      <c r="H10" s="208"/>
      <c r="I10" s="845"/>
      <c r="J10" s="846"/>
    </row>
    <row r="11" spans="1:10" s="16" customFormat="1" ht="11.25" outlineLevel="1">
      <c r="A11" s="194"/>
      <c r="B11" s="75"/>
      <c r="C11" s="238" t="s">
        <v>1385</v>
      </c>
      <c r="D11" s="239" t="s">
        <v>1386</v>
      </c>
      <c r="E11" s="240"/>
      <c r="F11" s="582"/>
      <c r="G11" s="214"/>
      <c r="H11" s="215"/>
      <c r="I11" s="451"/>
      <c r="J11" s="452"/>
    </row>
    <row r="12" spans="1:10" s="16" customFormat="1" ht="11.25" outlineLevel="1">
      <c r="A12" s="194"/>
      <c r="B12" s="75"/>
      <c r="C12" s="234"/>
      <c r="D12" s="235"/>
      <c r="E12" s="236" t="s">
        <v>1387</v>
      </c>
      <c r="F12" s="581" t="s">
        <v>1388</v>
      </c>
      <c r="G12" s="207"/>
      <c r="H12" s="208"/>
      <c r="I12" s="451"/>
      <c r="J12" s="452"/>
    </row>
    <row r="13" spans="1:10" s="16" customFormat="1" ht="11.25" outlineLevel="1">
      <c r="A13" s="194"/>
      <c r="B13" s="75"/>
      <c r="C13" s="234"/>
      <c r="D13" s="235"/>
      <c r="E13" s="236" t="s">
        <v>1389</v>
      </c>
      <c r="F13" s="581" t="s">
        <v>1390</v>
      </c>
      <c r="G13" s="207"/>
      <c r="H13" s="208"/>
      <c r="I13" s="451"/>
      <c r="J13" s="452"/>
    </row>
    <row r="14" spans="1:10" s="16" customFormat="1" ht="11.25">
      <c r="A14" s="194"/>
      <c r="B14" s="75"/>
      <c r="C14" s="234"/>
      <c r="D14" s="235"/>
      <c r="E14" s="236"/>
      <c r="F14" s="581"/>
      <c r="G14" s="207"/>
      <c r="H14" s="208"/>
      <c r="I14" s="451"/>
      <c r="J14" s="452"/>
    </row>
    <row r="15" spans="1:10" s="16" customFormat="1" ht="11.25">
      <c r="A15" s="194"/>
      <c r="B15" s="75"/>
      <c r="C15" s="305" t="s">
        <v>1632</v>
      </c>
      <c r="D15" s="303" t="s">
        <v>1628</v>
      </c>
      <c r="E15" s="240"/>
      <c r="F15" s="582"/>
      <c r="G15" s="214"/>
      <c r="H15" s="215"/>
      <c r="I15" s="451"/>
      <c r="J15" s="452"/>
    </row>
    <row r="16" spans="1:10" s="16" customFormat="1" ht="11.25">
      <c r="A16" s="194"/>
      <c r="B16" s="75"/>
      <c r="C16" s="234"/>
      <c r="D16" s="235"/>
      <c r="E16" s="304" t="s">
        <v>1629</v>
      </c>
      <c r="F16" s="583" t="s">
        <v>1630</v>
      </c>
      <c r="G16" s="207"/>
      <c r="H16" s="208"/>
      <c r="I16" s="451"/>
      <c r="J16" s="452"/>
    </row>
    <row r="17" spans="1:10" s="16" customFormat="1" ht="11.25">
      <c r="A17" s="194"/>
      <c r="B17" s="75"/>
      <c r="C17" s="234"/>
      <c r="D17" s="235"/>
      <c r="E17" s="236"/>
      <c r="F17" s="583" t="s">
        <v>1631</v>
      </c>
      <c r="G17" s="207"/>
      <c r="H17" s="208"/>
      <c r="I17" s="451"/>
      <c r="J17" s="452"/>
    </row>
    <row r="18" spans="1:10" s="16" customFormat="1" ht="11.25">
      <c r="A18" s="194"/>
      <c r="B18" s="75"/>
      <c r="C18" s="234"/>
      <c r="D18" s="235"/>
      <c r="E18" s="236"/>
      <c r="F18" s="583" t="s">
        <v>2117</v>
      </c>
      <c r="G18" s="207"/>
      <c r="H18" s="208"/>
      <c r="I18" s="451"/>
      <c r="J18" s="452"/>
    </row>
    <row r="19" spans="1:10" s="16" customFormat="1" ht="11.25">
      <c r="A19" s="194"/>
      <c r="B19" s="75"/>
      <c r="C19" s="234"/>
      <c r="D19" s="235"/>
      <c r="E19" s="304">
        <v>8.6999999999999993</v>
      </c>
      <c r="F19" s="583" t="s">
        <v>1633</v>
      </c>
      <c r="G19" s="207"/>
      <c r="H19" s="208"/>
      <c r="I19" s="451"/>
      <c r="J19" s="452"/>
    </row>
    <row r="20" spans="1:10" s="16" customFormat="1" ht="11.25" outlineLevel="1">
      <c r="A20" s="194"/>
      <c r="B20" s="75"/>
      <c r="C20" s="305" t="s">
        <v>1634</v>
      </c>
      <c r="D20" s="303" t="s">
        <v>1635</v>
      </c>
      <c r="E20" s="240"/>
      <c r="F20" s="582"/>
      <c r="G20" s="310" t="s">
        <v>85</v>
      </c>
      <c r="H20" s="306" t="s">
        <v>85</v>
      </c>
      <c r="I20" s="451"/>
      <c r="J20" s="452"/>
    </row>
    <row r="21" spans="1:10" s="16" customFormat="1" ht="11.25" outlineLevel="1">
      <c r="A21" s="194"/>
      <c r="B21" s="75"/>
      <c r="C21" s="234"/>
      <c r="D21" s="235"/>
      <c r="E21" s="304"/>
      <c r="F21" s="583" t="s">
        <v>1636</v>
      </c>
      <c r="G21" s="207"/>
      <c r="H21" s="208"/>
      <c r="I21" s="451"/>
      <c r="J21" s="452"/>
    </row>
    <row r="22" spans="1:10" s="16" customFormat="1" ht="11.25" outlineLevel="1">
      <c r="A22" s="194"/>
      <c r="B22" s="75"/>
      <c r="C22" s="234"/>
      <c r="D22" s="235"/>
      <c r="E22" s="304"/>
      <c r="F22" s="583"/>
      <c r="G22" s="207"/>
      <c r="H22" s="208"/>
      <c r="I22" s="451"/>
      <c r="J22" s="452"/>
    </row>
    <row r="23" spans="1:10" s="16" customFormat="1" ht="11.25" outlineLevel="1">
      <c r="A23" s="194"/>
      <c r="B23" s="75"/>
      <c r="C23" s="305" t="s">
        <v>1637</v>
      </c>
      <c r="D23" s="972" t="s">
        <v>1638</v>
      </c>
      <c r="E23" s="973"/>
      <c r="F23" s="974"/>
      <c r="G23" s="214"/>
      <c r="H23" s="215"/>
      <c r="I23" s="451"/>
      <c r="J23" s="452"/>
    </row>
    <row r="24" spans="1:10" s="16" customFormat="1" ht="22.5" outlineLevel="1">
      <c r="A24" s="194"/>
      <c r="B24" s="75"/>
      <c r="C24" s="308"/>
      <c r="D24" s="240"/>
      <c r="E24" s="303"/>
      <c r="F24" s="584" t="s">
        <v>2000</v>
      </c>
      <c r="G24" s="310" t="s">
        <v>85</v>
      </c>
      <c r="H24" s="306" t="s">
        <v>85</v>
      </c>
      <c r="I24" s="451"/>
      <c r="J24" s="452"/>
    </row>
    <row r="25" spans="1:10" s="16" customFormat="1" ht="11.25" outlineLevel="1">
      <c r="A25" s="194"/>
      <c r="B25" s="75"/>
      <c r="C25" s="234"/>
      <c r="D25" s="235"/>
      <c r="E25" s="304"/>
      <c r="F25" s="583" t="s">
        <v>1639</v>
      </c>
      <c r="G25" s="207"/>
      <c r="H25" s="208"/>
      <c r="I25" s="451"/>
      <c r="J25" s="452"/>
    </row>
    <row r="26" spans="1:10" s="16" customFormat="1" ht="11.25" outlineLevel="1">
      <c r="A26" s="194"/>
      <c r="B26" s="75"/>
      <c r="C26" s="234"/>
      <c r="D26" s="235"/>
      <c r="E26" s="304"/>
      <c r="F26" s="583" t="s">
        <v>1640</v>
      </c>
      <c r="G26" s="207"/>
      <c r="H26" s="208"/>
      <c r="I26" s="451"/>
      <c r="J26" s="452"/>
    </row>
    <row r="27" spans="1:10" s="16" customFormat="1" ht="11.25" outlineLevel="1">
      <c r="A27" s="194"/>
      <c r="B27" s="75"/>
      <c r="C27" s="234"/>
      <c r="D27" s="235"/>
      <c r="E27" s="304"/>
      <c r="F27" s="583" t="s">
        <v>1641</v>
      </c>
      <c r="G27" s="207"/>
      <c r="H27" s="208"/>
      <c r="I27" s="451"/>
      <c r="J27" s="452"/>
    </row>
    <row r="28" spans="1:10" s="16" customFormat="1" ht="11.25" outlineLevel="1">
      <c r="A28" s="194"/>
      <c r="B28" s="75"/>
      <c r="C28" s="234"/>
      <c r="D28" s="235"/>
      <c r="E28" s="304"/>
      <c r="F28" s="583" t="s">
        <v>1642</v>
      </c>
      <c r="G28" s="207"/>
      <c r="H28" s="208"/>
      <c r="I28" s="451"/>
      <c r="J28" s="452"/>
    </row>
    <row r="29" spans="1:10" s="16" customFormat="1" ht="11.25" outlineLevel="1">
      <c r="A29" s="194"/>
      <c r="B29" s="75"/>
      <c r="C29" s="234"/>
      <c r="D29" s="235"/>
      <c r="E29" s="304"/>
      <c r="F29" s="583" t="s">
        <v>1643</v>
      </c>
      <c r="G29" s="207"/>
      <c r="H29" s="208"/>
      <c r="I29" s="451"/>
      <c r="J29" s="452"/>
    </row>
    <row r="30" spans="1:10" s="16" customFormat="1" ht="11.25" outlineLevel="1">
      <c r="A30" s="194"/>
      <c r="B30" s="75"/>
      <c r="C30" s="234"/>
      <c r="D30" s="235"/>
      <c r="E30" s="304"/>
      <c r="F30" s="583" t="s">
        <v>2118</v>
      </c>
      <c r="G30" s="207"/>
      <c r="H30" s="208"/>
      <c r="I30" s="451"/>
      <c r="J30" s="452"/>
    </row>
    <row r="31" spans="1:10" s="16" customFormat="1" ht="11.25" outlineLevel="1">
      <c r="A31" s="194"/>
      <c r="B31" s="75"/>
      <c r="C31" s="234"/>
      <c r="D31" s="235"/>
      <c r="E31" s="304"/>
      <c r="F31" s="583" t="s">
        <v>1644</v>
      </c>
      <c r="G31" s="207"/>
      <c r="H31" s="208"/>
      <c r="I31" s="451"/>
      <c r="J31" s="452"/>
    </row>
    <row r="32" spans="1:10" s="16" customFormat="1" ht="11.25" outlineLevel="1">
      <c r="A32" s="194"/>
      <c r="B32" s="75"/>
      <c r="C32" s="234"/>
      <c r="D32" s="235"/>
      <c r="E32" s="304"/>
      <c r="F32" s="583" t="s">
        <v>1645</v>
      </c>
      <c r="G32" s="207"/>
      <c r="H32" s="208"/>
      <c r="I32" s="451"/>
      <c r="J32" s="452"/>
    </row>
    <row r="33" spans="1:10" s="16" customFormat="1" ht="11.25" outlineLevel="1">
      <c r="A33" s="194"/>
      <c r="B33" s="75"/>
      <c r="C33" s="234"/>
      <c r="D33" s="235"/>
      <c r="E33" s="304"/>
      <c r="F33" s="583" t="s">
        <v>1646</v>
      </c>
      <c r="G33" s="207"/>
      <c r="H33" s="208"/>
      <c r="I33" s="451"/>
      <c r="J33" s="452"/>
    </row>
    <row r="34" spans="1:10" s="16" customFormat="1" ht="11.25" outlineLevel="1">
      <c r="A34" s="194"/>
      <c r="B34" s="75"/>
      <c r="C34" s="234"/>
      <c r="D34" s="235"/>
      <c r="E34" s="304"/>
      <c r="F34" s="583" t="s">
        <v>1647</v>
      </c>
      <c r="G34" s="207"/>
      <c r="H34" s="208"/>
      <c r="I34" s="451"/>
      <c r="J34" s="452"/>
    </row>
    <row r="35" spans="1:10" s="16" customFormat="1" ht="11.25" outlineLevel="1">
      <c r="A35" s="194"/>
      <c r="B35" s="75"/>
      <c r="C35" s="234"/>
      <c r="D35" s="235"/>
      <c r="E35" s="304"/>
      <c r="F35" s="583" t="s">
        <v>1648</v>
      </c>
      <c r="G35" s="207"/>
      <c r="H35" s="208"/>
      <c r="I35" s="451"/>
      <c r="J35" s="452"/>
    </row>
    <row r="36" spans="1:10" s="16" customFormat="1" ht="11.25" outlineLevel="1">
      <c r="A36" s="194"/>
      <c r="B36" s="75"/>
      <c r="C36" s="234"/>
      <c r="D36" s="235"/>
      <c r="E36" s="304"/>
      <c r="F36" s="583" t="s">
        <v>1649</v>
      </c>
      <c r="G36" s="207"/>
      <c r="H36" s="208"/>
      <c r="I36" s="451"/>
      <c r="J36" s="452"/>
    </row>
    <row r="37" spans="1:10" s="16" customFormat="1" ht="11.25" outlineLevel="1">
      <c r="A37" s="194"/>
      <c r="B37" s="75"/>
      <c r="C37" s="234"/>
      <c r="D37" s="235"/>
      <c r="E37" s="304"/>
      <c r="F37" s="583" t="s">
        <v>1650</v>
      </c>
      <c r="G37" s="207"/>
      <c r="H37" s="208"/>
      <c r="I37" s="451"/>
      <c r="J37" s="452"/>
    </row>
    <row r="38" spans="1:10" s="16" customFormat="1" ht="11.25" outlineLevel="1">
      <c r="A38" s="194"/>
      <c r="B38" s="75"/>
      <c r="C38" s="234"/>
      <c r="D38" s="235"/>
      <c r="E38" s="304"/>
      <c r="F38" s="583" t="s">
        <v>2119</v>
      </c>
      <c r="G38" s="207"/>
      <c r="H38" s="208"/>
      <c r="I38" s="451"/>
      <c r="J38" s="452"/>
    </row>
    <row r="39" spans="1:10" s="16" customFormat="1" ht="11.25" outlineLevel="1">
      <c r="A39" s="194"/>
      <c r="B39" s="75"/>
      <c r="C39" s="234"/>
      <c r="D39" s="235"/>
      <c r="E39" s="304"/>
      <c r="F39" s="583" t="s">
        <v>2001</v>
      </c>
      <c r="G39" s="207"/>
      <c r="H39" s="208"/>
      <c r="I39" s="451"/>
      <c r="J39" s="452"/>
    </row>
    <row r="40" spans="1:10" s="16" customFormat="1" outlineLevel="1" thickBot="1">
      <c r="A40" s="194"/>
      <c r="B40" s="75"/>
      <c r="C40" s="209"/>
      <c r="D40" s="210"/>
      <c r="E40" s="210"/>
      <c r="F40" s="585"/>
      <c r="G40" s="212"/>
      <c r="H40" s="213"/>
      <c r="I40" s="845"/>
      <c r="J40" s="846"/>
    </row>
    <row r="41" spans="1:10" ht="12.75">
      <c r="B41" s="75"/>
      <c r="C41" s="115" t="s">
        <v>24</v>
      </c>
      <c r="D41" s="116" t="s">
        <v>838</v>
      </c>
      <c r="E41" s="117"/>
      <c r="F41" s="644"/>
      <c r="G41" s="118"/>
      <c r="H41" s="118"/>
      <c r="I41" s="880"/>
      <c r="J41" s="881"/>
    </row>
    <row r="42" spans="1:10" ht="11.25" outlineLevel="1">
      <c r="B42" s="75"/>
      <c r="C42" s="123" t="s">
        <v>1048</v>
      </c>
      <c r="D42" s="121" t="s">
        <v>1049</v>
      </c>
      <c r="E42" s="120"/>
      <c r="F42" s="645"/>
      <c r="G42" s="5" t="s">
        <v>1229</v>
      </c>
      <c r="H42" s="248" t="s">
        <v>82</v>
      </c>
      <c r="I42" s="871" t="s">
        <v>1229</v>
      </c>
      <c r="J42" s="871"/>
    </row>
    <row r="43" spans="1:10" ht="11.25" outlineLevel="1">
      <c r="B43" s="75"/>
      <c r="C43" s="13"/>
      <c r="D43" s="1"/>
      <c r="E43" s="1"/>
      <c r="F43" s="141" t="s">
        <v>778</v>
      </c>
      <c r="G43" s="32"/>
      <c r="H43" s="44"/>
      <c r="I43" s="175"/>
      <c r="J43" s="176"/>
    </row>
    <row r="44" spans="1:10" ht="11.25" outlineLevel="1">
      <c r="B44" s="75"/>
      <c r="C44" s="13"/>
      <c r="D44" s="1"/>
      <c r="E44" s="1"/>
      <c r="F44" s="141" t="s">
        <v>795</v>
      </c>
      <c r="G44" s="32"/>
      <c r="H44" s="44"/>
      <c r="I44" s="175"/>
      <c r="J44" s="176"/>
    </row>
    <row r="45" spans="1:10" ht="11.25" outlineLevel="1">
      <c r="B45" s="75"/>
      <c r="C45" s="123" t="s">
        <v>1048</v>
      </c>
      <c r="D45" s="121" t="s">
        <v>1050</v>
      </c>
      <c r="E45" s="120"/>
      <c r="F45" s="645"/>
      <c r="G45" s="873" t="s">
        <v>1567</v>
      </c>
      <c r="H45" s="874"/>
      <c r="I45" s="872" t="s">
        <v>82</v>
      </c>
      <c r="J45" s="871"/>
    </row>
    <row r="46" spans="1:10" ht="11.25" outlineLevel="1">
      <c r="B46" s="75"/>
      <c r="C46" s="13"/>
      <c r="D46" s="1"/>
      <c r="E46" s="1"/>
      <c r="F46" s="625" t="s">
        <v>1524</v>
      </c>
      <c r="G46" s="32"/>
      <c r="H46" s="44"/>
      <c r="I46" s="544"/>
      <c r="J46" s="545"/>
    </row>
    <row r="47" spans="1:10" ht="11.25" outlineLevel="1">
      <c r="B47" s="75"/>
      <c r="C47" s="119" t="s">
        <v>1582</v>
      </c>
      <c r="D47" s="120" t="s">
        <v>95</v>
      </c>
      <c r="E47" s="120"/>
      <c r="F47" s="645"/>
      <c r="G47" s="5" t="s">
        <v>234</v>
      </c>
      <c r="H47" s="5" t="s">
        <v>82</v>
      </c>
      <c r="I47" s="845"/>
      <c r="J47" s="846"/>
    </row>
    <row r="48" spans="1:10" ht="11.25" outlineLevel="1">
      <c r="B48" s="75"/>
      <c r="C48" s="11"/>
      <c r="D48" s="1"/>
      <c r="E48" s="1" t="s">
        <v>541</v>
      </c>
      <c r="F48" s="141" t="s">
        <v>25</v>
      </c>
      <c r="G48" s="32"/>
      <c r="H48" s="32"/>
      <c r="I48" s="845"/>
      <c r="J48" s="846"/>
    </row>
    <row r="49" spans="2:10" ht="11.25" outlineLevel="1">
      <c r="B49" s="75"/>
      <c r="C49" s="119" t="s">
        <v>1583</v>
      </c>
      <c r="D49" s="120" t="s">
        <v>1512</v>
      </c>
      <c r="E49" s="120"/>
      <c r="F49" s="645"/>
      <c r="G49" s="5" t="s">
        <v>83</v>
      </c>
      <c r="H49" s="5"/>
      <c r="I49" s="451"/>
      <c r="J49" s="452"/>
    </row>
    <row r="50" spans="2:10" ht="12.75" outlineLevel="1">
      <c r="B50" s="75"/>
      <c r="C50" s="184" t="s">
        <v>1511</v>
      </c>
      <c r="D50" s="164" t="s">
        <v>191</v>
      </c>
      <c r="E50" s="165"/>
      <c r="F50" s="593"/>
      <c r="G50" s="32"/>
      <c r="H50" s="32"/>
      <c r="I50" s="845"/>
      <c r="J50" s="846"/>
    </row>
    <row r="51" spans="2:10" ht="11.25" outlineLevel="1">
      <c r="B51" s="75"/>
      <c r="C51" s="11"/>
      <c r="D51" s="1"/>
      <c r="E51" s="1" t="s">
        <v>1502</v>
      </c>
      <c r="F51" s="141" t="s">
        <v>1211</v>
      </c>
      <c r="G51" s="32"/>
      <c r="H51" s="32"/>
      <c r="I51" s="845"/>
      <c r="J51" s="846"/>
    </row>
    <row r="52" spans="2:10" ht="11.25" outlineLevel="1">
      <c r="B52" s="75"/>
      <c r="C52" s="11"/>
      <c r="D52" s="1"/>
      <c r="E52" s="1" t="s">
        <v>1503</v>
      </c>
      <c r="F52" s="141" t="s">
        <v>1505</v>
      </c>
      <c r="G52" s="32"/>
      <c r="H52" s="32"/>
      <c r="I52" s="845"/>
      <c r="J52" s="846"/>
    </row>
    <row r="53" spans="2:10" ht="11.25" outlineLevel="1">
      <c r="B53" s="75"/>
      <c r="C53" s="11"/>
      <c r="D53" s="1"/>
      <c r="E53" s="1" t="s">
        <v>1504</v>
      </c>
      <c r="F53" s="141" t="s">
        <v>1213</v>
      </c>
      <c r="G53" s="32"/>
      <c r="H53" s="32"/>
      <c r="I53" s="845"/>
      <c r="J53" s="846"/>
    </row>
    <row r="54" spans="2:10" ht="11.25" outlineLevel="1">
      <c r="B54" s="75"/>
      <c r="C54" s="11"/>
      <c r="D54" s="1"/>
      <c r="E54" s="1" t="s">
        <v>1214</v>
      </c>
      <c r="F54" s="141" t="s">
        <v>1215</v>
      </c>
      <c r="G54" s="32"/>
      <c r="H54" s="32"/>
      <c r="I54" s="845"/>
      <c r="J54" s="846"/>
    </row>
    <row r="55" spans="2:10" ht="11.25" outlineLevel="1">
      <c r="B55" s="75"/>
      <c r="C55" s="11"/>
      <c r="D55" s="1"/>
      <c r="E55" s="1" t="s">
        <v>600</v>
      </c>
      <c r="F55" s="141" t="s">
        <v>907</v>
      </c>
      <c r="G55" s="32"/>
      <c r="H55" s="32"/>
      <c r="I55" s="451"/>
      <c r="J55" s="452"/>
    </row>
    <row r="56" spans="2:10" ht="11.25" outlineLevel="1">
      <c r="B56" s="75"/>
      <c r="C56" s="11"/>
      <c r="D56" s="1"/>
      <c r="E56" s="1" t="s">
        <v>601</v>
      </c>
      <c r="F56" s="141" t="s">
        <v>908</v>
      </c>
      <c r="G56" s="32"/>
      <c r="H56" s="32"/>
      <c r="I56" s="451"/>
      <c r="J56" s="452"/>
    </row>
    <row r="57" spans="2:10" ht="11.25" outlineLevel="1">
      <c r="B57" s="75"/>
      <c r="C57" s="11"/>
      <c r="D57" s="70"/>
      <c r="E57" s="1" t="s">
        <v>1216</v>
      </c>
      <c r="F57" s="141" t="s">
        <v>991</v>
      </c>
      <c r="G57" s="32"/>
      <c r="H57" s="32"/>
      <c r="I57" s="845"/>
      <c r="J57" s="846"/>
    </row>
    <row r="58" spans="2:10" ht="11.25" outlineLevel="1">
      <c r="B58" s="75"/>
      <c r="C58" s="11"/>
      <c r="D58" s="70"/>
      <c r="E58" s="1" t="s">
        <v>1506</v>
      </c>
      <c r="F58" s="141" t="s">
        <v>843</v>
      </c>
      <c r="G58" s="32"/>
      <c r="H58" s="32"/>
      <c r="I58" s="451"/>
      <c r="J58" s="452"/>
    </row>
    <row r="59" spans="2:10" ht="11.25" outlineLevel="1">
      <c r="B59" s="75"/>
      <c r="C59" s="11"/>
      <c r="D59" s="70"/>
      <c r="E59" s="1" t="s">
        <v>1509</v>
      </c>
      <c r="F59" s="141" t="s">
        <v>1510</v>
      </c>
      <c r="G59" s="32"/>
      <c r="H59" s="32"/>
      <c r="I59" s="845"/>
      <c r="J59" s="846"/>
    </row>
    <row r="60" spans="2:10" ht="11.25" outlineLevel="1">
      <c r="B60" s="75"/>
      <c r="C60" s="11"/>
      <c r="D60" s="70"/>
      <c r="E60" s="1" t="s">
        <v>1507</v>
      </c>
      <c r="F60" s="141" t="s">
        <v>1508</v>
      </c>
      <c r="G60" s="32"/>
      <c r="H60" s="32"/>
      <c r="I60" s="451"/>
      <c r="J60" s="452"/>
    </row>
    <row r="61" spans="2:10" ht="11.25" outlineLevel="1">
      <c r="B61" s="75"/>
      <c r="C61" s="11"/>
      <c r="D61" s="70"/>
      <c r="E61" s="1" t="s">
        <v>97</v>
      </c>
      <c r="F61" s="141" t="s">
        <v>98</v>
      </c>
      <c r="G61" s="32"/>
      <c r="H61" s="32"/>
      <c r="I61" s="451"/>
      <c r="J61" s="452"/>
    </row>
    <row r="62" spans="2:10" ht="11.25" outlineLevel="1">
      <c r="B62" s="75"/>
      <c r="C62" s="119" t="s">
        <v>97</v>
      </c>
      <c r="D62" s="120" t="s">
        <v>98</v>
      </c>
      <c r="E62" s="120"/>
      <c r="F62" s="645"/>
      <c r="G62" s="5" t="s">
        <v>85</v>
      </c>
      <c r="H62" s="122" t="s">
        <v>82</v>
      </c>
      <c r="I62" s="451"/>
      <c r="J62" s="452"/>
    </row>
    <row r="63" spans="2:10" ht="11.25" outlineLevel="1">
      <c r="B63" s="75"/>
      <c r="C63" s="11"/>
      <c r="D63" s="70"/>
      <c r="E63" s="1" t="s">
        <v>1945</v>
      </c>
      <c r="F63" s="141" t="s">
        <v>890</v>
      </c>
      <c r="G63" s="32"/>
      <c r="H63" s="32"/>
      <c r="I63" s="451"/>
      <c r="J63" s="452"/>
    </row>
    <row r="64" spans="2:10" ht="11.25" outlineLevel="1">
      <c r="B64" s="75"/>
      <c r="C64" s="119" t="s">
        <v>26</v>
      </c>
      <c r="D64" s="120" t="s">
        <v>27</v>
      </c>
      <c r="E64" s="120"/>
      <c r="F64" s="645"/>
      <c r="G64" s="5" t="s">
        <v>85</v>
      </c>
      <c r="H64" s="122" t="s">
        <v>82</v>
      </c>
      <c r="I64" s="875"/>
      <c r="J64" s="876"/>
    </row>
    <row r="65" spans="2:10" ht="11.25" outlineLevel="1">
      <c r="B65" s="75"/>
      <c r="C65" s="11"/>
      <c r="D65" s="1"/>
      <c r="E65" s="1" t="s">
        <v>542</v>
      </c>
      <c r="F65" s="141" t="s">
        <v>890</v>
      </c>
      <c r="G65" s="32"/>
      <c r="H65" s="32"/>
      <c r="I65" s="845"/>
      <c r="J65" s="846"/>
    </row>
    <row r="66" spans="2:10" ht="11.25" outlineLevel="1">
      <c r="B66" s="75"/>
      <c r="C66" s="119" t="s">
        <v>666</v>
      </c>
      <c r="D66" s="120" t="s">
        <v>667</v>
      </c>
      <c r="E66" s="120"/>
      <c r="F66" s="645"/>
      <c r="G66" s="5"/>
      <c r="H66" s="5"/>
      <c r="I66" s="451"/>
      <c r="J66" s="452"/>
    </row>
    <row r="67" spans="2:10" ht="11.25" outlineLevel="1">
      <c r="B67" s="706"/>
      <c r="C67" s="11"/>
      <c r="D67" s="318"/>
      <c r="E67" s="312" t="s">
        <v>3731</v>
      </c>
      <c r="F67" s="589"/>
      <c r="G67" s="61"/>
      <c r="H67" s="547"/>
      <c r="I67" s="451"/>
      <c r="J67" s="452"/>
    </row>
    <row r="68" spans="2:10" ht="11.25" outlineLevel="2">
      <c r="B68" s="706"/>
      <c r="C68" s="11"/>
      <c r="D68" s="311"/>
      <c r="E68" s="533" t="s">
        <v>3594</v>
      </c>
      <c r="F68" s="590">
        <v>4</v>
      </c>
      <c r="G68" s="73"/>
      <c r="H68" s="350"/>
      <c r="I68" s="451"/>
      <c r="J68" s="452"/>
    </row>
    <row r="69" spans="2:10" ht="51" outlineLevel="2">
      <c r="B69" s="706"/>
      <c r="C69" s="11"/>
      <c r="D69" s="539">
        <v>1</v>
      </c>
      <c r="E69" s="538" t="s">
        <v>3403</v>
      </c>
      <c r="F69" s="577" t="s">
        <v>3709</v>
      </c>
      <c r="G69" s="73"/>
      <c r="H69" s="350"/>
      <c r="I69" s="451"/>
      <c r="J69" s="452"/>
    </row>
    <row r="70" spans="2:10" ht="25.5" outlineLevel="2">
      <c r="B70" s="706"/>
      <c r="C70" s="11"/>
      <c r="D70" s="539">
        <v>2</v>
      </c>
      <c r="E70" s="538" t="s">
        <v>3445</v>
      </c>
      <c r="F70" s="577" t="s">
        <v>3355</v>
      </c>
      <c r="G70" s="73"/>
      <c r="H70" s="350"/>
      <c r="I70" s="451"/>
      <c r="J70" s="452"/>
    </row>
    <row r="71" spans="2:10" ht="51" outlineLevel="2">
      <c r="B71" s="706"/>
      <c r="C71" s="11"/>
      <c r="D71" s="539">
        <v>3</v>
      </c>
      <c r="E71" s="538" t="s">
        <v>3446</v>
      </c>
      <c r="F71" s="577" t="s">
        <v>3718</v>
      </c>
      <c r="G71" s="73"/>
      <c r="H71" s="350"/>
      <c r="I71" s="451"/>
      <c r="J71" s="452"/>
    </row>
    <row r="72" spans="2:10" ht="12.75" outlineLevel="2">
      <c r="B72" s="706"/>
      <c r="C72" s="11"/>
      <c r="D72" s="539">
        <v>4</v>
      </c>
      <c r="E72" s="538" t="s">
        <v>3685</v>
      </c>
      <c r="F72" s="577" t="s">
        <v>3684</v>
      </c>
      <c r="G72" s="73"/>
      <c r="H72" s="350"/>
      <c r="I72" s="451"/>
      <c r="J72" s="452"/>
    </row>
    <row r="73" spans="2:10" ht="11.25" outlineLevel="1">
      <c r="B73" s="75"/>
      <c r="C73" s="123" t="s">
        <v>143</v>
      </c>
      <c r="D73" s="120" t="s">
        <v>1976</v>
      </c>
      <c r="E73" s="120"/>
      <c r="F73" s="645"/>
      <c r="G73" s="5" t="s">
        <v>83</v>
      </c>
      <c r="H73" s="5" t="s">
        <v>82</v>
      </c>
      <c r="I73" s="845"/>
      <c r="J73" s="846"/>
    </row>
    <row r="74" spans="2:10" ht="11.25" outlineLevel="1">
      <c r="B74" s="75"/>
      <c r="C74" s="123" t="s">
        <v>144</v>
      </c>
      <c r="D74" s="120" t="s">
        <v>896</v>
      </c>
      <c r="E74" s="120"/>
      <c r="F74" s="645"/>
      <c r="G74" s="5" t="s">
        <v>83</v>
      </c>
      <c r="H74" s="5" t="s">
        <v>82</v>
      </c>
      <c r="I74" s="845"/>
      <c r="J74" s="846"/>
    </row>
    <row r="75" spans="2:10" ht="11.25" outlineLevel="1">
      <c r="B75" s="75"/>
      <c r="C75" s="11"/>
      <c r="D75" s="1"/>
      <c r="E75" s="1" t="s">
        <v>543</v>
      </c>
      <c r="F75" s="141" t="s">
        <v>896</v>
      </c>
      <c r="G75" s="32"/>
      <c r="H75" s="32"/>
      <c r="I75" s="845"/>
      <c r="J75" s="846"/>
    </row>
    <row r="76" spans="2:10" ht="11.25" outlineLevel="1">
      <c r="B76" s="75"/>
      <c r="C76" s="123" t="s">
        <v>145</v>
      </c>
      <c r="D76" s="120" t="s">
        <v>1977</v>
      </c>
      <c r="E76" s="120"/>
      <c r="F76" s="645"/>
      <c r="G76" s="5" t="s">
        <v>85</v>
      </c>
      <c r="H76" s="5" t="s">
        <v>85</v>
      </c>
      <c r="I76" s="845"/>
      <c r="J76" s="846"/>
    </row>
    <row r="77" spans="2:10" ht="11.25" outlineLevel="1">
      <c r="B77" s="75"/>
      <c r="C77" s="11"/>
      <c r="D77" s="1"/>
      <c r="E77" s="1" t="s">
        <v>544</v>
      </c>
      <c r="F77" s="141" t="s">
        <v>900</v>
      </c>
      <c r="G77" s="32"/>
      <c r="H77" s="32"/>
      <c r="I77" s="845"/>
      <c r="J77" s="846"/>
    </row>
    <row r="78" spans="2:10" ht="11.25" outlineLevel="1">
      <c r="B78" s="75"/>
      <c r="C78" s="11"/>
      <c r="D78" s="1"/>
      <c r="E78" s="1" t="s">
        <v>101</v>
      </c>
      <c r="F78" s="141" t="s">
        <v>102</v>
      </c>
      <c r="G78" s="353"/>
      <c r="H78" s="32"/>
      <c r="I78" s="451"/>
      <c r="J78" s="452"/>
    </row>
    <row r="79" spans="2:10" ht="11.25" outlineLevel="1">
      <c r="B79" s="75"/>
      <c r="C79" s="11"/>
      <c r="D79" s="1"/>
      <c r="E79" s="1" t="s">
        <v>103</v>
      </c>
      <c r="F79" s="141" t="s">
        <v>104</v>
      </c>
      <c r="G79" s="32"/>
      <c r="H79" s="32"/>
      <c r="I79" s="451"/>
      <c r="J79" s="452"/>
    </row>
    <row r="80" spans="2:10" ht="11.25" outlineLevel="1">
      <c r="B80" s="75"/>
      <c r="C80" s="11"/>
      <c r="D80" s="1"/>
      <c r="E80" s="1" t="s">
        <v>105</v>
      </c>
      <c r="F80" s="141" t="s">
        <v>106</v>
      </c>
      <c r="G80" s="32"/>
      <c r="H80" s="32"/>
      <c r="I80" s="451"/>
      <c r="J80" s="452"/>
    </row>
    <row r="81" spans="2:10" ht="11.25" outlineLevel="1">
      <c r="B81" s="75"/>
      <c r="C81" s="11"/>
      <c r="D81" s="1"/>
      <c r="E81" s="1" t="s">
        <v>107</v>
      </c>
      <c r="F81" s="141" t="s">
        <v>108</v>
      </c>
      <c r="G81" s="32"/>
      <c r="H81" s="32"/>
      <c r="I81" s="451"/>
      <c r="J81" s="452"/>
    </row>
    <row r="82" spans="2:10" ht="11.25" outlineLevel="1">
      <c r="B82" s="75"/>
      <c r="C82" s="11"/>
      <c r="D82" s="1"/>
      <c r="E82" s="1" t="s">
        <v>551</v>
      </c>
      <c r="F82" s="141" t="s">
        <v>109</v>
      </c>
      <c r="G82" s="32"/>
      <c r="H82" s="32"/>
      <c r="I82" s="451"/>
      <c r="J82" s="452"/>
    </row>
    <row r="83" spans="2:10" ht="11.25" outlineLevel="1">
      <c r="B83" s="75"/>
      <c r="C83" s="11"/>
      <c r="D83" s="1"/>
      <c r="E83" s="1" t="s">
        <v>110</v>
      </c>
      <c r="F83" s="141" t="s">
        <v>934</v>
      </c>
      <c r="G83" s="32"/>
      <c r="H83" s="32"/>
      <c r="I83" s="451"/>
      <c r="J83" s="452"/>
    </row>
    <row r="84" spans="2:10" ht="11.25" outlineLevel="1">
      <c r="B84" s="75"/>
      <c r="C84" s="11"/>
      <c r="D84" s="1"/>
      <c r="E84" s="1" t="s">
        <v>111</v>
      </c>
      <c r="F84" s="141" t="s">
        <v>113</v>
      </c>
      <c r="G84" s="32"/>
      <c r="H84" s="32"/>
      <c r="I84" s="451"/>
      <c r="J84" s="452"/>
    </row>
    <row r="85" spans="2:10" ht="11.25" outlineLevel="1">
      <c r="B85" s="75"/>
      <c r="C85" s="11"/>
      <c r="D85" s="1"/>
      <c r="E85" s="1" t="s">
        <v>112</v>
      </c>
      <c r="F85" s="141" t="s">
        <v>100</v>
      </c>
      <c r="G85" s="32"/>
      <c r="H85" s="32"/>
      <c r="I85" s="451"/>
      <c r="J85" s="452"/>
    </row>
    <row r="86" spans="2:10" ht="11.25" outlineLevel="1">
      <c r="B86" s="75"/>
      <c r="C86" s="11"/>
      <c r="D86" s="1"/>
      <c r="E86" s="1" t="s">
        <v>1210</v>
      </c>
      <c r="F86" s="141" t="s">
        <v>114</v>
      </c>
      <c r="G86" s="32"/>
      <c r="H86" s="32"/>
      <c r="I86" s="451"/>
      <c r="J86" s="452"/>
    </row>
    <row r="87" spans="2:10" ht="11.25" outlineLevel="1">
      <c r="B87" s="75"/>
      <c r="C87" s="11"/>
      <c r="D87" s="1"/>
      <c r="E87" s="1" t="s">
        <v>1212</v>
      </c>
      <c r="F87" s="141" t="s">
        <v>99</v>
      </c>
      <c r="G87" s="32"/>
      <c r="H87" s="32"/>
      <c r="I87" s="451"/>
      <c r="J87" s="452"/>
    </row>
    <row r="88" spans="2:10" ht="11.25" outlineLevel="1">
      <c r="B88" s="75"/>
      <c r="C88" s="11"/>
      <c r="D88" s="1"/>
      <c r="E88" s="1" t="s">
        <v>1502</v>
      </c>
      <c r="F88" s="141" t="s">
        <v>1211</v>
      </c>
      <c r="G88" s="32"/>
      <c r="H88" s="32"/>
      <c r="I88" s="451"/>
      <c r="J88" s="452"/>
    </row>
    <row r="89" spans="2:10" ht="11.25" outlineLevel="1">
      <c r="B89" s="75"/>
      <c r="C89" s="11"/>
      <c r="D89" s="1"/>
      <c r="E89" s="1" t="s">
        <v>1503</v>
      </c>
      <c r="F89" s="141" t="s">
        <v>1505</v>
      </c>
      <c r="G89" s="32"/>
      <c r="H89" s="32"/>
      <c r="I89" s="451"/>
      <c r="J89" s="452"/>
    </row>
    <row r="90" spans="2:10" ht="11.25" outlineLevel="1">
      <c r="B90" s="75"/>
      <c r="C90" s="11"/>
      <c r="D90" s="1"/>
      <c r="E90" s="1" t="s">
        <v>1504</v>
      </c>
      <c r="F90" s="141" t="s">
        <v>1213</v>
      </c>
      <c r="G90" s="32"/>
      <c r="H90" s="32"/>
      <c r="I90" s="451"/>
      <c r="J90" s="452"/>
    </row>
    <row r="91" spans="2:10" ht="11.25" outlineLevel="1">
      <c r="B91" s="75"/>
      <c r="C91" s="123" t="s">
        <v>1051</v>
      </c>
      <c r="D91" s="120" t="s">
        <v>1033</v>
      </c>
      <c r="E91" s="120"/>
      <c r="F91" s="645"/>
      <c r="G91" s="873" t="s">
        <v>84</v>
      </c>
      <c r="H91" s="874"/>
      <c r="I91" s="873" t="s">
        <v>1229</v>
      </c>
      <c r="J91" s="874"/>
    </row>
    <row r="92" spans="2:10" ht="11.25" outlineLevel="1">
      <c r="B92" s="75"/>
      <c r="C92" s="11"/>
      <c r="D92" s="74"/>
      <c r="E92" s="1" t="s">
        <v>1212</v>
      </c>
      <c r="F92" s="141" t="s">
        <v>99</v>
      </c>
      <c r="G92" s="32"/>
      <c r="H92" s="32"/>
      <c r="I92" s="451"/>
      <c r="J92" s="452"/>
    </row>
    <row r="93" spans="2:10" ht="11.25" outlineLevel="1">
      <c r="B93" s="75"/>
      <c r="C93" s="119" t="s">
        <v>28</v>
      </c>
      <c r="D93" s="120" t="s">
        <v>192</v>
      </c>
      <c r="E93" s="120"/>
      <c r="F93" s="645"/>
      <c r="G93" s="568" t="s">
        <v>85</v>
      </c>
      <c r="H93" s="569" t="s">
        <v>82</v>
      </c>
      <c r="I93" s="451"/>
      <c r="J93" s="452"/>
    </row>
    <row r="94" spans="2:10" ht="11.25" outlineLevel="1">
      <c r="B94" s="706"/>
      <c r="C94" s="14"/>
      <c r="D94" s="318"/>
      <c r="E94" s="312" t="s">
        <v>1946</v>
      </c>
      <c r="F94" s="589"/>
      <c r="G94" s="61"/>
      <c r="H94" s="547"/>
      <c r="I94" s="451"/>
      <c r="J94" s="452"/>
    </row>
    <row r="95" spans="2:10" ht="11.25" outlineLevel="2">
      <c r="B95" s="706"/>
      <c r="C95" s="14"/>
      <c r="D95" s="311"/>
      <c r="E95" s="533" t="s">
        <v>3595</v>
      </c>
      <c r="F95" s="590">
        <v>3</v>
      </c>
      <c r="G95" s="73"/>
      <c r="H95" s="350"/>
      <c r="I95" s="451"/>
      <c r="J95" s="452"/>
    </row>
    <row r="96" spans="2:10" ht="25.5" outlineLevel="2">
      <c r="B96" s="706"/>
      <c r="C96" s="14"/>
      <c r="D96" s="539">
        <v>1</v>
      </c>
      <c r="E96" s="538" t="s">
        <v>3408</v>
      </c>
      <c r="F96" s="577" t="s">
        <v>3334</v>
      </c>
      <c r="G96" s="73"/>
      <c r="H96" s="350"/>
      <c r="I96" s="451"/>
      <c r="J96" s="452"/>
    </row>
    <row r="97" spans="2:10" ht="25.5" outlineLevel="2">
      <c r="B97" s="706"/>
      <c r="C97" s="14"/>
      <c r="D97" s="539">
        <v>2</v>
      </c>
      <c r="E97" s="538" t="s">
        <v>3445</v>
      </c>
      <c r="F97" s="577" t="s">
        <v>3355</v>
      </c>
      <c r="G97" s="73"/>
      <c r="H97" s="350"/>
      <c r="I97" s="451"/>
      <c r="J97" s="452"/>
    </row>
    <row r="98" spans="2:10" ht="12.75" outlineLevel="2">
      <c r="B98" s="706"/>
      <c r="C98" s="14"/>
      <c r="D98" s="539">
        <v>3</v>
      </c>
      <c r="E98" s="538" t="s">
        <v>3660</v>
      </c>
      <c r="F98" s="577" t="s">
        <v>3573</v>
      </c>
      <c r="G98" s="73"/>
      <c r="H98" s="350"/>
      <c r="I98" s="451"/>
      <c r="J98" s="452"/>
    </row>
    <row r="99" spans="2:10" ht="11.25" outlineLevel="1">
      <c r="B99" s="75"/>
      <c r="C99" s="11"/>
      <c r="D99" s="1"/>
      <c r="E99" s="1" t="s">
        <v>545</v>
      </c>
      <c r="F99" s="141" t="s">
        <v>897</v>
      </c>
      <c r="G99" s="32"/>
      <c r="H99" s="32"/>
      <c r="I99" s="451"/>
      <c r="J99" s="452"/>
    </row>
    <row r="100" spans="2:10" ht="11.25" outlineLevel="1">
      <c r="B100" s="75"/>
      <c r="C100" s="11"/>
      <c r="D100" s="1"/>
      <c r="E100" s="1" t="s">
        <v>546</v>
      </c>
      <c r="F100" s="141" t="s">
        <v>902</v>
      </c>
      <c r="G100" s="32"/>
      <c r="H100" s="32"/>
      <c r="I100" s="845"/>
      <c r="J100" s="846"/>
    </row>
    <row r="101" spans="2:10" ht="11.25" outlineLevel="1">
      <c r="B101" s="75"/>
      <c r="C101" s="11"/>
      <c r="D101" s="1"/>
      <c r="E101" s="1" t="s">
        <v>1052</v>
      </c>
      <c r="F101" s="141" t="s">
        <v>786</v>
      </c>
      <c r="G101" s="32"/>
      <c r="H101" s="32"/>
      <c r="I101" s="451"/>
      <c r="J101" s="452"/>
    </row>
    <row r="102" spans="2:10" ht="11.25" outlineLevel="1">
      <c r="B102" s="75"/>
      <c r="C102" s="11"/>
      <c r="D102" s="1"/>
      <c r="E102" s="1" t="s">
        <v>1214</v>
      </c>
      <c r="F102" s="141" t="s">
        <v>1053</v>
      </c>
      <c r="G102" s="32"/>
      <c r="H102" s="32"/>
      <c r="I102" s="451"/>
      <c r="J102" s="452"/>
    </row>
    <row r="103" spans="2:10" ht="11.25" outlineLevel="1">
      <c r="B103" s="75"/>
      <c r="C103" s="11"/>
      <c r="D103" s="1"/>
      <c r="E103" s="1" t="s">
        <v>547</v>
      </c>
      <c r="F103" s="141" t="s">
        <v>903</v>
      </c>
      <c r="G103" s="32"/>
      <c r="H103" s="32"/>
      <c r="I103" s="845"/>
      <c r="J103" s="846"/>
    </row>
    <row r="104" spans="2:10" ht="11.25" outlineLevel="1">
      <c r="B104" s="75"/>
      <c r="C104" s="11"/>
      <c r="D104" s="1"/>
      <c r="E104" s="1" t="s">
        <v>548</v>
      </c>
      <c r="F104" s="141" t="s">
        <v>904</v>
      </c>
      <c r="G104" s="32"/>
      <c r="H104" s="32"/>
      <c r="I104" s="845"/>
      <c r="J104" s="846"/>
    </row>
    <row r="105" spans="2:10" ht="11.25" outlineLevel="1">
      <c r="B105" s="75"/>
      <c r="C105" s="11"/>
      <c r="D105" s="1"/>
      <c r="E105" s="1" t="s">
        <v>549</v>
      </c>
      <c r="F105" s="141" t="s">
        <v>918</v>
      </c>
      <c r="G105" s="32"/>
      <c r="H105" s="32"/>
      <c r="I105" s="845"/>
      <c r="J105" s="846"/>
    </row>
    <row r="106" spans="2:10" ht="11.25" outlineLevel="1">
      <c r="B106" s="75"/>
      <c r="C106" s="11"/>
      <c r="D106" s="1"/>
      <c r="E106" s="1" t="s">
        <v>550</v>
      </c>
      <c r="F106" s="141" t="s">
        <v>925</v>
      </c>
      <c r="G106" s="32"/>
      <c r="H106" s="32"/>
      <c r="I106" s="845"/>
      <c r="J106" s="846"/>
    </row>
    <row r="107" spans="2:10" ht="11.25" outlineLevel="1">
      <c r="B107" s="523"/>
      <c r="C107" s="273" t="s">
        <v>2188</v>
      </c>
      <c r="D107" s="164" t="s">
        <v>1525</v>
      </c>
      <c r="E107" s="165"/>
      <c r="F107" s="593"/>
      <c r="G107" s="863" t="s">
        <v>898</v>
      </c>
      <c r="H107" s="864"/>
      <c r="I107" s="863" t="s">
        <v>898</v>
      </c>
      <c r="J107" s="864"/>
    </row>
    <row r="108" spans="2:10" ht="11.25" outlineLevel="1">
      <c r="B108" s="75"/>
      <c r="C108" s="11"/>
      <c r="D108" s="1"/>
      <c r="E108" s="1"/>
      <c r="F108" s="141" t="s">
        <v>1513</v>
      </c>
      <c r="G108" s="32"/>
      <c r="H108" s="32"/>
      <c r="I108" s="451"/>
      <c r="J108" s="452"/>
    </row>
    <row r="109" spans="2:10" ht="11.25" outlineLevel="1">
      <c r="B109" s="523"/>
      <c r="C109" s="224" t="s">
        <v>2189</v>
      </c>
      <c r="D109" s="335" t="s">
        <v>2020</v>
      </c>
      <c r="E109" s="165"/>
      <c r="F109" s="593"/>
      <c r="G109" s="542" t="s">
        <v>84</v>
      </c>
      <c r="H109" s="543" t="s">
        <v>85</v>
      </c>
      <c r="I109" s="542" t="s">
        <v>1229</v>
      </c>
      <c r="J109" s="543" t="s">
        <v>85</v>
      </c>
    </row>
    <row r="110" spans="2:10" ht="11.25" outlineLevel="1">
      <c r="B110" s="75"/>
      <c r="C110" s="11"/>
      <c r="D110" s="1"/>
      <c r="E110" s="216" t="s">
        <v>388</v>
      </c>
      <c r="F110" s="444" t="s">
        <v>2021</v>
      </c>
      <c r="G110" s="32"/>
      <c r="H110" s="32"/>
      <c r="I110" s="451"/>
      <c r="J110" s="452"/>
    </row>
    <row r="111" spans="2:10" ht="11.25" outlineLevel="1">
      <c r="B111" s="75"/>
      <c r="C111" s="11"/>
      <c r="D111" s="1"/>
      <c r="E111" s="216" t="s">
        <v>2022</v>
      </c>
      <c r="F111" s="444" t="s">
        <v>2024</v>
      </c>
      <c r="G111" s="32"/>
      <c r="H111" s="32"/>
      <c r="I111" s="451"/>
      <c r="J111" s="452"/>
    </row>
    <row r="112" spans="2:10" ht="11.25" outlineLevel="1">
      <c r="B112" s="75"/>
      <c r="C112" s="11"/>
      <c r="D112" s="1"/>
      <c r="E112" s="216" t="s">
        <v>2023</v>
      </c>
      <c r="F112" s="444" t="s">
        <v>43</v>
      </c>
      <c r="G112" s="32"/>
      <c r="H112" s="32"/>
      <c r="I112" s="451"/>
      <c r="J112" s="452"/>
    </row>
    <row r="113" spans="2:10" ht="11.25" outlineLevel="1">
      <c r="B113" s="75"/>
      <c r="C113" s="11"/>
      <c r="D113" s="1"/>
      <c r="E113" s="216"/>
      <c r="F113" s="444"/>
      <c r="G113" s="32"/>
      <c r="H113" s="32"/>
      <c r="I113" s="451"/>
      <c r="J113" s="452"/>
    </row>
    <row r="114" spans="2:10" ht="11.25" outlineLevel="1">
      <c r="B114" s="75"/>
      <c r="C114" s="119" t="s">
        <v>30</v>
      </c>
      <c r="D114" s="120" t="s">
        <v>193</v>
      </c>
      <c r="E114" s="120"/>
      <c r="F114" s="645"/>
      <c r="G114" s="5" t="s">
        <v>83</v>
      </c>
      <c r="H114" s="569" t="s">
        <v>82</v>
      </c>
      <c r="I114" s="568" t="s">
        <v>1229</v>
      </c>
      <c r="J114" s="569" t="s">
        <v>84</v>
      </c>
    </row>
    <row r="115" spans="2:10" ht="11.25" outlineLevel="1">
      <c r="B115" s="706"/>
      <c r="C115" s="14"/>
      <c r="D115" s="318"/>
      <c r="E115" s="312" t="s">
        <v>1947</v>
      </c>
      <c r="F115" s="589"/>
      <c r="G115" s="61"/>
      <c r="H115" s="547"/>
      <c r="I115" s="451"/>
      <c r="J115" s="452"/>
    </row>
    <row r="116" spans="2:10" ht="11.25" outlineLevel="2">
      <c r="B116" s="706"/>
      <c r="C116" s="14"/>
      <c r="D116" s="311"/>
      <c r="E116" s="533" t="s">
        <v>3574</v>
      </c>
      <c r="F116" s="590">
        <v>10</v>
      </c>
      <c r="G116" s="73"/>
      <c r="H116" s="350"/>
      <c r="I116" s="451"/>
      <c r="J116" s="452"/>
    </row>
    <row r="117" spans="2:10" ht="51" outlineLevel="2">
      <c r="B117" s="706"/>
      <c r="C117" s="14"/>
      <c r="D117" s="539">
        <v>1</v>
      </c>
      <c r="E117" s="538" t="s">
        <v>3421</v>
      </c>
      <c r="F117" s="577" t="s">
        <v>3712</v>
      </c>
      <c r="G117" s="73"/>
      <c r="H117" s="350"/>
      <c r="I117" s="451"/>
      <c r="J117" s="452"/>
    </row>
    <row r="118" spans="2:10" ht="38.25" outlineLevel="2">
      <c r="B118" s="706"/>
      <c r="C118" s="14"/>
      <c r="D118" s="539">
        <v>2</v>
      </c>
      <c r="E118" s="538" t="s">
        <v>3575</v>
      </c>
      <c r="F118" s="577" t="s">
        <v>3715</v>
      </c>
      <c r="G118" s="73"/>
      <c r="H118" s="350"/>
      <c r="I118" s="451"/>
      <c r="J118" s="452"/>
    </row>
    <row r="119" spans="2:10" ht="293.25" outlineLevel="2">
      <c r="B119" s="706"/>
      <c r="C119" s="14"/>
      <c r="D119" s="539">
        <v>3</v>
      </c>
      <c r="E119" s="538" t="s">
        <v>3451</v>
      </c>
      <c r="F119" s="577" t="s">
        <v>3719</v>
      </c>
      <c r="G119" s="73"/>
      <c r="H119" s="350"/>
      <c r="I119" s="451"/>
      <c r="J119" s="452"/>
    </row>
    <row r="120" spans="2:10" ht="38.25" outlineLevel="2">
      <c r="B120" s="706"/>
      <c r="C120" s="14"/>
      <c r="D120" s="539">
        <v>4</v>
      </c>
      <c r="E120" s="538" t="s">
        <v>3500</v>
      </c>
      <c r="F120" s="577" t="s">
        <v>3380</v>
      </c>
      <c r="G120" s="73"/>
      <c r="H120" s="350"/>
      <c r="I120" s="451"/>
      <c r="J120" s="452"/>
    </row>
    <row r="121" spans="2:10" ht="25.5" outlineLevel="2">
      <c r="B121" s="706"/>
      <c r="C121" s="14"/>
      <c r="D121" s="539">
        <v>5</v>
      </c>
      <c r="E121" s="538" t="s">
        <v>3501</v>
      </c>
      <c r="F121" s="577" t="s">
        <v>3381</v>
      </c>
      <c r="G121" s="73"/>
      <c r="H121" s="350"/>
      <c r="I121" s="451"/>
      <c r="J121" s="452"/>
    </row>
    <row r="122" spans="2:10" ht="38.25" outlineLevel="2">
      <c r="B122" s="706"/>
      <c r="C122" s="14"/>
      <c r="D122" s="539">
        <v>6</v>
      </c>
      <c r="E122" s="538" t="s">
        <v>3502</v>
      </c>
      <c r="F122" s="577" t="s">
        <v>3560</v>
      </c>
      <c r="G122" s="73"/>
      <c r="H122" s="350"/>
      <c r="I122" s="451"/>
      <c r="J122" s="452"/>
    </row>
    <row r="123" spans="2:10" ht="38.25" outlineLevel="2">
      <c r="B123" s="706"/>
      <c r="C123" s="14"/>
      <c r="D123" s="539">
        <v>7</v>
      </c>
      <c r="E123" s="538" t="s">
        <v>3503</v>
      </c>
      <c r="F123" s="577" t="s">
        <v>3561</v>
      </c>
      <c r="G123" s="73"/>
      <c r="H123" s="350"/>
      <c r="I123" s="451"/>
      <c r="J123" s="452"/>
    </row>
    <row r="124" spans="2:10" ht="153" outlineLevel="2">
      <c r="B124" s="706"/>
      <c r="C124" s="14"/>
      <c r="D124" s="539">
        <v>8</v>
      </c>
      <c r="E124" s="538" t="s">
        <v>3504</v>
      </c>
      <c r="F124" s="577" t="s">
        <v>3728</v>
      </c>
      <c r="G124" s="73"/>
      <c r="H124" s="350"/>
      <c r="I124" s="451"/>
      <c r="J124" s="452"/>
    </row>
    <row r="125" spans="2:10" ht="25.5" outlineLevel="2">
      <c r="B125" s="706"/>
      <c r="C125" s="14"/>
      <c r="D125" s="539">
        <v>9</v>
      </c>
      <c r="E125" s="538" t="s">
        <v>3518</v>
      </c>
      <c r="F125" s="577" t="s">
        <v>3386</v>
      </c>
      <c r="G125" s="73"/>
      <c r="H125" s="350"/>
      <c r="I125" s="451"/>
      <c r="J125" s="452"/>
    </row>
    <row r="126" spans="2:10" ht="12.75" outlineLevel="2">
      <c r="B126" s="706"/>
      <c r="C126" s="14"/>
      <c r="D126" s="539">
        <v>10</v>
      </c>
      <c r="E126" s="538" t="s">
        <v>3661</v>
      </c>
      <c r="F126" s="577" t="s">
        <v>3576</v>
      </c>
      <c r="G126" s="73"/>
      <c r="H126" s="350"/>
      <c r="I126" s="451"/>
      <c r="J126" s="452"/>
    </row>
    <row r="127" spans="2:10" ht="11.25" outlineLevel="1">
      <c r="B127" s="75"/>
      <c r="C127" s="11"/>
      <c r="D127" s="1"/>
      <c r="E127" s="1" t="s">
        <v>551</v>
      </c>
      <c r="F127" s="141" t="s">
        <v>901</v>
      </c>
      <c r="G127" s="32"/>
      <c r="H127" s="32"/>
      <c r="I127" s="845"/>
      <c r="J127" s="846"/>
    </row>
    <row r="128" spans="2:10" ht="11.25" outlineLevel="1">
      <c r="B128" s="75"/>
      <c r="C128" s="11"/>
      <c r="D128" s="1"/>
      <c r="E128" s="1" t="s">
        <v>564</v>
      </c>
      <c r="F128" s="141" t="s">
        <v>905</v>
      </c>
      <c r="G128" s="32"/>
      <c r="H128" s="32"/>
      <c r="I128" s="845"/>
      <c r="J128" s="846"/>
    </row>
    <row r="129" spans="2:10" ht="11.25" outlineLevel="1">
      <c r="B129" s="75"/>
      <c r="C129" s="11"/>
      <c r="D129" s="1"/>
      <c r="E129" s="1" t="s">
        <v>2115</v>
      </c>
      <c r="F129" s="141" t="s">
        <v>906</v>
      </c>
      <c r="G129" s="32"/>
      <c r="H129" s="32"/>
      <c r="I129" s="845"/>
      <c r="J129" s="846"/>
    </row>
    <row r="130" spans="2:10" ht="11.25" outlineLevel="1">
      <c r="B130" s="75"/>
      <c r="C130" s="11"/>
      <c r="D130" s="1"/>
      <c r="E130" s="1" t="s">
        <v>565</v>
      </c>
      <c r="F130" s="141" t="s">
        <v>36</v>
      </c>
      <c r="G130" s="32"/>
      <c r="H130" s="32"/>
      <c r="I130" s="845"/>
      <c r="J130" s="846"/>
    </row>
    <row r="131" spans="2:10" ht="11.25" outlineLevel="1">
      <c r="B131" s="75"/>
      <c r="C131" s="11"/>
      <c r="D131" s="1"/>
      <c r="E131" s="1" t="s">
        <v>566</v>
      </c>
      <c r="F131" s="141" t="s">
        <v>912</v>
      </c>
      <c r="G131" s="32"/>
      <c r="H131" s="32"/>
      <c r="I131" s="845"/>
      <c r="J131" s="846"/>
    </row>
    <row r="132" spans="2:10" ht="11.25" outlineLevel="1">
      <c r="B132" s="75"/>
      <c r="C132" s="11"/>
      <c r="D132" s="1"/>
      <c r="E132" s="1" t="s">
        <v>567</v>
      </c>
      <c r="F132" s="141" t="s">
        <v>894</v>
      </c>
      <c r="G132" s="32"/>
      <c r="H132" s="32"/>
      <c r="I132" s="845"/>
      <c r="J132" s="846"/>
    </row>
    <row r="133" spans="2:10" ht="11.25" outlineLevel="1">
      <c r="B133" s="75"/>
      <c r="C133" s="11"/>
      <c r="D133" s="1"/>
      <c r="E133" s="1" t="s">
        <v>568</v>
      </c>
      <c r="F133" s="141" t="s">
        <v>895</v>
      </c>
      <c r="G133" s="32"/>
      <c r="H133" s="32"/>
      <c r="I133" s="845"/>
      <c r="J133" s="846"/>
    </row>
    <row r="134" spans="2:10" ht="11.25" outlineLevel="1">
      <c r="B134" s="75"/>
      <c r="C134" s="11"/>
      <c r="D134" s="1"/>
      <c r="E134" s="1" t="s">
        <v>569</v>
      </c>
      <c r="F134" s="141" t="s">
        <v>921</v>
      </c>
      <c r="G134" s="32"/>
      <c r="H134" s="32"/>
      <c r="I134" s="845"/>
      <c r="J134" s="846"/>
    </row>
    <row r="135" spans="2:10" ht="11.25" outlineLevel="1">
      <c r="B135" s="75"/>
      <c r="C135" s="11"/>
      <c r="D135" s="1"/>
      <c r="E135" s="1" t="s">
        <v>570</v>
      </c>
      <c r="F135" s="141" t="s">
        <v>924</v>
      </c>
      <c r="G135" s="32"/>
      <c r="H135" s="32"/>
      <c r="I135" s="845"/>
      <c r="J135" s="846"/>
    </row>
    <row r="136" spans="2:10" ht="11.25" outlineLevel="1">
      <c r="B136" s="75"/>
      <c r="C136" s="11"/>
      <c r="D136" s="1"/>
      <c r="E136" s="1" t="s">
        <v>571</v>
      </c>
      <c r="F136" s="141" t="s">
        <v>917</v>
      </c>
      <c r="G136" s="32"/>
      <c r="H136" s="32"/>
      <c r="I136" s="845"/>
      <c r="J136" s="846"/>
    </row>
    <row r="137" spans="2:10" ht="11.25" outlineLevel="1">
      <c r="B137" s="75"/>
      <c r="C137" s="11"/>
      <c r="D137" s="1"/>
      <c r="E137" s="1" t="s">
        <v>572</v>
      </c>
      <c r="F137" s="141" t="s">
        <v>920</v>
      </c>
      <c r="G137" s="32"/>
      <c r="H137" s="32"/>
      <c r="I137" s="845"/>
      <c r="J137" s="846"/>
    </row>
    <row r="138" spans="2:10" ht="11.25" outlineLevel="1">
      <c r="B138" s="75"/>
      <c r="C138" s="11"/>
      <c r="D138" s="1"/>
      <c r="E138" s="1" t="s">
        <v>573</v>
      </c>
      <c r="F138" s="141" t="s">
        <v>926</v>
      </c>
      <c r="G138" s="32"/>
      <c r="H138" s="32"/>
      <c r="I138" s="845"/>
      <c r="J138" s="846"/>
    </row>
    <row r="139" spans="2:10" ht="11.25" outlineLevel="1">
      <c r="B139" s="75"/>
      <c r="C139" s="11"/>
      <c r="D139" s="1"/>
      <c r="E139" s="1"/>
      <c r="F139" s="141"/>
      <c r="G139" s="32"/>
      <c r="H139" s="32"/>
      <c r="I139" s="451"/>
      <c r="J139" s="452"/>
    </row>
    <row r="140" spans="2:10" ht="11.25" outlineLevel="1">
      <c r="B140" s="75"/>
      <c r="C140" s="119" t="s">
        <v>31</v>
      </c>
      <c r="D140" s="120" t="s">
        <v>32</v>
      </c>
      <c r="E140" s="120"/>
      <c r="F140" s="645"/>
      <c r="G140" s="5" t="s">
        <v>85</v>
      </c>
      <c r="H140" s="5" t="s">
        <v>82</v>
      </c>
      <c r="I140" s="845"/>
      <c r="J140" s="846"/>
    </row>
    <row r="141" spans="2:10" ht="11.25" outlineLevel="1">
      <c r="B141" s="706"/>
      <c r="C141" s="14"/>
      <c r="D141" s="318"/>
      <c r="E141" s="312" t="s">
        <v>3732</v>
      </c>
      <c r="F141" s="589"/>
      <c r="G141" s="61"/>
      <c r="H141" s="547"/>
      <c r="I141" s="451"/>
      <c r="J141" s="452"/>
    </row>
    <row r="142" spans="2:10" ht="11.25" outlineLevel="2">
      <c r="B142" s="706"/>
      <c r="C142" s="14"/>
      <c r="D142" s="311"/>
      <c r="E142" s="533" t="s">
        <v>3736</v>
      </c>
      <c r="F142" s="590">
        <v>3</v>
      </c>
      <c r="G142" s="73"/>
      <c r="H142" s="350"/>
      <c r="I142" s="451"/>
      <c r="J142" s="452"/>
    </row>
    <row r="143" spans="2:10" ht="12.75" outlineLevel="2">
      <c r="B143" s="706"/>
      <c r="C143" s="14"/>
      <c r="D143" s="539">
        <v>1</v>
      </c>
      <c r="E143" s="538" t="s">
        <v>3418</v>
      </c>
      <c r="F143" s="577" t="s">
        <v>3342</v>
      </c>
      <c r="G143" s="73"/>
      <c r="H143" s="350"/>
      <c r="I143" s="451"/>
      <c r="J143" s="452"/>
    </row>
    <row r="144" spans="2:10" ht="51" outlineLevel="2">
      <c r="B144" s="706"/>
      <c r="C144" s="14"/>
      <c r="D144" s="539">
        <v>2</v>
      </c>
      <c r="E144" s="538" t="s">
        <v>3421</v>
      </c>
      <c r="F144" s="577" t="s">
        <v>3712</v>
      </c>
      <c r="G144" s="73"/>
      <c r="H144" s="350"/>
      <c r="I144" s="451"/>
      <c r="J144" s="452"/>
    </row>
    <row r="145" spans="2:10" ht="114.75" outlineLevel="2">
      <c r="B145" s="706"/>
      <c r="C145" s="14"/>
      <c r="D145" s="539">
        <v>3</v>
      </c>
      <c r="E145" s="538" t="s">
        <v>3517</v>
      </c>
      <c r="F145" s="577" t="s">
        <v>3568</v>
      </c>
      <c r="G145" s="73"/>
      <c r="H145" s="350"/>
      <c r="I145" s="451"/>
      <c r="J145" s="452"/>
    </row>
    <row r="146" spans="2:10" ht="11.25" outlineLevel="1">
      <c r="B146" s="75"/>
      <c r="C146" s="11"/>
      <c r="D146" s="1"/>
      <c r="E146" s="1" t="s">
        <v>951</v>
      </c>
      <c r="F146" s="141" t="s">
        <v>919</v>
      </c>
      <c r="G146" s="32"/>
      <c r="H146" s="32"/>
      <c r="I146" s="845"/>
      <c r="J146" s="846"/>
    </row>
    <row r="147" spans="2:10" ht="11.25" outlineLevel="1">
      <c r="B147" s="75"/>
      <c r="C147" s="11"/>
      <c r="D147" s="1"/>
      <c r="E147" s="1"/>
      <c r="F147" s="141"/>
      <c r="G147" s="32"/>
      <c r="H147" s="32"/>
      <c r="I147" s="451"/>
      <c r="J147" s="452"/>
    </row>
    <row r="148" spans="2:10" ht="11.25" outlineLevel="1">
      <c r="B148" s="75"/>
      <c r="C148" s="119" t="s">
        <v>33</v>
      </c>
      <c r="D148" s="120" t="s">
        <v>34</v>
      </c>
      <c r="E148" s="120"/>
      <c r="F148" s="645"/>
      <c r="G148" s="5" t="s">
        <v>83</v>
      </c>
      <c r="H148" s="5" t="s">
        <v>82</v>
      </c>
      <c r="I148" s="845"/>
      <c r="J148" s="846"/>
    </row>
    <row r="149" spans="2:10" ht="11.25" outlineLevel="1">
      <c r="B149" s="706"/>
      <c r="C149" s="14"/>
      <c r="D149" s="318"/>
      <c r="E149" s="312" t="s">
        <v>1949</v>
      </c>
      <c r="F149" s="589"/>
      <c r="G149" s="61"/>
      <c r="H149" s="547"/>
      <c r="I149" s="451"/>
      <c r="J149" s="452"/>
    </row>
    <row r="150" spans="2:10" ht="11.25" outlineLevel="2">
      <c r="B150" s="706"/>
      <c r="C150" s="14"/>
      <c r="D150" s="311"/>
      <c r="E150" s="533" t="s">
        <v>3596</v>
      </c>
      <c r="F150" s="590">
        <v>2</v>
      </c>
      <c r="G150" s="73"/>
      <c r="H150" s="350"/>
      <c r="I150" s="451"/>
      <c r="J150" s="452"/>
    </row>
    <row r="151" spans="2:10" ht="153" outlineLevel="2">
      <c r="B151" s="706"/>
      <c r="C151" s="14"/>
      <c r="D151" s="539">
        <v>1</v>
      </c>
      <c r="E151" s="538" t="s">
        <v>3504</v>
      </c>
      <c r="F151" s="577" t="s">
        <v>3728</v>
      </c>
      <c r="G151" s="73"/>
      <c r="H151" s="350"/>
      <c r="I151" s="451"/>
      <c r="J151" s="452"/>
    </row>
    <row r="152" spans="2:10" ht="12.75" outlineLevel="2">
      <c r="B152" s="706"/>
      <c r="C152" s="14"/>
      <c r="D152" s="539">
        <v>2</v>
      </c>
      <c r="E152" s="538" t="s">
        <v>3664</v>
      </c>
      <c r="F152" s="577" t="s">
        <v>3578</v>
      </c>
      <c r="G152" s="73"/>
      <c r="H152" s="350"/>
      <c r="I152" s="451"/>
      <c r="J152" s="452"/>
    </row>
    <row r="153" spans="2:10" ht="11.25" outlineLevel="1">
      <c r="B153" s="75"/>
      <c r="C153" s="11"/>
      <c r="D153" s="1"/>
      <c r="E153" s="142" t="s">
        <v>574</v>
      </c>
      <c r="F153" s="141" t="s">
        <v>1514</v>
      </c>
      <c r="G153" s="32"/>
      <c r="H153" s="32"/>
      <c r="I153" s="845"/>
      <c r="J153" s="846"/>
    </row>
    <row r="154" spans="2:10" ht="11.25" outlineLevel="1">
      <c r="B154" s="75"/>
      <c r="C154" s="11"/>
      <c r="D154" s="1"/>
      <c r="E154" s="142" t="s">
        <v>1359</v>
      </c>
      <c r="F154" s="141" t="s">
        <v>1948</v>
      </c>
      <c r="G154" s="32"/>
      <c r="H154" s="32"/>
      <c r="I154" s="451"/>
      <c r="J154" s="452"/>
    </row>
    <row r="155" spans="2:10" ht="11.25" outlineLevel="1">
      <c r="B155" s="75"/>
      <c r="C155" s="11"/>
      <c r="D155" s="1"/>
      <c r="E155" s="1" t="s">
        <v>575</v>
      </c>
      <c r="F155" s="141" t="s">
        <v>909</v>
      </c>
      <c r="G155" s="32"/>
      <c r="H155" s="32"/>
      <c r="I155" s="845"/>
      <c r="J155" s="846"/>
    </row>
    <row r="156" spans="2:10" ht="11.25" outlineLevel="1">
      <c r="B156" s="75"/>
      <c r="C156" s="13"/>
      <c r="D156" s="124"/>
      <c r="E156" s="1" t="s">
        <v>887</v>
      </c>
      <c r="F156" s="141" t="s">
        <v>930</v>
      </c>
      <c r="G156" s="125"/>
      <c r="H156" s="125"/>
      <c r="I156" s="861"/>
      <c r="J156" s="862"/>
    </row>
    <row r="157" spans="2:10" ht="11.25" outlineLevel="1">
      <c r="B157" s="75"/>
      <c r="C157" s="11"/>
      <c r="D157" s="1"/>
      <c r="E157" s="1" t="s">
        <v>576</v>
      </c>
      <c r="F157" s="141" t="s">
        <v>891</v>
      </c>
      <c r="G157" s="32"/>
      <c r="H157" s="32"/>
      <c r="I157" s="845"/>
      <c r="J157" s="846"/>
    </row>
    <row r="158" spans="2:10" ht="11.25" outlineLevel="1">
      <c r="B158" s="75"/>
      <c r="C158" s="11"/>
      <c r="D158" s="1"/>
      <c r="E158" s="1"/>
      <c r="F158" s="141"/>
      <c r="G158" s="32"/>
      <c r="H158" s="32"/>
      <c r="I158" s="451"/>
      <c r="J158" s="452"/>
    </row>
    <row r="159" spans="2:10" ht="11.25" outlineLevel="1">
      <c r="B159" s="75"/>
      <c r="C159" s="119" t="s">
        <v>33</v>
      </c>
      <c r="D159" s="120" t="s">
        <v>577</v>
      </c>
      <c r="E159" s="120"/>
      <c r="F159" s="645"/>
      <c r="G159" s="5" t="s">
        <v>234</v>
      </c>
      <c r="H159" s="5" t="s">
        <v>82</v>
      </c>
      <c r="I159" s="845"/>
      <c r="J159" s="846"/>
    </row>
    <row r="160" spans="2:10" ht="11.25" outlineLevel="1">
      <c r="B160" s="706"/>
      <c r="C160" s="14"/>
      <c r="D160" s="318"/>
      <c r="E160" s="312" t="s">
        <v>1949</v>
      </c>
      <c r="F160" s="589"/>
      <c r="G160" s="61"/>
      <c r="H160" s="547"/>
      <c r="I160" s="451"/>
      <c r="J160" s="452"/>
    </row>
    <row r="161" spans="2:10" ht="11.25" outlineLevel="2">
      <c r="B161" s="706"/>
      <c r="C161" s="14"/>
      <c r="D161" s="311"/>
      <c r="E161" s="533" t="s">
        <v>3596</v>
      </c>
      <c r="F161" s="590">
        <v>2</v>
      </c>
      <c r="G161" s="73"/>
      <c r="H161" s="350"/>
      <c r="I161" s="451"/>
      <c r="J161" s="452"/>
    </row>
    <row r="162" spans="2:10" ht="153" outlineLevel="2">
      <c r="B162" s="706"/>
      <c r="C162" s="14"/>
      <c r="D162" s="539">
        <v>1</v>
      </c>
      <c r="E162" s="538" t="s">
        <v>3504</v>
      </c>
      <c r="F162" s="577" t="s">
        <v>3728</v>
      </c>
      <c r="G162" s="73"/>
      <c r="H162" s="350"/>
      <c r="I162" s="451"/>
      <c r="J162" s="452"/>
    </row>
    <row r="163" spans="2:10" ht="12.75" outlineLevel="2">
      <c r="B163" s="706"/>
      <c r="C163" s="14"/>
      <c r="D163" s="539">
        <v>2</v>
      </c>
      <c r="E163" s="538" t="s">
        <v>3664</v>
      </c>
      <c r="F163" s="577" t="s">
        <v>3578</v>
      </c>
      <c r="G163" s="73"/>
      <c r="H163" s="350"/>
      <c r="I163" s="451"/>
      <c r="J163" s="452"/>
    </row>
    <row r="164" spans="2:10" ht="11.25" outlineLevel="1">
      <c r="B164" s="75"/>
      <c r="C164" s="11"/>
      <c r="D164" s="1"/>
      <c r="E164" s="1" t="s">
        <v>541</v>
      </c>
      <c r="F164" s="141" t="s">
        <v>25</v>
      </c>
      <c r="G164" s="32"/>
      <c r="H164" s="32"/>
      <c r="I164" s="845"/>
      <c r="J164" s="846"/>
    </row>
    <row r="165" spans="2:10" ht="11.25" outlineLevel="1">
      <c r="B165" s="75"/>
      <c r="C165" s="11"/>
      <c r="D165" s="1"/>
      <c r="E165" s="1"/>
      <c r="F165" s="141"/>
      <c r="G165" s="32"/>
      <c r="H165" s="32"/>
      <c r="I165" s="451"/>
      <c r="J165" s="452"/>
    </row>
    <row r="166" spans="2:10" ht="11.25" outlineLevel="1">
      <c r="B166" s="75"/>
      <c r="C166" s="119" t="s">
        <v>35</v>
      </c>
      <c r="D166" s="120" t="s">
        <v>36</v>
      </c>
      <c r="E166" s="120"/>
      <c r="F166" s="645"/>
      <c r="G166" s="5" t="s">
        <v>83</v>
      </c>
      <c r="H166" s="5" t="s">
        <v>82</v>
      </c>
      <c r="I166" s="845"/>
      <c r="J166" s="846"/>
    </row>
    <row r="167" spans="2:10" ht="11.25" outlineLevel="1">
      <c r="B167" s="706"/>
      <c r="C167" s="14"/>
      <c r="D167" s="318"/>
      <c r="E167" s="312" t="s">
        <v>1950</v>
      </c>
      <c r="F167" s="589"/>
      <c r="G167" s="61"/>
      <c r="H167" s="547"/>
      <c r="I167" s="451"/>
      <c r="J167" s="452"/>
    </row>
    <row r="168" spans="2:10" ht="11.25" outlineLevel="2">
      <c r="B168" s="706"/>
      <c r="C168" s="14"/>
      <c r="D168" s="311"/>
      <c r="E168" s="533" t="s">
        <v>3597</v>
      </c>
      <c r="F168" s="590">
        <v>2</v>
      </c>
      <c r="G168" s="73"/>
      <c r="H168" s="350"/>
      <c r="I168" s="451"/>
      <c r="J168" s="452"/>
    </row>
    <row r="169" spans="2:10" ht="153" outlineLevel="2">
      <c r="B169" s="706"/>
      <c r="C169" s="14"/>
      <c r="D169" s="539">
        <v>1</v>
      </c>
      <c r="E169" s="538" t="s">
        <v>3504</v>
      </c>
      <c r="F169" s="577" t="s">
        <v>3728</v>
      </c>
      <c r="G169" s="73"/>
      <c r="H169" s="350"/>
      <c r="I169" s="451"/>
      <c r="J169" s="452"/>
    </row>
    <row r="170" spans="2:10" ht="12.75" outlineLevel="2">
      <c r="B170" s="706"/>
      <c r="C170" s="14"/>
      <c r="D170" s="539">
        <v>2</v>
      </c>
      <c r="E170" s="538" t="s">
        <v>3662</v>
      </c>
      <c r="F170" s="577" t="s">
        <v>3580</v>
      </c>
      <c r="G170" s="73"/>
      <c r="H170" s="350"/>
      <c r="I170" s="451"/>
      <c r="J170" s="452"/>
    </row>
    <row r="171" spans="2:10" ht="11.25" outlineLevel="1">
      <c r="B171" s="75"/>
      <c r="C171" s="11"/>
      <c r="D171" s="1"/>
      <c r="E171" s="1" t="s">
        <v>565</v>
      </c>
      <c r="F171" s="141" t="s">
        <v>36</v>
      </c>
      <c r="G171" s="32"/>
      <c r="H171" s="32"/>
      <c r="I171" s="845"/>
      <c r="J171" s="846"/>
    </row>
    <row r="172" spans="2:10" ht="11.25" outlineLevel="1">
      <c r="B172" s="75"/>
      <c r="C172" s="11"/>
      <c r="D172" s="1"/>
      <c r="E172" s="1" t="s">
        <v>566</v>
      </c>
      <c r="F172" s="141" t="s">
        <v>912</v>
      </c>
      <c r="G172" s="32"/>
      <c r="H172" s="32"/>
      <c r="I172" s="845"/>
      <c r="J172" s="846"/>
    </row>
    <row r="173" spans="2:10" ht="11.25" outlineLevel="1">
      <c r="B173" s="75"/>
      <c r="C173" s="11"/>
      <c r="D173" s="1"/>
      <c r="E173" s="1" t="s">
        <v>576</v>
      </c>
      <c r="F173" s="141" t="s">
        <v>891</v>
      </c>
      <c r="G173" s="32"/>
      <c r="H173" s="32"/>
      <c r="I173" s="845"/>
      <c r="J173" s="846"/>
    </row>
    <row r="174" spans="2:10" ht="11.25" outlineLevel="1">
      <c r="B174" s="75"/>
      <c r="C174" s="11"/>
      <c r="D174" s="1"/>
      <c r="E174" s="142" t="s">
        <v>574</v>
      </c>
      <c r="F174" s="141" t="s">
        <v>1514</v>
      </c>
      <c r="G174" s="32"/>
      <c r="H174" s="32"/>
      <c r="I174" s="845"/>
      <c r="J174" s="846"/>
    </row>
    <row r="175" spans="2:10" ht="11.25" outlineLevel="1">
      <c r="B175" s="75"/>
      <c r="C175" s="11"/>
      <c r="D175" s="1"/>
      <c r="E175" s="142"/>
      <c r="F175" s="141"/>
      <c r="G175" s="32"/>
      <c r="H175" s="32"/>
      <c r="I175" s="451"/>
      <c r="J175" s="452"/>
    </row>
    <row r="176" spans="2:10" ht="11.25" outlineLevel="1">
      <c r="B176" s="75"/>
      <c r="C176" s="119" t="s">
        <v>37</v>
      </c>
      <c r="D176" s="120" t="s">
        <v>38</v>
      </c>
      <c r="E176" s="120"/>
      <c r="F176" s="645"/>
      <c r="G176" s="5" t="s">
        <v>83</v>
      </c>
      <c r="H176" s="5" t="s">
        <v>82</v>
      </c>
      <c r="I176" s="845"/>
      <c r="J176" s="846"/>
    </row>
    <row r="177" spans="2:10" ht="11.25" outlineLevel="1">
      <c r="B177" s="706"/>
      <c r="C177" s="14"/>
      <c r="D177" s="318"/>
      <c r="E177" s="312" t="s">
        <v>1951</v>
      </c>
      <c r="F177" s="589"/>
      <c r="G177" s="61"/>
      <c r="H177" s="547"/>
      <c r="I177" s="451"/>
      <c r="J177" s="452"/>
    </row>
    <row r="178" spans="2:10" ht="11.25" outlineLevel="2">
      <c r="B178" s="706"/>
      <c r="C178" s="14"/>
      <c r="D178" s="311"/>
      <c r="E178" s="533" t="s">
        <v>3598</v>
      </c>
      <c r="F178" s="590">
        <v>3</v>
      </c>
      <c r="G178" s="73"/>
      <c r="H178" s="350"/>
      <c r="I178" s="451"/>
      <c r="J178" s="452"/>
    </row>
    <row r="179" spans="2:10" ht="12.75" outlineLevel="2">
      <c r="B179" s="706"/>
      <c r="C179" s="14"/>
      <c r="D179" s="539">
        <v>1</v>
      </c>
      <c r="E179" s="538" t="s">
        <v>3398</v>
      </c>
      <c r="F179" s="577" t="s">
        <v>3681</v>
      </c>
      <c r="G179" s="73"/>
      <c r="H179" s="350"/>
      <c r="I179" s="451"/>
      <c r="J179" s="452"/>
    </row>
    <row r="180" spans="2:10" ht="12.75" outlineLevel="2">
      <c r="B180" s="706"/>
      <c r="C180" s="14"/>
      <c r="D180" s="539">
        <v>2</v>
      </c>
      <c r="E180" s="538" t="s">
        <v>3399</v>
      </c>
      <c r="F180" s="577" t="s">
        <v>3683</v>
      </c>
      <c r="G180" s="73"/>
      <c r="H180" s="350"/>
      <c r="I180" s="451"/>
      <c r="J180" s="452"/>
    </row>
    <row r="181" spans="2:10" ht="12.75" outlineLevel="2">
      <c r="B181" s="706"/>
      <c r="C181" s="14"/>
      <c r="D181" s="539">
        <v>3</v>
      </c>
      <c r="E181" s="538" t="s">
        <v>3663</v>
      </c>
      <c r="F181" s="577" t="s">
        <v>3582</v>
      </c>
      <c r="G181" s="73"/>
      <c r="H181" s="350"/>
      <c r="I181" s="451"/>
      <c r="J181" s="452"/>
    </row>
    <row r="182" spans="2:10" ht="11.25" outlineLevel="1">
      <c r="B182" s="75"/>
      <c r="C182" s="11"/>
      <c r="D182" s="1"/>
      <c r="E182" s="1" t="s">
        <v>541</v>
      </c>
      <c r="F182" s="141" t="s">
        <v>25</v>
      </c>
      <c r="G182" s="32"/>
      <c r="H182" s="32"/>
      <c r="I182" s="845"/>
      <c r="J182" s="846"/>
    </row>
    <row r="183" spans="2:10" ht="11.25" outlineLevel="1">
      <c r="B183" s="75"/>
      <c r="C183" s="11"/>
      <c r="D183" s="1"/>
      <c r="E183" s="1"/>
      <c r="F183" s="141"/>
      <c r="G183" s="32"/>
      <c r="H183" s="32"/>
      <c r="I183" s="451"/>
      <c r="J183" s="452"/>
    </row>
    <row r="184" spans="2:10" ht="11.25" outlineLevel="1">
      <c r="B184" s="75"/>
      <c r="C184" s="119" t="s">
        <v>668</v>
      </c>
      <c r="D184" s="120" t="s">
        <v>669</v>
      </c>
      <c r="E184" s="120"/>
      <c r="F184" s="645"/>
      <c r="G184" s="5"/>
      <c r="H184" s="5"/>
      <c r="I184" s="451"/>
      <c r="J184" s="452"/>
    </row>
    <row r="185" spans="2:10" ht="11.25" outlineLevel="1">
      <c r="B185" s="75"/>
      <c r="C185" s="123" t="s">
        <v>146</v>
      </c>
      <c r="D185" s="120" t="s">
        <v>587</v>
      </c>
      <c r="E185" s="120"/>
      <c r="F185" s="645"/>
      <c r="G185" s="5" t="s">
        <v>83</v>
      </c>
      <c r="H185" s="5" t="s">
        <v>82</v>
      </c>
      <c r="I185" s="845"/>
      <c r="J185" s="846"/>
    </row>
    <row r="186" spans="2:10" ht="11.25" outlineLevel="1">
      <c r="B186" s="706"/>
      <c r="C186" s="14"/>
      <c r="D186" s="318"/>
      <c r="E186" s="312" t="s">
        <v>1952</v>
      </c>
      <c r="F186" s="589"/>
      <c r="G186" s="61"/>
      <c r="H186" s="547"/>
      <c r="I186" s="451"/>
      <c r="J186" s="452"/>
    </row>
    <row r="187" spans="2:10" ht="11.25" outlineLevel="2">
      <c r="B187" s="706"/>
      <c r="C187" s="14"/>
      <c r="D187" s="311"/>
      <c r="E187" s="533" t="s">
        <v>3599</v>
      </c>
      <c r="F187" s="590">
        <v>5</v>
      </c>
      <c r="G187" s="73"/>
      <c r="H187" s="350"/>
      <c r="I187" s="451"/>
      <c r="J187" s="452"/>
    </row>
    <row r="188" spans="2:10" ht="25.5" outlineLevel="2">
      <c r="B188" s="706"/>
      <c r="C188" s="14"/>
      <c r="D188" s="539">
        <v>1</v>
      </c>
      <c r="E188" s="538" t="s">
        <v>3445</v>
      </c>
      <c r="F188" s="577" t="s">
        <v>3355</v>
      </c>
      <c r="G188" s="73"/>
      <c r="H188" s="350"/>
      <c r="I188" s="451"/>
      <c r="J188" s="452"/>
    </row>
    <row r="189" spans="2:10" ht="38.25" outlineLevel="2">
      <c r="B189" s="706"/>
      <c r="C189" s="14"/>
      <c r="D189" s="539">
        <v>2</v>
      </c>
      <c r="E189" s="538" t="s">
        <v>3462</v>
      </c>
      <c r="F189" s="577" t="s">
        <v>3721</v>
      </c>
      <c r="G189" s="73"/>
      <c r="H189" s="350"/>
      <c r="I189" s="451"/>
      <c r="J189" s="452"/>
    </row>
    <row r="190" spans="2:10" ht="191.25" outlineLevel="2">
      <c r="B190" s="706"/>
      <c r="C190" s="14"/>
      <c r="D190" s="539">
        <v>3</v>
      </c>
      <c r="E190" s="538" t="s">
        <v>3488</v>
      </c>
      <c r="F190" s="577" t="s">
        <v>3726</v>
      </c>
      <c r="G190" s="73"/>
      <c r="H190" s="350"/>
      <c r="I190" s="451"/>
      <c r="J190" s="452"/>
    </row>
    <row r="191" spans="2:10" ht="38.25" outlineLevel="2">
      <c r="B191" s="706"/>
      <c r="C191" s="14"/>
      <c r="D191" s="539">
        <v>4</v>
      </c>
      <c r="E191" s="538" t="s">
        <v>3514</v>
      </c>
      <c r="F191" s="577" t="s">
        <v>3384</v>
      </c>
      <c r="G191" s="73"/>
      <c r="H191" s="350"/>
      <c r="I191" s="451"/>
      <c r="J191" s="452"/>
    </row>
    <row r="192" spans="2:10" ht="12.75" outlineLevel="2">
      <c r="B192" s="706"/>
      <c r="C192" s="14"/>
      <c r="D192" s="539">
        <v>5</v>
      </c>
      <c r="E192" s="538" t="s">
        <v>3665</v>
      </c>
      <c r="F192" s="577" t="s">
        <v>3584</v>
      </c>
      <c r="G192" s="73"/>
      <c r="H192" s="350"/>
      <c r="I192" s="451"/>
      <c r="J192" s="452"/>
    </row>
    <row r="193" spans="2:10" ht="11.25" outlineLevel="1">
      <c r="B193" s="75"/>
      <c r="C193" s="11"/>
      <c r="D193" s="1"/>
      <c r="E193" s="1" t="s">
        <v>578</v>
      </c>
      <c r="F193" s="141" t="s">
        <v>910</v>
      </c>
      <c r="G193" s="32"/>
      <c r="H193" s="32"/>
      <c r="I193" s="845"/>
      <c r="J193" s="846"/>
    </row>
    <row r="194" spans="2:10" ht="11.25" outlineLevel="1">
      <c r="B194" s="75"/>
      <c r="C194" s="11"/>
      <c r="D194" s="1"/>
      <c r="E194" s="1" t="s">
        <v>579</v>
      </c>
      <c r="F194" s="141" t="s">
        <v>893</v>
      </c>
      <c r="G194" s="32"/>
      <c r="H194" s="32"/>
      <c r="I194" s="845"/>
      <c r="J194" s="846"/>
    </row>
    <row r="195" spans="2:10" ht="11.25" outlineLevel="1">
      <c r="B195" s="75"/>
      <c r="C195" s="11"/>
      <c r="D195" s="1"/>
      <c r="E195" s="1" t="s">
        <v>580</v>
      </c>
      <c r="F195" s="141" t="s">
        <v>913</v>
      </c>
      <c r="G195" s="32"/>
      <c r="H195" s="32"/>
      <c r="I195" s="845"/>
      <c r="J195" s="846"/>
    </row>
    <row r="196" spans="2:10" ht="11.25" outlineLevel="1">
      <c r="B196" s="75"/>
      <c r="C196" s="11"/>
      <c r="D196" s="1"/>
      <c r="E196" s="1" t="s">
        <v>581</v>
      </c>
      <c r="F196" s="141" t="s">
        <v>939</v>
      </c>
      <c r="G196" s="32"/>
      <c r="H196" s="32"/>
      <c r="I196" s="845"/>
      <c r="J196" s="846"/>
    </row>
    <row r="197" spans="2:10" ht="11.25" outlineLevel="1">
      <c r="B197" s="75"/>
      <c r="C197" s="11"/>
      <c r="D197" s="1"/>
      <c r="E197" s="1" t="s">
        <v>582</v>
      </c>
      <c r="F197" s="141" t="s">
        <v>588</v>
      </c>
      <c r="G197" s="32"/>
      <c r="H197" s="32"/>
      <c r="I197" s="845"/>
      <c r="J197" s="846"/>
    </row>
    <row r="198" spans="2:10" ht="11.25" outlineLevel="1">
      <c r="B198" s="75"/>
      <c r="C198" s="11"/>
      <c r="D198" s="1"/>
      <c r="E198" s="1" t="s">
        <v>583</v>
      </c>
      <c r="F198" s="141" t="s">
        <v>914</v>
      </c>
      <c r="G198" s="32"/>
      <c r="H198" s="32"/>
      <c r="I198" s="845"/>
      <c r="J198" s="846"/>
    </row>
    <row r="199" spans="2:10" ht="11.25" outlineLevel="1">
      <c r="B199" s="75"/>
      <c r="C199" s="11"/>
      <c r="D199" s="1"/>
      <c r="E199" s="1" t="s">
        <v>584</v>
      </c>
      <c r="F199" s="141" t="s">
        <v>915</v>
      </c>
      <c r="G199" s="32"/>
      <c r="H199" s="32"/>
      <c r="I199" s="845"/>
      <c r="J199" s="846"/>
    </row>
    <row r="200" spans="2:10" ht="11.25" outlineLevel="1">
      <c r="B200" s="75"/>
      <c r="C200" s="11"/>
      <c r="D200" s="1"/>
      <c r="E200" s="1" t="s">
        <v>585</v>
      </c>
      <c r="F200" s="141" t="s">
        <v>922</v>
      </c>
      <c r="G200" s="32"/>
      <c r="H200" s="32"/>
      <c r="I200" s="845"/>
      <c r="J200" s="846"/>
    </row>
    <row r="201" spans="2:10" ht="11.25" outlineLevel="1">
      <c r="B201" s="75"/>
      <c r="C201" s="11"/>
      <c r="D201" s="1"/>
      <c r="E201" s="1" t="s">
        <v>586</v>
      </c>
      <c r="F201" s="141" t="s">
        <v>923</v>
      </c>
      <c r="G201" s="32"/>
      <c r="H201" s="32"/>
      <c r="I201" s="845"/>
      <c r="J201" s="846"/>
    </row>
    <row r="202" spans="2:10" ht="11.25" outlineLevel="1">
      <c r="B202" s="75"/>
      <c r="C202" s="11"/>
      <c r="D202" s="1"/>
      <c r="E202" s="1"/>
      <c r="F202" s="141"/>
      <c r="G202" s="32"/>
      <c r="H202" s="32"/>
      <c r="I202" s="451"/>
      <c r="J202" s="452"/>
    </row>
    <row r="203" spans="2:10" ht="11.25" outlineLevel="1">
      <c r="B203" s="75"/>
      <c r="C203" s="123" t="s">
        <v>147</v>
      </c>
      <c r="D203" s="120" t="s">
        <v>588</v>
      </c>
      <c r="E203" s="120"/>
      <c r="F203" s="645"/>
      <c r="G203" s="5" t="s">
        <v>83</v>
      </c>
      <c r="H203" s="5" t="s">
        <v>82</v>
      </c>
      <c r="I203" s="845"/>
      <c r="J203" s="846"/>
    </row>
    <row r="204" spans="2:10" ht="11.25" outlineLevel="1">
      <c r="B204" s="706"/>
      <c r="C204" s="14"/>
      <c r="D204" s="318"/>
      <c r="E204" s="312" t="s">
        <v>1952</v>
      </c>
      <c r="F204" s="589"/>
      <c r="G204" s="61"/>
      <c r="H204" s="547"/>
      <c r="I204" s="451"/>
      <c r="J204" s="452"/>
    </row>
    <row r="205" spans="2:10" ht="11.25" outlineLevel="2">
      <c r="B205" s="706"/>
      <c r="C205" s="14"/>
      <c r="D205" s="311"/>
      <c r="E205" s="533" t="s">
        <v>3599</v>
      </c>
      <c r="F205" s="590">
        <v>5</v>
      </c>
      <c r="G205" s="73"/>
      <c r="H205" s="350"/>
      <c r="I205" s="451"/>
      <c r="J205" s="452"/>
    </row>
    <row r="206" spans="2:10" ht="25.5" outlineLevel="2">
      <c r="B206" s="706"/>
      <c r="C206" s="14"/>
      <c r="D206" s="539">
        <v>1</v>
      </c>
      <c r="E206" s="538" t="s">
        <v>3445</v>
      </c>
      <c r="F206" s="577" t="s">
        <v>3355</v>
      </c>
      <c r="G206" s="73"/>
      <c r="H206" s="350"/>
      <c r="I206" s="451"/>
      <c r="J206" s="452"/>
    </row>
    <row r="207" spans="2:10" ht="38.25" outlineLevel="2">
      <c r="B207" s="706"/>
      <c r="C207" s="14"/>
      <c r="D207" s="539">
        <v>2</v>
      </c>
      <c r="E207" s="538" t="s">
        <v>3462</v>
      </c>
      <c r="F207" s="577" t="s">
        <v>3721</v>
      </c>
      <c r="G207" s="73"/>
      <c r="H207" s="350"/>
      <c r="I207" s="451"/>
      <c r="J207" s="452"/>
    </row>
    <row r="208" spans="2:10" ht="191.25" outlineLevel="2">
      <c r="B208" s="706"/>
      <c r="C208" s="14"/>
      <c r="D208" s="539">
        <v>3</v>
      </c>
      <c r="E208" s="538" t="s">
        <v>3488</v>
      </c>
      <c r="F208" s="577" t="s">
        <v>3726</v>
      </c>
      <c r="G208" s="73"/>
      <c r="H208" s="350"/>
      <c r="I208" s="451"/>
      <c r="J208" s="452"/>
    </row>
    <row r="209" spans="2:10" ht="38.25" outlineLevel="2">
      <c r="B209" s="706"/>
      <c r="C209" s="14"/>
      <c r="D209" s="539">
        <v>4</v>
      </c>
      <c r="E209" s="538" t="s">
        <v>3514</v>
      </c>
      <c r="F209" s="577" t="s">
        <v>3384</v>
      </c>
      <c r="G209" s="73"/>
      <c r="H209" s="350"/>
      <c r="I209" s="451"/>
      <c r="J209" s="452"/>
    </row>
    <row r="210" spans="2:10" ht="12.75" outlineLevel="2">
      <c r="B210" s="706"/>
      <c r="C210" s="14"/>
      <c r="D210" s="539">
        <v>5</v>
      </c>
      <c r="E210" s="538" t="s">
        <v>3665</v>
      </c>
      <c r="F210" s="577" t="s">
        <v>3584</v>
      </c>
      <c r="G210" s="73"/>
      <c r="H210" s="350"/>
      <c r="I210" s="451"/>
      <c r="J210" s="452"/>
    </row>
    <row r="211" spans="2:10" ht="11.25" outlineLevel="1">
      <c r="B211" s="75"/>
      <c r="C211" s="11"/>
      <c r="D211" s="1"/>
      <c r="E211" s="1" t="s">
        <v>578</v>
      </c>
      <c r="F211" s="141" t="s">
        <v>910</v>
      </c>
      <c r="G211" s="32"/>
      <c r="H211" s="32"/>
      <c r="I211" s="845"/>
      <c r="J211" s="846"/>
    </row>
    <row r="212" spans="2:10" ht="11.25" outlineLevel="1">
      <c r="B212" s="75"/>
      <c r="C212" s="11"/>
      <c r="D212" s="1"/>
      <c r="E212" s="1" t="s">
        <v>579</v>
      </c>
      <c r="F212" s="141" t="s">
        <v>893</v>
      </c>
      <c r="G212" s="32"/>
      <c r="H212" s="32"/>
      <c r="I212" s="451"/>
      <c r="J212" s="452"/>
    </row>
    <row r="213" spans="2:10" ht="11.25" outlineLevel="1">
      <c r="B213" s="75"/>
      <c r="C213" s="11"/>
      <c r="D213" s="1"/>
      <c r="E213" s="1" t="s">
        <v>580</v>
      </c>
      <c r="F213" s="141" t="s">
        <v>913</v>
      </c>
      <c r="G213" s="32"/>
      <c r="H213" s="32"/>
      <c r="I213" s="845"/>
      <c r="J213" s="846"/>
    </row>
    <row r="214" spans="2:10" ht="11.25" outlineLevel="1">
      <c r="B214" s="75"/>
      <c r="C214" s="11"/>
      <c r="D214" s="1"/>
      <c r="E214" s="1" t="s">
        <v>582</v>
      </c>
      <c r="F214" s="141" t="s">
        <v>588</v>
      </c>
      <c r="G214" s="32"/>
      <c r="H214" s="32"/>
      <c r="I214" s="845"/>
      <c r="J214" s="846"/>
    </row>
    <row r="215" spans="2:10" ht="11.25" outlineLevel="1">
      <c r="B215" s="75"/>
      <c r="C215" s="11"/>
      <c r="D215" s="1"/>
      <c r="E215" s="1" t="s">
        <v>583</v>
      </c>
      <c r="F215" s="141" t="s">
        <v>914</v>
      </c>
      <c r="G215" s="32"/>
      <c r="H215" s="32"/>
      <c r="I215" s="845"/>
      <c r="J215" s="846"/>
    </row>
    <row r="216" spans="2:10" ht="11.25" outlineLevel="1">
      <c r="B216" s="75"/>
      <c r="C216" s="11"/>
      <c r="D216" s="1"/>
      <c r="E216" s="1" t="s">
        <v>584</v>
      </c>
      <c r="F216" s="141" t="s">
        <v>915</v>
      </c>
      <c r="G216" s="32"/>
      <c r="H216" s="32"/>
      <c r="I216" s="845"/>
      <c r="J216" s="846"/>
    </row>
    <row r="217" spans="2:10" ht="11.25" outlineLevel="1">
      <c r="B217" s="75"/>
      <c r="C217" s="11"/>
      <c r="D217" s="1"/>
      <c r="E217" s="1" t="s">
        <v>589</v>
      </c>
      <c r="F217" s="141" t="s">
        <v>1959</v>
      </c>
      <c r="G217" s="32"/>
      <c r="H217" s="32"/>
      <c r="I217" s="845"/>
      <c r="J217" s="846"/>
    </row>
    <row r="218" spans="2:10" ht="11.25" outlineLevel="1">
      <c r="B218" s="75"/>
      <c r="C218" s="11"/>
      <c r="D218" s="1"/>
      <c r="E218" s="1" t="s">
        <v>586</v>
      </c>
      <c r="F218" s="141" t="s">
        <v>923</v>
      </c>
      <c r="G218" s="32"/>
      <c r="H218" s="32"/>
      <c r="I218" s="845"/>
      <c r="J218" s="846"/>
    </row>
    <row r="219" spans="2:10" ht="11.25" outlineLevel="1">
      <c r="B219" s="75"/>
      <c r="C219" s="11"/>
      <c r="D219" s="1"/>
      <c r="E219" s="1" t="s">
        <v>592</v>
      </c>
      <c r="F219" s="141" t="s">
        <v>916</v>
      </c>
      <c r="G219" s="32"/>
      <c r="H219" s="32"/>
      <c r="I219" s="845"/>
      <c r="J219" s="846"/>
    </row>
    <row r="220" spans="2:10" ht="11.25" outlineLevel="1">
      <c r="B220" s="75"/>
      <c r="C220" s="11"/>
      <c r="D220" s="1"/>
      <c r="E220" s="1"/>
      <c r="F220" s="141"/>
      <c r="G220" s="32"/>
      <c r="H220" s="32"/>
      <c r="I220" s="451"/>
      <c r="J220" s="452"/>
    </row>
    <row r="221" spans="2:10" ht="11.25" outlineLevel="1">
      <c r="B221" s="75"/>
      <c r="C221" s="123" t="s">
        <v>148</v>
      </c>
      <c r="D221" s="120" t="s">
        <v>593</v>
      </c>
      <c r="E221" s="120"/>
      <c r="F221" s="645"/>
      <c r="G221" s="5" t="s">
        <v>83</v>
      </c>
      <c r="H221" s="5" t="s">
        <v>82</v>
      </c>
      <c r="I221" s="845"/>
      <c r="J221" s="846"/>
    </row>
    <row r="222" spans="2:10" ht="11.25" outlineLevel="1">
      <c r="B222" s="706"/>
      <c r="C222" s="14"/>
      <c r="D222" s="318"/>
      <c r="E222" s="312" t="s">
        <v>1952</v>
      </c>
      <c r="F222" s="589"/>
      <c r="G222" s="61"/>
      <c r="H222" s="547"/>
      <c r="I222" s="451"/>
      <c r="J222" s="452"/>
    </row>
    <row r="223" spans="2:10" ht="11.25" outlineLevel="2">
      <c r="B223" s="706"/>
      <c r="C223" s="14"/>
      <c r="D223" s="311"/>
      <c r="E223" s="533" t="s">
        <v>3599</v>
      </c>
      <c r="F223" s="590">
        <v>5</v>
      </c>
      <c r="G223" s="73"/>
      <c r="H223" s="350"/>
      <c r="I223" s="451"/>
      <c r="J223" s="452"/>
    </row>
    <row r="224" spans="2:10" ht="25.5" outlineLevel="2">
      <c r="B224" s="706"/>
      <c r="C224" s="14"/>
      <c r="D224" s="539">
        <v>1</v>
      </c>
      <c r="E224" s="538" t="s">
        <v>3445</v>
      </c>
      <c r="F224" s="577" t="s">
        <v>3355</v>
      </c>
      <c r="G224" s="73"/>
      <c r="H224" s="350"/>
      <c r="I224" s="451"/>
      <c r="J224" s="452"/>
    </row>
    <row r="225" spans="2:10" ht="38.25" outlineLevel="2">
      <c r="B225" s="706"/>
      <c r="C225" s="14"/>
      <c r="D225" s="539">
        <v>2</v>
      </c>
      <c r="E225" s="538" t="s">
        <v>3462</v>
      </c>
      <c r="F225" s="577" t="s">
        <v>3721</v>
      </c>
      <c r="G225" s="73"/>
      <c r="H225" s="350"/>
      <c r="I225" s="451"/>
      <c r="J225" s="452"/>
    </row>
    <row r="226" spans="2:10" ht="191.25" outlineLevel="2">
      <c r="B226" s="706"/>
      <c r="C226" s="14"/>
      <c r="D226" s="539">
        <v>3</v>
      </c>
      <c r="E226" s="538" t="s">
        <v>3488</v>
      </c>
      <c r="F226" s="577" t="s">
        <v>3726</v>
      </c>
      <c r="G226" s="73"/>
      <c r="H226" s="350"/>
      <c r="I226" s="451"/>
      <c r="J226" s="452"/>
    </row>
    <row r="227" spans="2:10" ht="38.25" outlineLevel="2">
      <c r="B227" s="706"/>
      <c r="C227" s="14"/>
      <c r="D227" s="539">
        <v>4</v>
      </c>
      <c r="E227" s="538" t="s">
        <v>3514</v>
      </c>
      <c r="F227" s="577" t="s">
        <v>3384</v>
      </c>
      <c r="G227" s="73"/>
      <c r="H227" s="350"/>
      <c r="I227" s="451"/>
      <c r="J227" s="452"/>
    </row>
    <row r="228" spans="2:10" ht="12.75" outlineLevel="2">
      <c r="B228" s="706"/>
      <c r="C228" s="14"/>
      <c r="D228" s="539">
        <v>5</v>
      </c>
      <c r="E228" s="538" t="s">
        <v>3665</v>
      </c>
      <c r="F228" s="577" t="s">
        <v>3584</v>
      </c>
      <c r="G228" s="73"/>
      <c r="H228" s="350"/>
      <c r="I228" s="451"/>
      <c r="J228" s="452"/>
    </row>
    <row r="229" spans="2:10" ht="11.25" outlineLevel="1">
      <c r="B229" s="75"/>
      <c r="C229" s="11"/>
      <c r="D229" s="1"/>
      <c r="E229" s="1" t="s">
        <v>594</v>
      </c>
      <c r="F229" s="141" t="s">
        <v>911</v>
      </c>
      <c r="G229" s="32"/>
      <c r="H229" s="32"/>
      <c r="I229" s="845"/>
      <c r="J229" s="846"/>
    </row>
    <row r="230" spans="2:10" ht="11.25" outlineLevel="1">
      <c r="B230" s="75"/>
      <c r="C230" s="11"/>
      <c r="D230" s="1"/>
      <c r="E230" s="1" t="s">
        <v>595</v>
      </c>
      <c r="F230" s="141" t="s">
        <v>892</v>
      </c>
      <c r="G230" s="32"/>
      <c r="H230" s="32"/>
      <c r="I230" s="845"/>
      <c r="J230" s="846"/>
    </row>
    <row r="231" spans="2:10" ht="11.25" outlineLevel="1">
      <c r="B231" s="75"/>
      <c r="C231" s="11"/>
      <c r="D231" s="1"/>
      <c r="E231" s="1" t="s">
        <v>583</v>
      </c>
      <c r="F231" s="141" t="s">
        <v>914</v>
      </c>
      <c r="G231" s="32"/>
      <c r="H231" s="32"/>
      <c r="I231" s="845"/>
      <c r="J231" s="846"/>
    </row>
    <row r="232" spans="2:10" ht="11.25" outlineLevel="1">
      <c r="B232" s="75"/>
      <c r="C232" s="11"/>
      <c r="D232" s="1"/>
      <c r="E232" s="1"/>
      <c r="F232" s="141"/>
      <c r="G232" s="32"/>
      <c r="H232" s="32"/>
      <c r="I232" s="451"/>
      <c r="J232" s="452"/>
    </row>
    <row r="233" spans="2:10" ht="11.25" outlineLevel="1">
      <c r="B233" s="75"/>
      <c r="C233" s="119" t="s">
        <v>39</v>
      </c>
      <c r="D233" s="120" t="s">
        <v>41</v>
      </c>
      <c r="E233" s="120"/>
      <c r="F233" s="645"/>
      <c r="G233" s="5" t="s">
        <v>85</v>
      </c>
      <c r="H233" s="5" t="s">
        <v>85</v>
      </c>
      <c r="I233" s="845"/>
      <c r="J233" s="846"/>
    </row>
    <row r="234" spans="2:10" ht="11.25" outlineLevel="1">
      <c r="B234" s="706"/>
      <c r="C234" s="14"/>
      <c r="D234" s="318"/>
      <c r="E234" s="312" t="s">
        <v>1953</v>
      </c>
      <c r="F234" s="589"/>
      <c r="G234" s="61"/>
      <c r="H234" s="547"/>
      <c r="I234" s="451"/>
      <c r="J234" s="452"/>
    </row>
    <row r="235" spans="2:10" ht="11.25" outlineLevel="2">
      <c r="B235" s="706"/>
      <c r="C235" s="14"/>
      <c r="D235" s="311"/>
      <c r="E235" s="533" t="s">
        <v>3600</v>
      </c>
      <c r="F235" s="590">
        <v>15</v>
      </c>
      <c r="G235" s="73"/>
      <c r="H235" s="350"/>
      <c r="I235" s="451"/>
      <c r="J235" s="452"/>
    </row>
    <row r="236" spans="2:10" ht="114.75" outlineLevel="2">
      <c r="B236" s="706"/>
      <c r="C236" s="14"/>
      <c r="D236" s="539">
        <v>1</v>
      </c>
      <c r="E236" s="538" t="s">
        <v>3438</v>
      </c>
      <c r="F236" s="577" t="s">
        <v>3717</v>
      </c>
      <c r="G236" s="73"/>
      <c r="H236" s="350"/>
      <c r="I236" s="451"/>
      <c r="J236" s="452"/>
    </row>
    <row r="237" spans="2:10" ht="12.75" outlineLevel="2">
      <c r="B237" s="706"/>
      <c r="C237" s="14"/>
      <c r="D237" s="539">
        <v>2</v>
      </c>
      <c r="E237" s="538" t="s">
        <v>3443</v>
      </c>
      <c r="F237" s="577" t="s">
        <v>3353</v>
      </c>
      <c r="G237" s="73"/>
      <c r="H237" s="350"/>
      <c r="I237" s="451"/>
      <c r="J237" s="452"/>
    </row>
    <row r="238" spans="2:10" ht="25.5" outlineLevel="2">
      <c r="B238" s="706"/>
      <c r="C238" s="14"/>
      <c r="D238" s="539">
        <v>3</v>
      </c>
      <c r="E238" s="538" t="s">
        <v>3445</v>
      </c>
      <c r="F238" s="577" t="s">
        <v>3355</v>
      </c>
      <c r="G238" s="73"/>
      <c r="H238" s="350"/>
      <c r="I238" s="451"/>
      <c r="J238" s="452"/>
    </row>
    <row r="239" spans="2:10" ht="255" outlineLevel="2">
      <c r="B239" s="706"/>
      <c r="C239" s="14"/>
      <c r="D239" s="539">
        <v>4</v>
      </c>
      <c r="E239" s="538" t="s">
        <v>3479</v>
      </c>
      <c r="F239" s="577" t="s">
        <v>3724</v>
      </c>
      <c r="G239" s="73"/>
      <c r="H239" s="350"/>
      <c r="I239" s="451"/>
      <c r="J239" s="452"/>
    </row>
    <row r="240" spans="2:10" ht="89.25" outlineLevel="2">
      <c r="B240" s="706"/>
      <c r="C240" s="14"/>
      <c r="D240" s="539">
        <v>5</v>
      </c>
      <c r="E240" s="538" t="s">
        <v>3497</v>
      </c>
      <c r="F240" s="577" t="s">
        <v>3557</v>
      </c>
      <c r="G240" s="73"/>
      <c r="H240" s="350"/>
      <c r="I240" s="451"/>
      <c r="J240" s="452"/>
    </row>
    <row r="241" spans="2:10" ht="51" outlineLevel="2">
      <c r="B241" s="706"/>
      <c r="C241" s="14"/>
      <c r="D241" s="539">
        <v>6</v>
      </c>
      <c r="E241" s="538" t="s">
        <v>3498</v>
      </c>
      <c r="F241" s="577" t="s">
        <v>3558</v>
      </c>
      <c r="G241" s="73"/>
      <c r="H241" s="350"/>
      <c r="I241" s="451"/>
      <c r="J241" s="452"/>
    </row>
    <row r="242" spans="2:10" ht="76.5" outlineLevel="2">
      <c r="B242" s="706"/>
      <c r="C242" s="14"/>
      <c r="D242" s="539">
        <v>7</v>
      </c>
      <c r="E242" s="538" t="s">
        <v>3499</v>
      </c>
      <c r="F242" s="577" t="s">
        <v>3559</v>
      </c>
      <c r="G242" s="73"/>
      <c r="H242" s="350"/>
      <c r="I242" s="451"/>
      <c r="J242" s="452"/>
    </row>
    <row r="243" spans="2:10" ht="38.25" outlineLevel="2">
      <c r="B243" s="706"/>
      <c r="C243" s="14"/>
      <c r="D243" s="539">
        <v>8</v>
      </c>
      <c r="E243" s="538" t="s">
        <v>3500</v>
      </c>
      <c r="F243" s="577" t="s">
        <v>3380</v>
      </c>
      <c r="G243" s="73"/>
      <c r="H243" s="350"/>
      <c r="I243" s="451"/>
      <c r="J243" s="452"/>
    </row>
    <row r="244" spans="2:10" ht="25.5" outlineLevel="2">
      <c r="B244" s="706"/>
      <c r="C244" s="14"/>
      <c r="D244" s="539">
        <v>9</v>
      </c>
      <c r="E244" s="538" t="s">
        <v>3501</v>
      </c>
      <c r="F244" s="577" t="s">
        <v>3381</v>
      </c>
      <c r="G244" s="73"/>
      <c r="H244" s="350"/>
      <c r="I244" s="451"/>
      <c r="J244" s="452"/>
    </row>
    <row r="245" spans="2:10" ht="38.25" outlineLevel="2">
      <c r="B245" s="706"/>
      <c r="C245" s="14"/>
      <c r="D245" s="539">
        <v>10</v>
      </c>
      <c r="E245" s="538" t="s">
        <v>3502</v>
      </c>
      <c r="F245" s="577" t="s">
        <v>3560</v>
      </c>
      <c r="G245" s="73"/>
      <c r="H245" s="350"/>
      <c r="I245" s="451"/>
      <c r="J245" s="452"/>
    </row>
    <row r="246" spans="2:10" ht="38.25" outlineLevel="2">
      <c r="B246" s="706"/>
      <c r="C246" s="14"/>
      <c r="D246" s="539">
        <v>11</v>
      </c>
      <c r="E246" s="538" t="s">
        <v>3503</v>
      </c>
      <c r="F246" s="577" t="s">
        <v>3561</v>
      </c>
      <c r="G246" s="73"/>
      <c r="H246" s="350"/>
      <c r="I246" s="451"/>
      <c r="J246" s="452"/>
    </row>
    <row r="247" spans="2:10" ht="38.25" outlineLevel="2">
      <c r="B247" s="706"/>
      <c r="C247" s="14"/>
      <c r="D247" s="539">
        <v>12</v>
      </c>
      <c r="E247" s="538" t="s">
        <v>3513</v>
      </c>
      <c r="F247" s="577" t="s">
        <v>3383</v>
      </c>
      <c r="G247" s="73"/>
      <c r="H247" s="350"/>
      <c r="I247" s="451"/>
      <c r="J247" s="452"/>
    </row>
    <row r="248" spans="2:10" ht="114.75" outlineLevel="2">
      <c r="B248" s="706"/>
      <c r="C248" s="14"/>
      <c r="D248" s="539">
        <v>13</v>
      </c>
      <c r="E248" s="538" t="s">
        <v>3517</v>
      </c>
      <c r="F248" s="577" t="s">
        <v>3568</v>
      </c>
      <c r="G248" s="73"/>
      <c r="H248" s="350"/>
      <c r="I248" s="451"/>
      <c r="J248" s="452"/>
    </row>
    <row r="249" spans="2:10" ht="25.5" outlineLevel="2">
      <c r="B249" s="706"/>
      <c r="C249" s="14"/>
      <c r="D249" s="539">
        <v>14</v>
      </c>
      <c r="E249" s="538" t="s">
        <v>3518</v>
      </c>
      <c r="F249" s="577" t="s">
        <v>3386</v>
      </c>
      <c r="G249" s="73"/>
      <c r="H249" s="350"/>
      <c r="I249" s="451"/>
      <c r="J249" s="452"/>
    </row>
    <row r="250" spans="2:10" ht="38.25" outlineLevel="2">
      <c r="B250" s="706"/>
      <c r="C250" s="14"/>
      <c r="D250" s="539">
        <v>15</v>
      </c>
      <c r="E250" s="538" t="s">
        <v>3666</v>
      </c>
      <c r="F250" s="577" t="s">
        <v>3586</v>
      </c>
      <c r="G250" s="73"/>
      <c r="H250" s="350"/>
      <c r="I250" s="451"/>
      <c r="J250" s="452"/>
    </row>
    <row r="251" spans="2:10" ht="11.25" outlineLevel="1">
      <c r="B251" s="75"/>
      <c r="C251" s="11"/>
      <c r="D251" s="1"/>
      <c r="E251" s="1" t="s">
        <v>596</v>
      </c>
      <c r="F251" s="141" t="s">
        <v>225</v>
      </c>
      <c r="G251" s="32"/>
      <c r="H251" s="32"/>
      <c r="I251" s="845"/>
      <c r="J251" s="846"/>
    </row>
    <row r="252" spans="2:10" ht="11.25" outlineLevel="1">
      <c r="B252" s="75"/>
      <c r="C252" s="11"/>
      <c r="D252" s="1"/>
      <c r="E252" s="1"/>
      <c r="F252" s="141"/>
      <c r="G252" s="32"/>
      <c r="H252" s="32"/>
      <c r="I252" s="451"/>
      <c r="J252" s="452"/>
    </row>
    <row r="253" spans="2:10" ht="11.25" outlineLevel="1">
      <c r="B253" s="523"/>
      <c r="C253" s="273" t="s">
        <v>2190</v>
      </c>
      <c r="D253" s="164" t="s">
        <v>1526</v>
      </c>
      <c r="E253" s="165"/>
      <c r="F253" s="593"/>
      <c r="G253" s="5" t="s">
        <v>85</v>
      </c>
      <c r="H253" s="569" t="s">
        <v>82</v>
      </c>
      <c r="I253" s="872" t="s">
        <v>82</v>
      </c>
      <c r="J253" s="872"/>
    </row>
    <row r="254" spans="2:10" ht="11.25" outlineLevel="1">
      <c r="B254" s="75"/>
      <c r="C254" s="11"/>
      <c r="D254" s="1"/>
      <c r="E254" s="1" t="s">
        <v>551</v>
      </c>
      <c r="F254" s="141" t="s">
        <v>901</v>
      </c>
      <c r="G254" s="32"/>
      <c r="H254" s="32"/>
      <c r="I254" s="451"/>
      <c r="J254" s="452"/>
    </row>
    <row r="255" spans="2:10" ht="11.25" outlineLevel="1">
      <c r="B255" s="75"/>
      <c r="C255" s="11"/>
      <c r="D255" s="1"/>
      <c r="E255" s="1" t="s">
        <v>826</v>
      </c>
      <c r="F255" s="141" t="s">
        <v>829</v>
      </c>
      <c r="G255" s="32"/>
      <c r="H255" s="32"/>
      <c r="I255" s="451"/>
      <c r="J255" s="452"/>
    </row>
    <row r="256" spans="2:10" ht="11.25" outlineLevel="1">
      <c r="B256" s="75"/>
      <c r="C256" s="11"/>
      <c r="D256" s="1"/>
      <c r="E256" s="1" t="s">
        <v>827</v>
      </c>
      <c r="F256" s="141" t="s">
        <v>828</v>
      </c>
      <c r="G256" s="32"/>
      <c r="H256" s="32"/>
      <c r="I256" s="451"/>
      <c r="J256" s="452"/>
    </row>
    <row r="257" spans="1:11" ht="11.25" outlineLevel="1">
      <c r="B257" s="75"/>
      <c r="C257" s="11"/>
      <c r="D257" s="1"/>
      <c r="E257" s="1" t="s">
        <v>830</v>
      </c>
      <c r="F257" s="141" t="s">
        <v>831</v>
      </c>
      <c r="G257" s="32"/>
      <c r="H257" s="32"/>
      <c r="I257" s="451"/>
      <c r="J257" s="452"/>
    </row>
    <row r="258" spans="1:11" ht="11.25" outlineLevel="1">
      <c r="B258" s="75"/>
      <c r="C258" s="11"/>
      <c r="D258" s="1"/>
      <c r="E258" s="1" t="s">
        <v>599</v>
      </c>
      <c r="F258" s="141" t="s">
        <v>81</v>
      </c>
      <c r="G258" s="32"/>
      <c r="H258" s="32"/>
      <c r="I258" s="451"/>
      <c r="J258" s="452"/>
    </row>
    <row r="259" spans="1:11" ht="11.25" outlineLevel="1">
      <c r="B259" s="75"/>
      <c r="C259" s="11"/>
      <c r="D259" s="1"/>
      <c r="E259" s="1"/>
      <c r="F259" s="141"/>
      <c r="G259" s="32"/>
      <c r="H259" s="32"/>
      <c r="I259" s="451"/>
      <c r="J259" s="452"/>
    </row>
    <row r="260" spans="1:11" ht="11.25" outlineLevel="1">
      <c r="B260" s="75"/>
      <c r="C260" s="119" t="s">
        <v>42</v>
      </c>
      <c r="D260" s="120" t="s">
        <v>43</v>
      </c>
      <c r="E260" s="120"/>
      <c r="F260" s="645"/>
      <c r="G260" s="5" t="s">
        <v>84</v>
      </c>
      <c r="H260" s="5" t="s">
        <v>84</v>
      </c>
      <c r="I260" s="845"/>
      <c r="J260" s="846"/>
    </row>
    <row r="261" spans="1:11" ht="11.25" outlineLevel="1">
      <c r="B261" s="706"/>
      <c r="C261" s="14"/>
      <c r="D261" s="318"/>
      <c r="E261" s="312" t="s">
        <v>3733</v>
      </c>
      <c r="F261" s="589"/>
      <c r="G261" s="61"/>
      <c r="H261" s="547"/>
      <c r="I261" s="451"/>
      <c r="J261" s="452"/>
    </row>
    <row r="262" spans="1:11" ht="11.25" outlineLevel="2">
      <c r="B262" s="706"/>
      <c r="C262" s="14"/>
      <c r="D262" s="311"/>
      <c r="E262" s="533" t="s">
        <v>3737</v>
      </c>
      <c r="F262" s="590">
        <v>4</v>
      </c>
      <c r="G262" s="73"/>
      <c r="H262" s="350"/>
      <c r="I262" s="451"/>
      <c r="J262" s="452"/>
    </row>
    <row r="263" spans="1:11" ht="12.75" outlineLevel="2">
      <c r="B263" s="706"/>
      <c r="C263" s="14"/>
      <c r="D263" s="539">
        <v>1</v>
      </c>
      <c r="E263" s="538" t="s">
        <v>3473</v>
      </c>
      <c r="F263" s="577" t="s">
        <v>3369</v>
      </c>
      <c r="G263" s="73"/>
      <c r="H263" s="350"/>
      <c r="I263" s="451"/>
      <c r="J263" s="452"/>
    </row>
    <row r="264" spans="1:11" ht="12.75" outlineLevel="2">
      <c r="B264" s="706"/>
      <c r="C264" s="14"/>
      <c r="D264" s="539">
        <v>2</v>
      </c>
      <c r="E264" s="538" t="s">
        <v>3474</v>
      </c>
      <c r="F264" s="577" t="s">
        <v>3370</v>
      </c>
      <c r="G264" s="73"/>
      <c r="H264" s="350"/>
      <c r="I264" s="451"/>
      <c r="J264" s="452"/>
    </row>
    <row r="265" spans="1:11" ht="12.75" outlineLevel="2">
      <c r="B265" s="706"/>
      <c r="C265" s="14"/>
      <c r="D265" s="539">
        <v>3</v>
      </c>
      <c r="E265" s="538" t="s">
        <v>3475</v>
      </c>
      <c r="F265" s="577" t="s">
        <v>3371</v>
      </c>
      <c r="G265" s="73"/>
      <c r="H265" s="350"/>
      <c r="I265" s="451"/>
      <c r="J265" s="452"/>
    </row>
    <row r="266" spans="1:11" ht="12.75" outlineLevel="2">
      <c r="B266" s="706"/>
      <c r="C266" s="14"/>
      <c r="D266" s="539">
        <v>4</v>
      </c>
      <c r="E266" s="538" t="s">
        <v>3476</v>
      </c>
      <c r="F266" s="577" t="s">
        <v>3372</v>
      </c>
      <c r="G266" s="73"/>
      <c r="H266" s="350"/>
      <c r="I266" s="451"/>
      <c r="J266" s="452"/>
    </row>
    <row r="267" spans="1:11" s="189" customFormat="1" ht="11.25" outlineLevel="1">
      <c r="A267" s="194"/>
      <c r="B267" s="75"/>
      <c r="C267" s="11"/>
      <c r="D267" s="1"/>
      <c r="E267" s="1" t="s">
        <v>597</v>
      </c>
      <c r="F267" s="141" t="s">
        <v>43</v>
      </c>
      <c r="G267" s="32"/>
      <c r="H267" s="32"/>
      <c r="I267" s="845"/>
      <c r="J267" s="846"/>
      <c r="K267" s="21"/>
    </row>
    <row r="268" spans="1:11" s="189" customFormat="1" ht="11.25" outlineLevel="1">
      <c r="A268" s="194"/>
      <c r="B268" s="75"/>
      <c r="C268" s="11"/>
      <c r="D268" s="1"/>
      <c r="E268" s="1"/>
      <c r="F268" s="141"/>
      <c r="G268" s="32"/>
      <c r="H268" s="32"/>
      <c r="I268" s="451"/>
      <c r="J268" s="452"/>
      <c r="K268" s="21"/>
    </row>
    <row r="269" spans="1:11" s="189" customFormat="1" ht="11.25" outlineLevel="1">
      <c r="A269" s="194"/>
      <c r="B269" s="75"/>
      <c r="C269" s="119" t="s">
        <v>44</v>
      </c>
      <c r="D269" s="120" t="s">
        <v>71</v>
      </c>
      <c r="E269" s="120"/>
      <c r="F269" s="645"/>
      <c r="G269" s="5" t="s">
        <v>83</v>
      </c>
      <c r="H269" s="5" t="s">
        <v>82</v>
      </c>
      <c r="I269" s="875"/>
      <c r="J269" s="876"/>
      <c r="K269" s="21"/>
    </row>
    <row r="270" spans="1:11" s="189" customFormat="1" ht="11.25" outlineLevel="1">
      <c r="A270" s="194"/>
      <c r="B270" s="706"/>
      <c r="C270" s="14"/>
      <c r="D270" s="318"/>
      <c r="E270" s="312" t="s">
        <v>3734</v>
      </c>
      <c r="F270" s="589"/>
      <c r="G270" s="61"/>
      <c r="H270" s="547"/>
      <c r="I270" s="544"/>
      <c r="J270" s="545"/>
      <c r="K270" s="21"/>
    </row>
    <row r="271" spans="1:11" s="189" customFormat="1" ht="11.25" outlineLevel="2">
      <c r="A271" s="194"/>
      <c r="B271" s="706"/>
      <c r="C271" s="14"/>
      <c r="D271" s="311"/>
      <c r="E271" s="533" t="s">
        <v>3738</v>
      </c>
      <c r="F271" s="590">
        <v>2</v>
      </c>
      <c r="G271" s="73"/>
      <c r="H271" s="350"/>
      <c r="I271" s="544"/>
      <c r="J271" s="545"/>
      <c r="K271" s="21"/>
    </row>
    <row r="272" spans="1:11" s="189" customFormat="1" ht="51" outlineLevel="2">
      <c r="A272" s="194"/>
      <c r="B272" s="706"/>
      <c r="C272" s="14"/>
      <c r="D272" s="539">
        <v>1</v>
      </c>
      <c r="E272" s="538" t="s">
        <v>3415</v>
      </c>
      <c r="F272" s="577" t="s">
        <v>3711</v>
      </c>
      <c r="G272" s="73"/>
      <c r="H272" s="350"/>
      <c r="I272" s="544"/>
      <c r="J272" s="545"/>
      <c r="K272" s="21"/>
    </row>
    <row r="273" spans="1:11" s="189" customFormat="1" ht="12.75" outlineLevel="2">
      <c r="A273" s="194"/>
      <c r="B273" s="706"/>
      <c r="C273" s="14"/>
      <c r="D273" s="539">
        <v>2</v>
      </c>
      <c r="E273" s="538" t="s">
        <v>3444</v>
      </c>
      <c r="F273" s="577" t="s">
        <v>3354</v>
      </c>
      <c r="G273" s="73"/>
      <c r="H273" s="350"/>
      <c r="I273" s="544"/>
      <c r="J273" s="545"/>
      <c r="K273" s="21"/>
    </row>
    <row r="274" spans="1:11" ht="11.25" outlineLevel="1">
      <c r="B274" s="75"/>
      <c r="C274" s="11"/>
      <c r="D274" s="1"/>
      <c r="E274" s="1" t="s">
        <v>598</v>
      </c>
      <c r="F274" s="141" t="s">
        <v>32</v>
      </c>
      <c r="G274" s="32"/>
      <c r="H274" s="32"/>
      <c r="I274" s="845"/>
      <c r="J274" s="846"/>
    </row>
    <row r="275" spans="1:11" ht="11.25" outlineLevel="1">
      <c r="B275" s="75"/>
      <c r="C275" s="11"/>
      <c r="D275" s="1"/>
      <c r="E275" s="1" t="s">
        <v>599</v>
      </c>
      <c r="F275" s="141" t="s">
        <v>81</v>
      </c>
      <c r="G275" s="32"/>
      <c r="H275" s="32"/>
      <c r="I275" s="845"/>
      <c r="J275" s="846"/>
    </row>
    <row r="276" spans="1:11" ht="11.25" outlineLevel="1">
      <c r="B276" s="75"/>
      <c r="C276" s="11"/>
      <c r="D276" s="1"/>
      <c r="E276" s="1" t="s">
        <v>600</v>
      </c>
      <c r="F276" s="141" t="s">
        <v>907</v>
      </c>
      <c r="G276" s="32"/>
      <c r="H276" s="32"/>
      <c r="I276" s="845"/>
      <c r="J276" s="846"/>
    </row>
    <row r="277" spans="1:11" ht="11.25" outlineLevel="1">
      <c r="B277" s="75"/>
      <c r="C277" s="11"/>
      <c r="D277" s="1"/>
      <c r="E277" s="1" t="s">
        <v>601</v>
      </c>
      <c r="F277" s="141" t="s">
        <v>908</v>
      </c>
      <c r="G277" s="32"/>
      <c r="H277" s="32"/>
      <c r="I277" s="845"/>
      <c r="J277" s="846"/>
    </row>
    <row r="278" spans="1:11" ht="11.25" outlineLevel="1">
      <c r="B278" s="75"/>
      <c r="C278" s="11"/>
      <c r="D278" s="1"/>
      <c r="E278" s="1"/>
      <c r="F278" s="141"/>
      <c r="G278" s="32"/>
      <c r="H278" s="32"/>
      <c r="I278" s="451"/>
      <c r="J278" s="452"/>
    </row>
    <row r="279" spans="1:11" ht="11.25" outlineLevel="1">
      <c r="B279" s="75"/>
      <c r="C279" s="119" t="s">
        <v>1054</v>
      </c>
      <c r="D279" s="120" t="s">
        <v>1584</v>
      </c>
      <c r="E279" s="120"/>
      <c r="F279" s="645"/>
      <c r="G279" s="5" t="s">
        <v>83</v>
      </c>
      <c r="H279" s="569" t="s">
        <v>82</v>
      </c>
      <c r="I279" s="872" t="s">
        <v>82</v>
      </c>
      <c r="J279" s="872"/>
    </row>
    <row r="280" spans="1:11" ht="11.25" outlineLevel="1">
      <c r="B280" s="706"/>
      <c r="C280" s="14"/>
      <c r="D280" s="318"/>
      <c r="E280" s="312" t="s">
        <v>1955</v>
      </c>
      <c r="F280" s="589"/>
      <c r="G280" s="61"/>
      <c r="H280" s="547"/>
      <c r="I280" s="544"/>
      <c r="J280" s="545"/>
    </row>
    <row r="281" spans="1:11" ht="11.25" outlineLevel="2">
      <c r="B281" s="706"/>
      <c r="C281" s="14"/>
      <c r="D281" s="311"/>
      <c r="E281" s="533" t="s">
        <v>3601</v>
      </c>
      <c r="F281" s="590">
        <v>21</v>
      </c>
      <c r="G281" s="73"/>
      <c r="H281" s="350"/>
      <c r="I281" s="544"/>
      <c r="J281" s="545"/>
    </row>
    <row r="282" spans="1:11" ht="114.75" outlineLevel="2">
      <c r="B282" s="706"/>
      <c r="C282" s="14"/>
      <c r="D282" s="539">
        <v>1</v>
      </c>
      <c r="E282" s="538" t="s">
        <v>3438</v>
      </c>
      <c r="F282" s="577" t="s">
        <v>3717</v>
      </c>
      <c r="G282" s="73"/>
      <c r="H282" s="350"/>
      <c r="I282" s="544"/>
      <c r="J282" s="545"/>
    </row>
    <row r="283" spans="1:11" ht="12.75" outlineLevel="2">
      <c r="B283" s="706"/>
      <c r="C283" s="14"/>
      <c r="D283" s="539">
        <v>2</v>
      </c>
      <c r="E283" s="538" t="s">
        <v>3443</v>
      </c>
      <c r="F283" s="577" t="s">
        <v>3353</v>
      </c>
      <c r="G283" s="73"/>
      <c r="H283" s="350"/>
      <c r="I283" s="544"/>
      <c r="J283" s="545"/>
    </row>
    <row r="284" spans="1:11" ht="25.5" outlineLevel="2">
      <c r="B284" s="706"/>
      <c r="C284" s="14"/>
      <c r="D284" s="539">
        <v>3</v>
      </c>
      <c r="E284" s="538" t="s">
        <v>3445</v>
      </c>
      <c r="F284" s="577" t="s">
        <v>3355</v>
      </c>
      <c r="G284" s="73"/>
      <c r="H284" s="350"/>
      <c r="I284" s="544"/>
      <c r="J284" s="545"/>
    </row>
    <row r="285" spans="1:11" ht="102" outlineLevel="2">
      <c r="B285" s="706"/>
      <c r="C285" s="14"/>
      <c r="D285" s="539">
        <v>4</v>
      </c>
      <c r="E285" s="538" t="s">
        <v>3472</v>
      </c>
      <c r="F285" s="577" t="s">
        <v>3723</v>
      </c>
      <c r="G285" s="73"/>
      <c r="H285" s="350"/>
      <c r="I285" s="544"/>
      <c r="J285" s="545"/>
    </row>
    <row r="286" spans="1:11" ht="25.5" outlineLevel="2">
      <c r="B286" s="706"/>
      <c r="C286" s="14"/>
      <c r="D286" s="539">
        <v>5</v>
      </c>
      <c r="E286" s="538" t="s">
        <v>3478</v>
      </c>
      <c r="F286" s="577" t="s">
        <v>3374</v>
      </c>
      <c r="G286" s="73"/>
      <c r="H286" s="350"/>
      <c r="I286" s="544"/>
      <c r="J286" s="545"/>
    </row>
    <row r="287" spans="1:11" ht="255" outlineLevel="2">
      <c r="B287" s="706"/>
      <c r="C287" s="14"/>
      <c r="D287" s="539">
        <v>6</v>
      </c>
      <c r="E287" s="538" t="s">
        <v>3479</v>
      </c>
      <c r="F287" s="577" t="s">
        <v>3724</v>
      </c>
      <c r="G287" s="73"/>
      <c r="H287" s="350"/>
      <c r="I287" s="544"/>
      <c r="J287" s="545"/>
    </row>
    <row r="288" spans="1:11" ht="191.25" outlineLevel="2">
      <c r="B288" s="706"/>
      <c r="C288" s="14"/>
      <c r="D288" s="539">
        <v>7</v>
      </c>
      <c r="E288" s="538" t="s">
        <v>3488</v>
      </c>
      <c r="F288" s="577" t="s">
        <v>3726</v>
      </c>
      <c r="G288" s="73"/>
      <c r="H288" s="350"/>
      <c r="I288" s="544"/>
      <c r="J288" s="545"/>
    </row>
    <row r="289" spans="2:10" ht="89.25" outlineLevel="2">
      <c r="B289" s="706"/>
      <c r="C289" s="14"/>
      <c r="D289" s="539">
        <v>8</v>
      </c>
      <c r="E289" s="538" t="s">
        <v>3497</v>
      </c>
      <c r="F289" s="577" t="s">
        <v>3557</v>
      </c>
      <c r="G289" s="73"/>
      <c r="H289" s="350"/>
      <c r="I289" s="544"/>
      <c r="J289" s="545"/>
    </row>
    <row r="290" spans="2:10" ht="51" outlineLevel="2">
      <c r="B290" s="706"/>
      <c r="C290" s="14"/>
      <c r="D290" s="539">
        <v>9</v>
      </c>
      <c r="E290" s="538" t="s">
        <v>3498</v>
      </c>
      <c r="F290" s="577" t="s">
        <v>3558</v>
      </c>
      <c r="G290" s="73"/>
      <c r="H290" s="350"/>
      <c r="I290" s="544"/>
      <c r="J290" s="545"/>
    </row>
    <row r="291" spans="2:10" ht="76.5" outlineLevel="2">
      <c r="B291" s="706"/>
      <c r="C291" s="14"/>
      <c r="D291" s="539">
        <v>10</v>
      </c>
      <c r="E291" s="538" t="s">
        <v>3499</v>
      </c>
      <c r="F291" s="577" t="s">
        <v>3559</v>
      </c>
      <c r="G291" s="73"/>
      <c r="H291" s="350"/>
      <c r="I291" s="544"/>
      <c r="J291" s="545"/>
    </row>
    <row r="292" spans="2:10" ht="38.25" outlineLevel="2">
      <c r="B292" s="706"/>
      <c r="C292" s="14"/>
      <c r="D292" s="539">
        <v>11</v>
      </c>
      <c r="E292" s="538" t="s">
        <v>3500</v>
      </c>
      <c r="F292" s="577" t="s">
        <v>3380</v>
      </c>
      <c r="G292" s="73"/>
      <c r="H292" s="350"/>
      <c r="I292" s="544"/>
      <c r="J292" s="545"/>
    </row>
    <row r="293" spans="2:10" ht="25.5" outlineLevel="2">
      <c r="B293" s="706"/>
      <c r="C293" s="14"/>
      <c r="D293" s="539">
        <v>12</v>
      </c>
      <c r="E293" s="538" t="s">
        <v>3501</v>
      </c>
      <c r="F293" s="577" t="s">
        <v>3381</v>
      </c>
      <c r="G293" s="73"/>
      <c r="H293" s="350"/>
      <c r="I293" s="544"/>
      <c r="J293" s="545"/>
    </row>
    <row r="294" spans="2:10" ht="38.25" outlineLevel="2">
      <c r="B294" s="706"/>
      <c r="C294" s="14"/>
      <c r="D294" s="539">
        <v>13</v>
      </c>
      <c r="E294" s="538" t="s">
        <v>3502</v>
      </c>
      <c r="F294" s="577" t="s">
        <v>3560</v>
      </c>
      <c r="G294" s="73"/>
      <c r="H294" s="350"/>
      <c r="I294" s="544"/>
      <c r="J294" s="545"/>
    </row>
    <row r="295" spans="2:10" ht="38.25" outlineLevel="2">
      <c r="B295" s="706"/>
      <c r="C295" s="14"/>
      <c r="D295" s="539">
        <v>14</v>
      </c>
      <c r="E295" s="538" t="s">
        <v>3503</v>
      </c>
      <c r="F295" s="577" t="s">
        <v>3561</v>
      </c>
      <c r="G295" s="73"/>
      <c r="H295" s="350"/>
      <c r="I295" s="544"/>
      <c r="J295" s="545"/>
    </row>
    <row r="296" spans="2:10" ht="38.25" outlineLevel="2">
      <c r="B296" s="706"/>
      <c r="C296" s="14"/>
      <c r="D296" s="539">
        <v>15</v>
      </c>
      <c r="E296" s="538" t="s">
        <v>3513</v>
      </c>
      <c r="F296" s="577" t="s">
        <v>3383</v>
      </c>
      <c r="G296" s="73"/>
      <c r="H296" s="350"/>
      <c r="I296" s="544"/>
      <c r="J296" s="545"/>
    </row>
    <row r="297" spans="2:10" ht="38.25" outlineLevel="2">
      <c r="B297" s="706"/>
      <c r="C297" s="14"/>
      <c r="D297" s="539">
        <v>16</v>
      </c>
      <c r="E297" s="538" t="s">
        <v>3514</v>
      </c>
      <c r="F297" s="577" t="s">
        <v>3384</v>
      </c>
      <c r="G297" s="73"/>
      <c r="H297" s="350"/>
      <c r="I297" s="544"/>
      <c r="J297" s="545"/>
    </row>
    <row r="298" spans="2:10" ht="114.75" outlineLevel="2">
      <c r="B298" s="706"/>
      <c r="C298" s="14"/>
      <c r="D298" s="539">
        <v>17</v>
      </c>
      <c r="E298" s="538" t="s">
        <v>3517</v>
      </c>
      <c r="F298" s="577" t="s">
        <v>3568</v>
      </c>
      <c r="G298" s="73"/>
      <c r="H298" s="350"/>
      <c r="I298" s="544"/>
      <c r="J298" s="545"/>
    </row>
    <row r="299" spans="2:10" ht="25.5" outlineLevel="2">
      <c r="B299" s="706"/>
      <c r="C299" s="14"/>
      <c r="D299" s="539">
        <v>18</v>
      </c>
      <c r="E299" s="538" t="s">
        <v>3518</v>
      </c>
      <c r="F299" s="577" t="s">
        <v>3386</v>
      </c>
      <c r="G299" s="73"/>
      <c r="H299" s="350"/>
      <c r="I299" s="544"/>
      <c r="J299" s="545"/>
    </row>
    <row r="300" spans="2:10" ht="25.5" outlineLevel="2">
      <c r="B300" s="706"/>
      <c r="C300" s="14"/>
      <c r="D300" s="539">
        <v>19</v>
      </c>
      <c r="E300" s="538" t="s">
        <v>3519</v>
      </c>
      <c r="F300" s="577" t="s">
        <v>3387</v>
      </c>
      <c r="G300" s="73"/>
      <c r="H300" s="350"/>
      <c r="I300" s="544"/>
      <c r="J300" s="545"/>
    </row>
    <row r="301" spans="2:10" ht="25.5" outlineLevel="2">
      <c r="B301" s="706"/>
      <c r="C301" s="14"/>
      <c r="D301" s="539">
        <v>20</v>
      </c>
      <c r="E301" s="538" t="s">
        <v>3520</v>
      </c>
      <c r="F301" s="577" t="s">
        <v>3388</v>
      </c>
      <c r="G301" s="73"/>
      <c r="H301" s="350"/>
      <c r="I301" s="544"/>
      <c r="J301" s="545"/>
    </row>
    <row r="302" spans="2:10" ht="25.5" outlineLevel="2">
      <c r="B302" s="706"/>
      <c r="C302" s="14"/>
      <c r="D302" s="539">
        <v>21</v>
      </c>
      <c r="E302" s="538" t="s">
        <v>3667</v>
      </c>
      <c r="F302" s="577" t="s">
        <v>3669</v>
      </c>
      <c r="G302" s="73"/>
      <c r="H302" s="350"/>
      <c r="I302" s="544"/>
      <c r="J302" s="545"/>
    </row>
    <row r="303" spans="2:10" ht="11.25" outlineLevel="1">
      <c r="B303" s="75"/>
      <c r="C303" s="144"/>
      <c r="D303" s="1"/>
      <c r="E303" s="1" t="s">
        <v>1056</v>
      </c>
      <c r="F303" s="141" t="s">
        <v>847</v>
      </c>
      <c r="G303" s="32"/>
      <c r="H303" s="32"/>
      <c r="I303" s="451"/>
      <c r="J303" s="452"/>
    </row>
    <row r="304" spans="2:10" ht="11.25" outlineLevel="1">
      <c r="B304" s="75"/>
      <c r="C304" s="144"/>
      <c r="D304" s="1"/>
      <c r="E304" s="1" t="s">
        <v>1057</v>
      </c>
      <c r="F304" s="141" t="s">
        <v>1062</v>
      </c>
      <c r="G304" s="32"/>
      <c r="H304" s="32"/>
      <c r="I304" s="451"/>
      <c r="J304" s="452"/>
    </row>
    <row r="305" spans="1:11" ht="11.25" outlineLevel="1">
      <c r="B305" s="75"/>
      <c r="C305" s="144"/>
      <c r="D305" s="1"/>
      <c r="E305" s="1" t="s">
        <v>1058</v>
      </c>
      <c r="F305" s="141" t="s">
        <v>1063</v>
      </c>
      <c r="G305" s="32"/>
      <c r="H305" s="32"/>
      <c r="I305" s="451"/>
      <c r="J305" s="452"/>
    </row>
    <row r="306" spans="1:11" ht="11.25" outlineLevel="1">
      <c r="B306" s="75"/>
      <c r="C306" s="144"/>
      <c r="D306" s="1"/>
      <c r="E306" s="1" t="s">
        <v>1059</v>
      </c>
      <c r="F306" s="141" t="s">
        <v>1064</v>
      </c>
      <c r="G306" s="32"/>
      <c r="H306" s="32"/>
      <c r="I306" s="451"/>
      <c r="J306" s="452"/>
    </row>
    <row r="307" spans="1:11" ht="11.25" outlineLevel="1">
      <c r="B307" s="75"/>
      <c r="C307" s="144"/>
      <c r="D307" s="1"/>
      <c r="E307" s="1" t="s">
        <v>1060</v>
      </c>
      <c r="F307" s="141" t="s">
        <v>1065</v>
      </c>
      <c r="G307" s="32"/>
      <c r="H307" s="32"/>
      <c r="I307" s="451"/>
      <c r="J307" s="452"/>
    </row>
    <row r="308" spans="1:11" ht="11.25" outlineLevel="1">
      <c r="B308" s="75"/>
      <c r="C308" s="144"/>
      <c r="D308" s="1"/>
      <c r="E308" s="1" t="s">
        <v>1061</v>
      </c>
      <c r="F308" s="141" t="s">
        <v>1066</v>
      </c>
      <c r="G308" s="32"/>
      <c r="H308" s="32"/>
      <c r="I308" s="451"/>
      <c r="J308" s="452"/>
    </row>
    <row r="309" spans="1:11" ht="11.25" outlineLevel="1">
      <c r="B309" s="75"/>
      <c r="C309" s="144"/>
      <c r="D309" s="1"/>
      <c r="E309" s="1" t="s">
        <v>1091</v>
      </c>
      <c r="F309" s="141" t="s">
        <v>1954</v>
      </c>
      <c r="G309" s="32"/>
      <c r="H309" s="32"/>
      <c r="I309" s="451"/>
      <c r="J309" s="452"/>
    </row>
    <row r="310" spans="1:11" ht="11.25" outlineLevel="1">
      <c r="B310" s="75"/>
      <c r="C310" s="144"/>
      <c r="D310" s="1"/>
      <c r="E310" s="1"/>
      <c r="F310" s="141"/>
      <c r="G310" s="32"/>
      <c r="H310" s="32"/>
      <c r="I310" s="451"/>
      <c r="J310" s="452"/>
    </row>
    <row r="311" spans="1:11" ht="11.25" outlineLevel="1">
      <c r="B311" s="523"/>
      <c r="C311" s="273" t="s">
        <v>2191</v>
      </c>
      <c r="D311" s="164" t="s">
        <v>1527</v>
      </c>
      <c r="E311" s="165"/>
      <c r="F311" s="593"/>
      <c r="G311" s="122" t="s">
        <v>82</v>
      </c>
      <c r="H311" s="569" t="s">
        <v>82</v>
      </c>
      <c r="I311" s="871" t="s">
        <v>83</v>
      </c>
      <c r="J311" s="872"/>
    </row>
    <row r="312" spans="1:11" ht="11.25" outlineLevel="1">
      <c r="B312" s="75"/>
      <c r="C312" s="11"/>
      <c r="D312" s="143"/>
      <c r="E312" s="142" t="s">
        <v>1054</v>
      </c>
      <c r="F312" s="141" t="s">
        <v>1055</v>
      </c>
      <c r="G312" s="145"/>
      <c r="H312" s="145"/>
      <c r="I312" s="451"/>
      <c r="J312" s="452"/>
    </row>
    <row r="313" spans="1:11" ht="11.25" outlineLevel="1">
      <c r="B313" s="75"/>
      <c r="C313" s="11"/>
      <c r="D313" s="143"/>
      <c r="E313" s="142"/>
      <c r="F313" s="141"/>
      <c r="G313" s="145"/>
      <c r="H313" s="145"/>
      <c r="I313" s="451"/>
      <c r="J313" s="452"/>
    </row>
    <row r="314" spans="1:11" ht="11.25" outlineLevel="1">
      <c r="B314" s="523"/>
      <c r="C314" s="273" t="s">
        <v>2192</v>
      </c>
      <c r="D314" s="165" t="s">
        <v>403</v>
      </c>
      <c r="E314" s="165"/>
      <c r="F314" s="593" t="s">
        <v>407</v>
      </c>
      <c r="G314" s="5" t="s">
        <v>83</v>
      </c>
      <c r="H314" s="122"/>
      <c r="I314" s="873"/>
      <c r="J314" s="874"/>
      <c r="K314" s="189"/>
    </row>
    <row r="315" spans="1:11" ht="11.25" outlineLevel="1">
      <c r="A315" s="195"/>
      <c r="B315" s="75"/>
      <c r="C315" s="11"/>
      <c r="D315" s="74"/>
      <c r="E315" s="1" t="s">
        <v>406</v>
      </c>
      <c r="F315" s="141" t="s">
        <v>800</v>
      </c>
      <c r="G315" s="32"/>
      <c r="H315" s="32"/>
      <c r="I315" s="353"/>
      <c r="J315" s="450"/>
      <c r="K315" s="189"/>
    </row>
    <row r="316" spans="1:11" ht="11.25" outlineLevel="1">
      <c r="A316" s="195"/>
      <c r="B316" s="75"/>
      <c r="C316" s="11"/>
      <c r="D316" s="74"/>
      <c r="E316" s="1"/>
      <c r="F316" s="141" t="s">
        <v>404</v>
      </c>
      <c r="G316" s="32"/>
      <c r="H316" s="32"/>
      <c r="I316" s="353"/>
      <c r="J316" s="450"/>
      <c r="K316" s="189"/>
    </row>
    <row r="317" spans="1:11" ht="11.25" outlineLevel="1">
      <c r="A317" s="195"/>
      <c r="B317" s="75"/>
      <c r="C317" s="11"/>
      <c r="D317" s="74"/>
      <c r="E317" s="1"/>
      <c r="F317" s="141"/>
      <c r="G317" s="32"/>
      <c r="H317" s="32"/>
      <c r="I317" s="353"/>
      <c r="J317" s="450"/>
      <c r="K317" s="189"/>
    </row>
    <row r="318" spans="1:11" ht="11.25" outlineLevel="1">
      <c r="A318" s="195"/>
      <c r="B318" s="523"/>
      <c r="C318" s="273" t="s">
        <v>2193</v>
      </c>
      <c r="D318" s="164" t="s">
        <v>1528</v>
      </c>
      <c r="E318" s="165"/>
      <c r="F318" s="593"/>
      <c r="G318" s="249" t="s">
        <v>82</v>
      </c>
      <c r="H318" s="569" t="s">
        <v>85</v>
      </c>
      <c r="I318" s="871"/>
      <c r="J318" s="872"/>
    </row>
    <row r="319" spans="1:11" ht="11.25" outlineLevel="1">
      <c r="B319" s="75"/>
      <c r="C319" s="11"/>
      <c r="D319" s="1" t="s">
        <v>1097</v>
      </c>
      <c r="E319" s="1"/>
      <c r="F319" s="141"/>
      <c r="G319" s="353"/>
      <c r="H319" s="32"/>
      <c r="I319" s="451"/>
      <c r="J319" s="452"/>
    </row>
    <row r="320" spans="1:11" ht="11.25" outlineLevel="1">
      <c r="B320" s="75"/>
      <c r="C320" s="11"/>
      <c r="D320" s="1"/>
      <c r="E320" s="1" t="s">
        <v>1091</v>
      </c>
      <c r="F320" s="141" t="s">
        <v>800</v>
      </c>
      <c r="G320" s="353"/>
      <c r="H320" s="32"/>
      <c r="I320" s="451"/>
      <c r="J320" s="452"/>
    </row>
    <row r="321" spans="2:10" ht="11.25" outlineLevel="1">
      <c r="B321" s="75"/>
      <c r="C321" s="11"/>
      <c r="D321" s="1"/>
      <c r="E321" s="1" t="s">
        <v>1092</v>
      </c>
      <c r="F321" s="141" t="s">
        <v>787</v>
      </c>
      <c r="G321" s="353"/>
      <c r="H321" s="32"/>
      <c r="I321" s="451"/>
      <c r="J321" s="452"/>
    </row>
    <row r="322" spans="2:10" ht="11.25" outlineLevel="1">
      <c r="B322" s="75"/>
      <c r="C322" s="11"/>
      <c r="D322" s="1"/>
      <c r="E322" s="1" t="s">
        <v>1093</v>
      </c>
      <c r="F322" s="141" t="s">
        <v>1095</v>
      </c>
      <c r="G322" s="353"/>
      <c r="H322" s="32"/>
      <c r="I322" s="451"/>
      <c r="J322" s="452"/>
    </row>
    <row r="323" spans="2:10" ht="11.25" outlineLevel="1">
      <c r="B323" s="75"/>
      <c r="C323" s="11"/>
      <c r="D323" s="1"/>
      <c r="E323" s="1" t="s">
        <v>1094</v>
      </c>
      <c r="F323" s="141" t="s">
        <v>1960</v>
      </c>
      <c r="G323" s="353"/>
      <c r="H323" s="32"/>
      <c r="I323" s="451"/>
      <c r="J323" s="452"/>
    </row>
    <row r="324" spans="2:10" ht="11.25" outlineLevel="1">
      <c r="B324" s="75"/>
      <c r="C324" s="11"/>
      <c r="D324" s="1" t="s">
        <v>1098</v>
      </c>
      <c r="E324" s="1"/>
      <c r="F324" s="141"/>
      <c r="G324" s="353"/>
      <c r="H324" s="32"/>
      <c r="I324" s="451"/>
      <c r="J324" s="452"/>
    </row>
    <row r="325" spans="2:10" ht="11.25" outlineLevel="1">
      <c r="B325" s="75"/>
      <c r="C325" s="11"/>
      <c r="D325" s="1"/>
      <c r="E325" s="1" t="s">
        <v>1091</v>
      </c>
      <c r="F325" s="141" t="s">
        <v>800</v>
      </c>
      <c r="G325" s="353"/>
      <c r="H325" s="32"/>
      <c r="I325" s="451"/>
      <c r="J325" s="452"/>
    </row>
    <row r="326" spans="2:10" ht="11.25" outlineLevel="1">
      <c r="B326" s="75"/>
      <c r="C326" s="11"/>
      <c r="D326" s="1"/>
      <c r="E326" s="1"/>
      <c r="F326" s="141"/>
      <c r="G326" s="353"/>
      <c r="H326" s="32"/>
      <c r="I326" s="451"/>
      <c r="J326" s="452"/>
    </row>
    <row r="327" spans="2:10" ht="11.25" outlineLevel="1">
      <c r="B327" s="523"/>
      <c r="C327" s="273" t="s">
        <v>2194</v>
      </c>
      <c r="D327" s="164" t="s">
        <v>189</v>
      </c>
      <c r="E327" s="165"/>
      <c r="F327" s="593"/>
      <c r="G327" s="249" t="s">
        <v>82</v>
      </c>
      <c r="H327" s="569" t="s">
        <v>84</v>
      </c>
      <c r="I327" s="451"/>
      <c r="J327" s="452"/>
    </row>
    <row r="328" spans="2:10" ht="11.25" outlineLevel="1">
      <c r="B328" s="75"/>
      <c r="C328" s="11"/>
      <c r="D328" s="74"/>
      <c r="E328" s="1" t="s">
        <v>90</v>
      </c>
      <c r="F328" s="141"/>
      <c r="G328" s="32"/>
      <c r="H328" s="32"/>
      <c r="I328" s="451"/>
      <c r="J328" s="452"/>
    </row>
    <row r="329" spans="2:10" ht="11.25" outlineLevel="1">
      <c r="B329" s="75"/>
      <c r="C329" s="11"/>
      <c r="D329" s="74"/>
      <c r="E329" s="1" t="s">
        <v>91</v>
      </c>
      <c r="F329" s="141" t="s">
        <v>1554</v>
      </c>
      <c r="G329" s="32"/>
      <c r="H329" s="32"/>
      <c r="I329" s="451"/>
      <c r="J329" s="452"/>
    </row>
    <row r="330" spans="2:10" ht="11.25" outlineLevel="1">
      <c r="B330" s="75"/>
      <c r="C330" s="11"/>
      <c r="D330" s="74"/>
      <c r="E330" s="1"/>
      <c r="F330" s="141"/>
      <c r="G330" s="32"/>
      <c r="H330" s="32"/>
      <c r="I330" s="451"/>
      <c r="J330" s="452"/>
    </row>
    <row r="331" spans="2:10" ht="11.25" outlineLevel="1">
      <c r="B331" s="75"/>
      <c r="C331" s="119" t="s">
        <v>1956</v>
      </c>
      <c r="D331" s="120" t="s">
        <v>1957</v>
      </c>
      <c r="E331" s="120"/>
      <c r="F331" s="645"/>
      <c r="G331" s="122" t="s">
        <v>82</v>
      </c>
      <c r="H331" s="543" t="s">
        <v>85</v>
      </c>
      <c r="I331" s="872" t="s">
        <v>82</v>
      </c>
      <c r="J331" s="872"/>
    </row>
    <row r="332" spans="2:10" ht="11.25" outlineLevel="1">
      <c r="B332" s="706"/>
      <c r="C332" s="14"/>
      <c r="D332" s="318"/>
      <c r="E332" s="312" t="s">
        <v>3735</v>
      </c>
      <c r="F332" s="589"/>
      <c r="G332" s="61"/>
      <c r="H332" s="547"/>
      <c r="I332" s="544"/>
      <c r="J332" s="545"/>
    </row>
    <row r="333" spans="2:10" ht="11.25" outlineLevel="2">
      <c r="B333" s="706"/>
      <c r="C333" s="14"/>
      <c r="D333" s="311"/>
      <c r="E333" s="533" t="s">
        <v>3739</v>
      </c>
      <c r="F333" s="590">
        <v>1</v>
      </c>
      <c r="G333" s="73"/>
      <c r="H333" s="350"/>
      <c r="I333" s="544"/>
      <c r="J333" s="545"/>
    </row>
    <row r="334" spans="2:10" ht="25.5" outlineLevel="2">
      <c r="B334" s="706"/>
      <c r="C334" s="14"/>
      <c r="D334" s="539">
        <v>1</v>
      </c>
      <c r="E334" s="538" t="s">
        <v>3445</v>
      </c>
      <c r="F334" s="577" t="s">
        <v>3355</v>
      </c>
      <c r="G334" s="73"/>
      <c r="H334" s="350"/>
      <c r="I334" s="544"/>
      <c r="J334" s="545"/>
    </row>
    <row r="335" spans="2:10" ht="11.25" outlineLevel="1">
      <c r="B335" s="75"/>
      <c r="C335" s="144"/>
      <c r="D335" s="1"/>
      <c r="E335" s="1" t="s">
        <v>589</v>
      </c>
      <c r="F335" s="141" t="s">
        <v>1959</v>
      </c>
      <c r="G335" s="32"/>
      <c r="H335" s="32"/>
      <c r="I335" s="451"/>
      <c r="J335" s="452"/>
    </row>
    <row r="336" spans="2:10" ht="11.25" outlineLevel="1">
      <c r="B336" s="75"/>
      <c r="C336" s="11"/>
      <c r="D336" s="74"/>
      <c r="E336" s="1" t="s">
        <v>1094</v>
      </c>
      <c r="F336" s="141" t="s">
        <v>1960</v>
      </c>
      <c r="G336" s="32"/>
      <c r="H336" s="32"/>
      <c r="I336" s="451"/>
      <c r="J336" s="452"/>
    </row>
    <row r="337" spans="2:10" ht="11.25" outlineLevel="1">
      <c r="B337" s="75"/>
      <c r="C337" s="11"/>
      <c r="D337" s="74"/>
      <c r="E337" s="1" t="s">
        <v>1958</v>
      </c>
      <c r="F337" s="141" t="s">
        <v>1096</v>
      </c>
      <c r="G337" s="32"/>
      <c r="H337" s="32"/>
      <c r="I337" s="451"/>
      <c r="J337" s="452"/>
    </row>
    <row r="338" spans="2:10" ht="11.25" outlineLevel="1">
      <c r="B338" s="75"/>
      <c r="C338" s="11"/>
      <c r="D338" s="74"/>
      <c r="E338" s="1"/>
      <c r="F338" s="141"/>
      <c r="G338" s="32"/>
      <c r="H338" s="32"/>
      <c r="I338" s="451"/>
      <c r="J338" s="452"/>
    </row>
    <row r="339" spans="2:10" ht="11.25" outlineLevel="1">
      <c r="B339" s="75"/>
      <c r="C339" s="119" t="s">
        <v>1961</v>
      </c>
      <c r="D339" s="120" t="s">
        <v>1962</v>
      </c>
      <c r="E339" s="120"/>
      <c r="F339" s="645"/>
      <c r="G339" s="122" t="s">
        <v>82</v>
      </c>
      <c r="H339" s="543" t="s">
        <v>85</v>
      </c>
      <c r="I339" s="872" t="s">
        <v>82</v>
      </c>
      <c r="J339" s="872"/>
    </row>
    <row r="340" spans="2:10" ht="11.25" outlineLevel="1">
      <c r="B340" s="706"/>
      <c r="C340" s="14"/>
      <c r="D340" s="318"/>
      <c r="E340" s="312" t="s">
        <v>1963</v>
      </c>
      <c r="F340" s="589"/>
      <c r="G340" s="61"/>
      <c r="H340" s="547"/>
      <c r="I340" s="544"/>
      <c r="J340" s="545"/>
    </row>
    <row r="341" spans="2:10" ht="11.25" outlineLevel="2">
      <c r="B341" s="706"/>
      <c r="C341" s="14"/>
      <c r="D341" s="311"/>
      <c r="E341" s="533" t="s">
        <v>3602</v>
      </c>
      <c r="F341" s="590">
        <v>1</v>
      </c>
      <c r="G341" s="73"/>
      <c r="H341" s="350"/>
      <c r="I341" s="544"/>
      <c r="J341" s="545"/>
    </row>
    <row r="342" spans="2:10" ht="25.5" outlineLevel="2">
      <c r="B342" s="706"/>
      <c r="C342" s="14"/>
      <c r="D342" s="539">
        <v>1</v>
      </c>
      <c r="E342" s="538" t="s">
        <v>3668</v>
      </c>
      <c r="F342" s="577" t="s">
        <v>3670</v>
      </c>
      <c r="G342" s="73"/>
      <c r="H342" s="350"/>
      <c r="I342" s="544"/>
      <c r="J342" s="545"/>
    </row>
    <row r="343" spans="2:10" ht="11.25" outlineLevel="1">
      <c r="B343" s="75"/>
      <c r="C343" s="144"/>
      <c r="D343" s="1"/>
      <c r="E343" s="1" t="s">
        <v>1964</v>
      </c>
      <c r="F343" s="141" t="s">
        <v>1965</v>
      </c>
      <c r="G343" s="32"/>
      <c r="H343" s="32"/>
      <c r="I343" s="451"/>
      <c r="J343" s="452"/>
    </row>
    <row r="344" spans="2:10" ht="11.25" outlineLevel="1">
      <c r="B344" s="75"/>
      <c r="C344" s="144"/>
      <c r="D344" s="1"/>
      <c r="E344" s="1"/>
      <c r="F344" s="141"/>
      <c r="G344" s="32"/>
      <c r="H344" s="32"/>
      <c r="I344" s="451"/>
      <c r="J344" s="452"/>
    </row>
    <row r="345" spans="2:10" ht="11.25" outlineLevel="1">
      <c r="B345" s="75"/>
      <c r="C345" s="119" t="s">
        <v>1966</v>
      </c>
      <c r="D345" s="120" t="s">
        <v>934</v>
      </c>
      <c r="E345" s="120"/>
      <c r="F345" s="645"/>
      <c r="G345" s="863" t="s">
        <v>85</v>
      </c>
      <c r="H345" s="864"/>
      <c r="I345" s="863" t="s">
        <v>85</v>
      </c>
      <c r="J345" s="864"/>
    </row>
    <row r="346" spans="2:10" ht="11.25" outlineLevel="1">
      <c r="B346" s="75"/>
      <c r="C346" s="144"/>
      <c r="D346" s="1"/>
      <c r="E346" s="1" t="s">
        <v>1967</v>
      </c>
      <c r="F346" s="141" t="s">
        <v>1969</v>
      </c>
      <c r="G346" s="32"/>
      <c r="H346" s="32"/>
      <c r="I346" s="451"/>
      <c r="J346" s="452"/>
    </row>
    <row r="347" spans="2:10" ht="11.25" outlineLevel="1">
      <c r="B347" s="75"/>
      <c r="C347" s="11"/>
      <c r="D347" s="74"/>
      <c r="E347" s="1" t="s">
        <v>1968</v>
      </c>
      <c r="F347" s="141" t="s">
        <v>1970</v>
      </c>
      <c r="G347" s="32"/>
      <c r="H347" s="32"/>
      <c r="I347" s="451"/>
      <c r="J347" s="452"/>
    </row>
    <row r="348" spans="2:10" ht="11.25" outlineLevel="1">
      <c r="B348" s="75"/>
      <c r="C348" s="11"/>
      <c r="D348" s="74"/>
      <c r="E348" s="1"/>
      <c r="F348" s="141"/>
      <c r="G348" s="32"/>
      <c r="H348" s="32"/>
      <c r="I348" s="451"/>
      <c r="J348" s="452"/>
    </row>
    <row r="349" spans="2:10" ht="11.25" outlineLevel="1">
      <c r="B349" s="75"/>
      <c r="C349" s="11"/>
      <c r="D349" s="74"/>
      <c r="E349" s="1" t="s">
        <v>1968</v>
      </c>
      <c r="F349" s="141" t="s">
        <v>1970</v>
      </c>
      <c r="G349" s="32"/>
      <c r="H349" s="32"/>
      <c r="I349" s="451"/>
      <c r="J349" s="452"/>
    </row>
    <row r="350" spans="2:10" outlineLevel="1" thickBot="1">
      <c r="B350" s="524"/>
      <c r="C350" s="525"/>
      <c r="D350" s="532"/>
      <c r="E350" s="526"/>
      <c r="F350" s="657"/>
      <c r="G350" s="528"/>
      <c r="H350" s="528"/>
      <c r="I350" s="575"/>
      <c r="J350" s="576"/>
    </row>
  </sheetData>
  <autoFilter ref="B1:J350" xr:uid="{00000000-0001-0000-0100-000000000000}"/>
  <dataConsolidate/>
  <mergeCells count="112">
    <mergeCell ref="I41:J41"/>
    <mergeCell ref="G6:H6"/>
    <mergeCell ref="I7:J7"/>
    <mergeCell ref="I9:J9"/>
    <mergeCell ref="I10:J10"/>
    <mergeCell ref="D23:F23"/>
    <mergeCell ref="I40:J40"/>
    <mergeCell ref="B2:B5"/>
    <mergeCell ref="C2:C5"/>
    <mergeCell ref="D2:F4"/>
    <mergeCell ref="G2:J2"/>
    <mergeCell ref="G3:H3"/>
    <mergeCell ref="I3:J3"/>
    <mergeCell ref="D5:E5"/>
    <mergeCell ref="G5:J5"/>
    <mergeCell ref="I51:J51"/>
    <mergeCell ref="I52:J52"/>
    <mergeCell ref="I53:J53"/>
    <mergeCell ref="I54:J54"/>
    <mergeCell ref="I57:J57"/>
    <mergeCell ref="I59:J59"/>
    <mergeCell ref="I42:J42"/>
    <mergeCell ref="G45:H45"/>
    <mergeCell ref="I45:J45"/>
    <mergeCell ref="I47:J47"/>
    <mergeCell ref="I48:J48"/>
    <mergeCell ref="I50:J50"/>
    <mergeCell ref="G107:H107"/>
    <mergeCell ref="I107:J107"/>
    <mergeCell ref="I76:J76"/>
    <mergeCell ref="I103:J103"/>
    <mergeCell ref="I64:J64"/>
    <mergeCell ref="I65:J65"/>
    <mergeCell ref="I73:J73"/>
    <mergeCell ref="I74:J74"/>
    <mergeCell ref="I75:J75"/>
    <mergeCell ref="I77:J77"/>
    <mergeCell ref="G91:H91"/>
    <mergeCell ref="I91:J91"/>
    <mergeCell ref="I100:J100"/>
    <mergeCell ref="I128:J128"/>
    <mergeCell ref="I129:J129"/>
    <mergeCell ref="I130:J130"/>
    <mergeCell ref="I131:J131"/>
    <mergeCell ref="I132:J132"/>
    <mergeCell ref="I133:J133"/>
    <mergeCell ref="I104:J104"/>
    <mergeCell ref="I105:J105"/>
    <mergeCell ref="I106:J106"/>
    <mergeCell ref="I127:J127"/>
    <mergeCell ref="I173:J173"/>
    <mergeCell ref="I182:J182"/>
    <mergeCell ref="I171:J171"/>
    <mergeCell ref="I153:J153"/>
    <mergeCell ref="I156:J156"/>
    <mergeCell ref="I134:J134"/>
    <mergeCell ref="I135:J135"/>
    <mergeCell ref="I136:J136"/>
    <mergeCell ref="I137:J137"/>
    <mergeCell ref="I138:J138"/>
    <mergeCell ref="I140:J140"/>
    <mergeCell ref="I146:J146"/>
    <mergeCell ref="I148:J148"/>
    <mergeCell ref="I155:J155"/>
    <mergeCell ref="I233:J233"/>
    <mergeCell ref="I251:J251"/>
    <mergeCell ref="I253:J253"/>
    <mergeCell ref="I260:J260"/>
    <mergeCell ref="I200:J200"/>
    <mergeCell ref="I211:J211"/>
    <mergeCell ref="I213:J213"/>
    <mergeCell ref="I193:J193"/>
    <mergeCell ref="I194:J194"/>
    <mergeCell ref="I195:J195"/>
    <mergeCell ref="I196:J196"/>
    <mergeCell ref="I197:J197"/>
    <mergeCell ref="I198:J198"/>
    <mergeCell ref="I201:J201"/>
    <mergeCell ref="I203:J203"/>
    <mergeCell ref="I214:J214"/>
    <mergeCell ref="I215:J215"/>
    <mergeCell ref="I216:J216"/>
    <mergeCell ref="I218:J218"/>
    <mergeCell ref="I217:J217"/>
    <mergeCell ref="I219:J219"/>
    <mergeCell ref="I221:J221"/>
    <mergeCell ref="I229:J229"/>
    <mergeCell ref="I231:J231"/>
    <mergeCell ref="G345:H345"/>
    <mergeCell ref="I345:J345"/>
    <mergeCell ref="I157:J157"/>
    <mergeCell ref="I159:J159"/>
    <mergeCell ref="I164:J164"/>
    <mergeCell ref="I166:J166"/>
    <mergeCell ref="I172:J172"/>
    <mergeCell ref="I174:J174"/>
    <mergeCell ref="I176:J176"/>
    <mergeCell ref="I185:J185"/>
    <mergeCell ref="I199:J199"/>
    <mergeCell ref="I274:J274"/>
    <mergeCell ref="I275:J275"/>
    <mergeCell ref="I277:J277"/>
    <mergeCell ref="I267:J267"/>
    <mergeCell ref="I269:J269"/>
    <mergeCell ref="I276:J276"/>
    <mergeCell ref="I279:J279"/>
    <mergeCell ref="I311:J311"/>
    <mergeCell ref="I314:J314"/>
    <mergeCell ref="I318:J318"/>
    <mergeCell ref="I331:J331"/>
    <mergeCell ref="I339:J339"/>
    <mergeCell ref="I230:J230"/>
  </mergeCells>
  <printOptions horizontalCentered="1" gridLines="1"/>
  <pageMargins left="0.25" right="0.25" top="0.25" bottom="0.55000000000000004" header="0.21" footer="0.25"/>
  <pageSetup fitToHeight="35" orientation="portrait" copies="3" r:id="rId1"/>
  <headerFooter alignWithMargins="0">
    <oddFooter>&amp;R&amp;7New=New Installation  †=No Inspection Req'd   (*)=w/Exemptions  &amp;"Wingdings,Regular"«&amp;"Arial,Regular"=TSSA Designated Alteration or Requirement   mrr=maint/repair/replace no submission req'd&amp;8
&amp;F   &amp;P/&amp;N</oddFooter>
  </headerFooter>
  <rowBreaks count="1" manualBreakCount="1">
    <brk id="40"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0F43-3A90-4FFF-93B9-E80DFC355AA7}">
  <dimension ref="A1:K313"/>
  <sheetViews>
    <sheetView zoomScale="120" zoomScaleNormal="120" zoomScaleSheetLayoutView="120" workbookViewId="0"/>
  </sheetViews>
  <sheetFormatPr defaultColWidth="9" defaultRowHeight="12" outlineLevelRow="2"/>
  <cols>
    <col min="1" max="1" width="1.28515625" style="194" customWidth="1"/>
    <col min="2" max="2" width="4.5703125" style="163" customWidth="1"/>
    <col min="3" max="3" width="11.42578125" style="138" customWidth="1"/>
    <col min="4" max="4" width="4.85546875" style="21" customWidth="1"/>
    <col min="5" max="5" width="11.28515625" style="21" customWidth="1"/>
    <col min="6" max="6" width="47" style="655" customWidth="1"/>
    <col min="7" max="7" width="7.85546875" style="140" bestFit="1" customWidth="1"/>
    <col min="8" max="8" width="8.5703125" style="140" bestFit="1" customWidth="1"/>
    <col min="9" max="9" width="7" style="140" customWidth="1"/>
    <col min="10" max="10" width="7.42578125" style="140" customWidth="1"/>
    <col min="11" max="16384" width="9" style="21"/>
  </cols>
  <sheetData>
    <row r="1" spans="1:10" s="187" customFormat="1" ht="8.25">
      <c r="A1" s="193"/>
      <c r="B1" s="192">
        <v>0</v>
      </c>
      <c r="C1" s="17">
        <v>1</v>
      </c>
      <c r="D1" s="186" t="s">
        <v>835</v>
      </c>
      <c r="E1" s="15" t="s">
        <v>836</v>
      </c>
      <c r="F1" s="578" t="s">
        <v>762</v>
      </c>
      <c r="G1" s="15">
        <v>3</v>
      </c>
      <c r="H1" s="19">
        <v>4</v>
      </c>
      <c r="I1" s="20">
        <v>5</v>
      </c>
      <c r="J1" s="18">
        <v>6</v>
      </c>
    </row>
    <row r="2" spans="1:10" s="16" customFormat="1" ht="8.25">
      <c r="A2" s="194"/>
      <c r="B2" s="975" t="s">
        <v>128</v>
      </c>
      <c r="C2" s="978" t="s">
        <v>2017</v>
      </c>
      <c r="D2" s="981" t="s">
        <v>3817</v>
      </c>
      <c r="E2" s="982"/>
      <c r="F2" s="983"/>
      <c r="G2" s="987" t="s">
        <v>1521</v>
      </c>
      <c r="H2" s="988"/>
      <c r="I2" s="988"/>
      <c r="J2" s="989"/>
    </row>
    <row r="3" spans="1:10" s="16" customFormat="1" ht="8.25">
      <c r="A3" s="194"/>
      <c r="B3" s="976"/>
      <c r="C3" s="979"/>
      <c r="D3" s="984"/>
      <c r="E3" s="985"/>
      <c r="F3" s="986"/>
      <c r="G3" s="990" t="s">
        <v>834</v>
      </c>
      <c r="H3" s="991"/>
      <c r="I3" s="990" t="s">
        <v>832</v>
      </c>
      <c r="J3" s="992"/>
    </row>
    <row r="4" spans="1:10" s="16" customFormat="1" ht="25.5" thickBot="1">
      <c r="A4" s="194"/>
      <c r="B4" s="976"/>
      <c r="C4" s="979"/>
      <c r="D4" s="984"/>
      <c r="E4" s="985"/>
      <c r="F4" s="986"/>
      <c r="G4" s="202" t="s">
        <v>824</v>
      </c>
      <c r="H4" s="203" t="s">
        <v>825</v>
      </c>
      <c r="I4" s="204" t="s">
        <v>337</v>
      </c>
      <c r="J4" s="205" t="s">
        <v>216</v>
      </c>
    </row>
    <row r="5" spans="1:10" s="16" customFormat="1" thickBot="1">
      <c r="A5" s="194"/>
      <c r="B5" s="977"/>
      <c r="C5" s="980"/>
      <c r="D5" s="993" t="s">
        <v>1230</v>
      </c>
      <c r="E5" s="994"/>
      <c r="F5" s="579"/>
      <c r="G5" s="995" t="s">
        <v>212</v>
      </c>
      <c r="H5" s="996"/>
      <c r="I5" s="995"/>
      <c r="J5" s="997"/>
    </row>
    <row r="6" spans="1:10" s="16" customFormat="1" ht="11.25" outlineLevel="1">
      <c r="A6" s="194"/>
      <c r="B6" s="75"/>
      <c r="C6" s="230" t="s">
        <v>1361</v>
      </c>
      <c r="D6" s="231" t="s">
        <v>1362</v>
      </c>
      <c r="E6" s="232"/>
      <c r="F6" s="580"/>
      <c r="G6" s="970" t="s">
        <v>2113</v>
      </c>
      <c r="H6" s="971"/>
      <c r="I6" s="206"/>
      <c r="J6" s="489"/>
    </row>
    <row r="7" spans="1:10" s="16" customFormat="1" ht="11.25" outlineLevel="1">
      <c r="A7" s="194"/>
      <c r="B7" s="75"/>
      <c r="C7" s="234"/>
      <c r="D7" s="235"/>
      <c r="E7" s="236">
        <v>1.2</v>
      </c>
      <c r="F7" s="581" t="s">
        <v>1363</v>
      </c>
      <c r="G7" s="207"/>
      <c r="H7" s="208"/>
      <c r="I7" s="845"/>
      <c r="J7" s="846"/>
    </row>
    <row r="8" spans="1:10" s="16" customFormat="1" ht="11.25" outlineLevel="1">
      <c r="A8" s="194"/>
      <c r="B8" s="75"/>
      <c r="C8" s="238" t="s">
        <v>574</v>
      </c>
      <c r="D8" s="239" t="s">
        <v>843</v>
      </c>
      <c r="E8" s="240"/>
      <c r="F8" s="582"/>
      <c r="G8" s="214"/>
      <c r="H8" s="215"/>
      <c r="I8" s="451"/>
      <c r="J8" s="452"/>
    </row>
    <row r="9" spans="1:10" s="16" customFormat="1" ht="11.25" outlineLevel="1">
      <c r="A9" s="194"/>
      <c r="B9" s="75"/>
      <c r="C9" s="234"/>
      <c r="D9" s="235"/>
      <c r="E9" s="236">
        <v>8.8000000000000007</v>
      </c>
      <c r="F9" s="581" t="s">
        <v>843</v>
      </c>
      <c r="G9" s="207"/>
      <c r="H9" s="208"/>
      <c r="I9" s="845"/>
      <c r="J9" s="846"/>
    </row>
    <row r="10" spans="1:10" s="16" customFormat="1" ht="11.25" outlineLevel="1">
      <c r="A10" s="194"/>
      <c r="B10" s="75"/>
      <c r="C10" s="234"/>
      <c r="D10" s="235"/>
      <c r="E10" s="236" t="s">
        <v>1359</v>
      </c>
      <c r="F10" s="581" t="s">
        <v>1360</v>
      </c>
      <c r="G10" s="207"/>
      <c r="H10" s="208"/>
      <c r="I10" s="845"/>
      <c r="J10" s="846"/>
    </row>
    <row r="11" spans="1:10" s="16" customFormat="1" ht="11.25" outlineLevel="1">
      <c r="A11" s="194"/>
      <c r="B11" s="75"/>
      <c r="C11" s="238" t="s">
        <v>1385</v>
      </c>
      <c r="D11" s="239" t="s">
        <v>1386</v>
      </c>
      <c r="E11" s="240"/>
      <c r="F11" s="582"/>
      <c r="G11" s="214"/>
      <c r="H11" s="215"/>
      <c r="I11" s="451"/>
      <c r="J11" s="452"/>
    </row>
    <row r="12" spans="1:10" s="16" customFormat="1" ht="11.25" outlineLevel="1">
      <c r="A12" s="194"/>
      <c r="B12" s="75"/>
      <c r="C12" s="234"/>
      <c r="D12" s="235"/>
      <c r="E12" s="236" t="s">
        <v>1387</v>
      </c>
      <c r="F12" s="581" t="s">
        <v>1388</v>
      </c>
      <c r="G12" s="207"/>
      <c r="H12" s="208"/>
      <c r="I12" s="451"/>
      <c r="J12" s="452"/>
    </row>
    <row r="13" spans="1:10" s="16" customFormat="1" ht="11.25" outlineLevel="1">
      <c r="A13" s="194"/>
      <c r="B13" s="75"/>
      <c r="C13" s="234"/>
      <c r="D13" s="235"/>
      <c r="E13" s="236" t="s">
        <v>1389</v>
      </c>
      <c r="F13" s="581" t="s">
        <v>1390</v>
      </c>
      <c r="G13" s="207"/>
      <c r="H13" s="208"/>
      <c r="I13" s="451"/>
      <c r="J13" s="452"/>
    </row>
    <row r="14" spans="1:10" s="16" customFormat="1" ht="11.25">
      <c r="A14" s="194"/>
      <c r="B14" s="75"/>
      <c r="C14" s="234"/>
      <c r="D14" s="235"/>
      <c r="E14" s="236"/>
      <c r="F14" s="581"/>
      <c r="G14" s="207"/>
      <c r="H14" s="208"/>
      <c r="I14" s="451"/>
      <c r="J14" s="452"/>
    </row>
    <row r="15" spans="1:10" s="16" customFormat="1" ht="11.25">
      <c r="A15" s="194"/>
      <c r="B15" s="75"/>
      <c r="C15" s="305" t="s">
        <v>1632</v>
      </c>
      <c r="D15" s="303" t="s">
        <v>1628</v>
      </c>
      <c r="E15" s="240"/>
      <c r="F15" s="582"/>
      <c r="G15" s="214"/>
      <c r="H15" s="215"/>
      <c r="I15" s="451"/>
      <c r="J15" s="452"/>
    </row>
    <row r="16" spans="1:10" s="16" customFormat="1" ht="11.25">
      <c r="A16" s="194"/>
      <c r="B16" s="75"/>
      <c r="C16" s="234"/>
      <c r="D16" s="235"/>
      <c r="E16" s="304" t="s">
        <v>1629</v>
      </c>
      <c r="F16" s="583" t="s">
        <v>1630</v>
      </c>
      <c r="G16" s="207"/>
      <c r="H16" s="208"/>
      <c r="I16" s="451"/>
      <c r="J16" s="452"/>
    </row>
    <row r="17" spans="1:10" s="16" customFormat="1" ht="11.25">
      <c r="A17" s="194"/>
      <c r="B17" s="75"/>
      <c r="C17" s="234"/>
      <c r="D17" s="235"/>
      <c r="E17" s="236"/>
      <c r="F17" s="583" t="s">
        <v>1631</v>
      </c>
      <c r="G17" s="207"/>
      <c r="H17" s="208"/>
      <c r="I17" s="451"/>
      <c r="J17" s="452"/>
    </row>
    <row r="18" spans="1:10" s="16" customFormat="1" ht="11.25">
      <c r="A18" s="194"/>
      <c r="B18" s="75"/>
      <c r="C18" s="234"/>
      <c r="D18" s="235"/>
      <c r="E18" s="236"/>
      <c r="F18" s="583" t="s">
        <v>2117</v>
      </c>
      <c r="G18" s="207"/>
      <c r="H18" s="208"/>
      <c r="I18" s="451"/>
      <c r="J18" s="452"/>
    </row>
    <row r="19" spans="1:10" s="16" customFormat="1" ht="11.25">
      <c r="A19" s="194"/>
      <c r="B19" s="75"/>
      <c r="C19" s="234"/>
      <c r="D19" s="235"/>
      <c r="E19" s="304">
        <v>8.6999999999999993</v>
      </c>
      <c r="F19" s="583" t="s">
        <v>1633</v>
      </c>
      <c r="G19" s="207"/>
      <c r="H19" s="208"/>
      <c r="I19" s="451"/>
      <c r="J19" s="452"/>
    </row>
    <row r="20" spans="1:10" s="16" customFormat="1" ht="11.25" outlineLevel="1">
      <c r="A20" s="194"/>
      <c r="B20" s="75"/>
      <c r="C20" s="305" t="s">
        <v>1634</v>
      </c>
      <c r="D20" s="303" t="s">
        <v>1635</v>
      </c>
      <c r="E20" s="240"/>
      <c r="F20" s="582"/>
      <c r="G20" s="310" t="s">
        <v>85</v>
      </c>
      <c r="H20" s="306" t="s">
        <v>85</v>
      </c>
      <c r="I20" s="451"/>
      <c r="J20" s="452"/>
    </row>
    <row r="21" spans="1:10" s="16" customFormat="1" ht="11.25" outlineLevel="1">
      <c r="A21" s="194"/>
      <c r="B21" s="75"/>
      <c r="C21" s="234"/>
      <c r="D21" s="235"/>
      <c r="E21" s="304"/>
      <c r="F21" s="583" t="s">
        <v>1636</v>
      </c>
      <c r="G21" s="207"/>
      <c r="H21" s="208"/>
      <c r="I21" s="451"/>
      <c r="J21" s="452"/>
    </row>
    <row r="22" spans="1:10" s="16" customFormat="1" ht="11.25" outlineLevel="1">
      <c r="A22" s="194"/>
      <c r="B22" s="75"/>
      <c r="C22" s="234"/>
      <c r="D22" s="235"/>
      <c r="E22" s="304"/>
      <c r="F22" s="583"/>
      <c r="G22" s="207"/>
      <c r="H22" s="208"/>
      <c r="I22" s="451"/>
      <c r="J22" s="452"/>
    </row>
    <row r="23" spans="1:10" s="16" customFormat="1" ht="11.25" outlineLevel="1">
      <c r="A23" s="194"/>
      <c r="B23" s="75"/>
      <c r="C23" s="305" t="s">
        <v>1637</v>
      </c>
      <c r="D23" s="972" t="s">
        <v>1638</v>
      </c>
      <c r="E23" s="973"/>
      <c r="F23" s="974"/>
      <c r="G23" s="214"/>
      <c r="H23" s="215"/>
      <c r="I23" s="451"/>
      <c r="J23" s="452"/>
    </row>
    <row r="24" spans="1:10" s="16" customFormat="1" ht="22.5" outlineLevel="1">
      <c r="A24" s="194"/>
      <c r="B24" s="75"/>
      <c r="C24" s="308"/>
      <c r="D24" s="240"/>
      <c r="E24" s="303"/>
      <c r="F24" s="584" t="s">
        <v>2000</v>
      </c>
      <c r="G24" s="310" t="s">
        <v>85</v>
      </c>
      <c r="H24" s="306" t="s">
        <v>85</v>
      </c>
      <c r="I24" s="451"/>
      <c r="J24" s="452"/>
    </row>
    <row r="25" spans="1:10" s="16" customFormat="1" ht="11.25" outlineLevel="1">
      <c r="A25" s="194"/>
      <c r="B25" s="75"/>
      <c r="C25" s="234"/>
      <c r="D25" s="235"/>
      <c r="E25" s="304"/>
      <c r="F25" s="583" t="s">
        <v>1639</v>
      </c>
      <c r="G25" s="207"/>
      <c r="H25" s="208"/>
      <c r="I25" s="451"/>
      <c r="J25" s="452"/>
    </row>
    <row r="26" spans="1:10" s="16" customFormat="1" ht="11.25" outlineLevel="1">
      <c r="A26" s="194"/>
      <c r="B26" s="75"/>
      <c r="C26" s="234"/>
      <c r="D26" s="235"/>
      <c r="E26" s="304"/>
      <c r="F26" s="583" t="s">
        <v>1640</v>
      </c>
      <c r="G26" s="207"/>
      <c r="H26" s="208"/>
      <c r="I26" s="451"/>
      <c r="J26" s="452"/>
    </row>
    <row r="27" spans="1:10" s="16" customFormat="1" ht="11.25" outlineLevel="1">
      <c r="A27" s="194"/>
      <c r="B27" s="75"/>
      <c r="C27" s="234"/>
      <c r="D27" s="235"/>
      <c r="E27" s="304"/>
      <c r="F27" s="583" t="s">
        <v>1641</v>
      </c>
      <c r="G27" s="207"/>
      <c r="H27" s="208"/>
      <c r="I27" s="451"/>
      <c r="J27" s="452"/>
    </row>
    <row r="28" spans="1:10" s="16" customFormat="1" ht="11.25" outlineLevel="1">
      <c r="A28" s="194"/>
      <c r="B28" s="75"/>
      <c r="C28" s="234"/>
      <c r="D28" s="235"/>
      <c r="E28" s="304"/>
      <c r="F28" s="583" t="s">
        <v>1642</v>
      </c>
      <c r="G28" s="207"/>
      <c r="H28" s="208"/>
      <c r="I28" s="451"/>
      <c r="J28" s="452"/>
    </row>
    <row r="29" spans="1:10" s="16" customFormat="1" ht="11.25" outlineLevel="1">
      <c r="A29" s="194"/>
      <c r="B29" s="75"/>
      <c r="C29" s="234"/>
      <c r="D29" s="235"/>
      <c r="E29" s="304"/>
      <c r="F29" s="583" t="s">
        <v>1643</v>
      </c>
      <c r="G29" s="207"/>
      <c r="H29" s="208"/>
      <c r="I29" s="451"/>
      <c r="J29" s="452"/>
    </row>
    <row r="30" spans="1:10" s="16" customFormat="1" ht="11.25" outlineLevel="1">
      <c r="A30" s="194"/>
      <c r="B30" s="75"/>
      <c r="C30" s="234"/>
      <c r="D30" s="235"/>
      <c r="E30" s="304"/>
      <c r="F30" s="583" t="s">
        <v>2118</v>
      </c>
      <c r="G30" s="207"/>
      <c r="H30" s="208"/>
      <c r="I30" s="451"/>
      <c r="J30" s="452"/>
    </row>
    <row r="31" spans="1:10" s="16" customFormat="1" ht="11.25" outlineLevel="1">
      <c r="A31" s="194"/>
      <c r="B31" s="75"/>
      <c r="C31" s="234"/>
      <c r="D31" s="235"/>
      <c r="E31" s="304"/>
      <c r="F31" s="583" t="s">
        <v>1644</v>
      </c>
      <c r="G31" s="207"/>
      <c r="H31" s="208"/>
      <c r="I31" s="451"/>
      <c r="J31" s="452"/>
    </row>
    <row r="32" spans="1:10" s="16" customFormat="1" ht="11.25" outlineLevel="1">
      <c r="A32" s="194"/>
      <c r="B32" s="75"/>
      <c r="C32" s="234"/>
      <c r="D32" s="235"/>
      <c r="E32" s="304"/>
      <c r="F32" s="583" t="s">
        <v>1645</v>
      </c>
      <c r="G32" s="207"/>
      <c r="H32" s="208"/>
      <c r="I32" s="451"/>
      <c r="J32" s="452"/>
    </row>
    <row r="33" spans="1:11" s="16" customFormat="1" ht="11.25" outlineLevel="1">
      <c r="A33" s="194"/>
      <c r="B33" s="75"/>
      <c r="C33" s="234"/>
      <c r="D33" s="235"/>
      <c r="E33" s="304"/>
      <c r="F33" s="583" t="s">
        <v>1646</v>
      </c>
      <c r="G33" s="207"/>
      <c r="H33" s="208"/>
      <c r="I33" s="451"/>
      <c r="J33" s="452"/>
    </row>
    <row r="34" spans="1:11" s="16" customFormat="1" ht="11.25" outlineLevel="1">
      <c r="A34" s="194"/>
      <c r="B34" s="75"/>
      <c r="C34" s="234"/>
      <c r="D34" s="235"/>
      <c r="E34" s="304"/>
      <c r="F34" s="583" t="s">
        <v>1647</v>
      </c>
      <c r="G34" s="207"/>
      <c r="H34" s="208"/>
      <c r="I34" s="451"/>
      <c r="J34" s="452"/>
    </row>
    <row r="35" spans="1:11" s="16" customFormat="1" ht="11.25" outlineLevel="1">
      <c r="A35" s="194"/>
      <c r="B35" s="75"/>
      <c r="C35" s="234"/>
      <c r="D35" s="235"/>
      <c r="E35" s="304"/>
      <c r="F35" s="583" t="s">
        <v>1648</v>
      </c>
      <c r="G35" s="207"/>
      <c r="H35" s="208"/>
      <c r="I35" s="451"/>
      <c r="J35" s="452"/>
    </row>
    <row r="36" spans="1:11" s="16" customFormat="1" ht="11.25" outlineLevel="1">
      <c r="A36" s="194"/>
      <c r="B36" s="75"/>
      <c r="C36" s="234"/>
      <c r="D36" s="235"/>
      <c r="E36" s="304"/>
      <c r="F36" s="583" t="s">
        <v>1649</v>
      </c>
      <c r="G36" s="207"/>
      <c r="H36" s="208"/>
      <c r="I36" s="451"/>
      <c r="J36" s="452"/>
    </row>
    <row r="37" spans="1:11" s="16" customFormat="1" ht="11.25" outlineLevel="1">
      <c r="A37" s="194"/>
      <c r="B37" s="75"/>
      <c r="C37" s="234"/>
      <c r="D37" s="235"/>
      <c r="E37" s="304"/>
      <c r="F37" s="583" t="s">
        <v>1650</v>
      </c>
      <c r="G37" s="207"/>
      <c r="H37" s="208"/>
      <c r="I37" s="451"/>
      <c r="J37" s="452"/>
    </row>
    <row r="38" spans="1:11" s="16" customFormat="1" ht="11.25" outlineLevel="1">
      <c r="A38" s="194"/>
      <c r="B38" s="75"/>
      <c r="C38" s="234"/>
      <c r="D38" s="235"/>
      <c r="E38" s="304"/>
      <c r="F38" s="583" t="s">
        <v>2119</v>
      </c>
      <c r="G38" s="207"/>
      <c r="H38" s="208"/>
      <c r="I38" s="451"/>
      <c r="J38" s="452"/>
    </row>
    <row r="39" spans="1:11" s="16" customFormat="1" ht="11.25" outlineLevel="1">
      <c r="A39" s="194"/>
      <c r="B39" s="75"/>
      <c r="C39" s="234"/>
      <c r="D39" s="235"/>
      <c r="E39" s="304"/>
      <c r="F39" s="583" t="s">
        <v>2001</v>
      </c>
      <c r="G39" s="207"/>
      <c r="H39" s="208"/>
      <c r="I39" s="451"/>
      <c r="J39" s="452"/>
    </row>
    <row r="40" spans="1:11" s="16" customFormat="1" outlineLevel="1" thickBot="1">
      <c r="A40" s="194"/>
      <c r="B40" s="75"/>
      <c r="C40" s="209"/>
      <c r="D40" s="210"/>
      <c r="E40" s="210"/>
      <c r="F40" s="585"/>
      <c r="G40" s="212"/>
      <c r="H40" s="213"/>
      <c r="I40" s="845"/>
      <c r="J40" s="846"/>
    </row>
    <row r="41" spans="1:11" ht="12.75">
      <c r="B41" s="498"/>
      <c r="C41" s="374" t="s">
        <v>45</v>
      </c>
      <c r="D41" s="375" t="s">
        <v>839</v>
      </c>
      <c r="E41" s="376"/>
      <c r="F41" s="646"/>
      <c r="G41" s="377"/>
      <c r="H41" s="377"/>
      <c r="I41" s="867"/>
      <c r="J41" s="868"/>
    </row>
    <row r="42" spans="1:11" ht="11.25" outlineLevel="1">
      <c r="B42" s="75"/>
      <c r="C42" s="276" t="s">
        <v>1067</v>
      </c>
      <c r="D42" s="128" t="s">
        <v>1049</v>
      </c>
      <c r="E42" s="127"/>
      <c r="F42" s="647"/>
      <c r="G42" s="250" t="s">
        <v>1229</v>
      </c>
      <c r="H42" s="251" t="s">
        <v>82</v>
      </c>
      <c r="I42" s="855" t="s">
        <v>1229</v>
      </c>
      <c r="J42" s="855"/>
    </row>
    <row r="43" spans="1:11" ht="11.25" outlineLevel="1">
      <c r="B43" s="75"/>
      <c r="C43" s="13"/>
      <c r="D43" s="1"/>
      <c r="E43" s="1"/>
      <c r="F43" s="141" t="s">
        <v>778</v>
      </c>
      <c r="G43" s="32"/>
      <c r="H43" s="44"/>
      <c r="I43" s="175"/>
      <c r="J43" s="176"/>
    </row>
    <row r="44" spans="1:11" ht="11.25" outlineLevel="1">
      <c r="B44" s="75"/>
      <c r="C44" s="13"/>
      <c r="D44" s="1"/>
      <c r="E44" s="1"/>
      <c r="F44" s="141" t="s">
        <v>795</v>
      </c>
      <c r="G44" s="32"/>
      <c r="H44" s="44"/>
      <c r="I44" s="175"/>
      <c r="J44" s="176"/>
    </row>
    <row r="45" spans="1:11" ht="11.25" outlineLevel="1">
      <c r="B45" s="75"/>
      <c r="C45" s="276" t="s">
        <v>1067</v>
      </c>
      <c r="D45" s="128" t="s">
        <v>1050</v>
      </c>
      <c r="E45" s="127"/>
      <c r="F45" s="648"/>
      <c r="G45" s="869" t="s">
        <v>1530</v>
      </c>
      <c r="H45" s="870"/>
      <c r="I45" s="860" t="s">
        <v>82</v>
      </c>
      <c r="J45" s="859"/>
    </row>
    <row r="46" spans="1:11" ht="11.25" outlineLevel="1">
      <c r="B46" s="75"/>
      <c r="C46" s="13"/>
      <c r="D46" s="1"/>
      <c r="E46" s="1"/>
      <c r="F46" s="625" t="s">
        <v>1529</v>
      </c>
      <c r="G46" s="32"/>
      <c r="H46" s="44"/>
      <c r="I46" s="544"/>
      <c r="J46" s="545"/>
    </row>
    <row r="47" spans="1:11" ht="11.25" outlineLevel="1">
      <c r="B47" s="75"/>
      <c r="C47" s="126" t="s">
        <v>47</v>
      </c>
      <c r="D47" s="127" t="s">
        <v>48</v>
      </c>
      <c r="E47" s="127"/>
      <c r="F47" s="647"/>
      <c r="G47" s="129" t="s">
        <v>234</v>
      </c>
      <c r="H47" s="130" t="s">
        <v>82</v>
      </c>
      <c r="I47" s="847"/>
      <c r="J47" s="848"/>
    </row>
    <row r="48" spans="1:11" s="446" customFormat="1" ht="11.25" outlineLevel="1">
      <c r="A48" s="194"/>
      <c r="B48" s="75"/>
      <c r="C48" s="11"/>
      <c r="D48" s="1"/>
      <c r="E48" s="1" t="s">
        <v>602</v>
      </c>
      <c r="F48" s="141" t="s">
        <v>46</v>
      </c>
      <c r="G48" s="32"/>
      <c r="H48" s="32"/>
      <c r="I48" s="845"/>
      <c r="J48" s="846"/>
      <c r="K48" s="21"/>
    </row>
    <row r="49" spans="1:11" s="446" customFormat="1" ht="11.25" outlineLevel="1">
      <c r="A49" s="194"/>
      <c r="B49" s="75"/>
      <c r="C49" s="126" t="s">
        <v>796</v>
      </c>
      <c r="D49" s="127" t="s">
        <v>98</v>
      </c>
      <c r="E49" s="127"/>
      <c r="F49" s="647"/>
      <c r="G49" s="129" t="s">
        <v>85</v>
      </c>
      <c r="H49" s="130" t="s">
        <v>82</v>
      </c>
      <c r="I49" s="451"/>
      <c r="J49" s="452"/>
      <c r="K49" s="21"/>
    </row>
    <row r="50" spans="1:11" s="446" customFormat="1" ht="11.25" outlineLevel="1">
      <c r="A50" s="194"/>
      <c r="B50" s="75"/>
      <c r="C50" s="11"/>
      <c r="D50" s="1"/>
      <c r="E50" s="1" t="s">
        <v>1971</v>
      </c>
      <c r="F50" s="141" t="s">
        <v>890</v>
      </c>
      <c r="G50" s="32"/>
      <c r="H50" s="32"/>
      <c r="I50" s="451"/>
      <c r="J50" s="452"/>
      <c r="K50" s="21"/>
    </row>
    <row r="51" spans="1:11" s="446" customFormat="1" ht="11.25" outlineLevel="1">
      <c r="A51" s="194"/>
      <c r="B51" s="75"/>
      <c r="C51" s="126" t="s">
        <v>49</v>
      </c>
      <c r="D51" s="127" t="s">
        <v>27</v>
      </c>
      <c r="E51" s="127"/>
      <c r="F51" s="647"/>
      <c r="G51" s="129" t="s">
        <v>85</v>
      </c>
      <c r="H51" s="130" t="s">
        <v>82</v>
      </c>
      <c r="I51" s="847"/>
      <c r="J51" s="848"/>
      <c r="K51" s="21"/>
    </row>
    <row r="52" spans="1:11" s="446" customFormat="1" ht="11.25" outlineLevel="1">
      <c r="A52" s="194"/>
      <c r="B52" s="75"/>
      <c r="C52" s="11"/>
      <c r="D52" s="1"/>
      <c r="E52" s="1" t="s">
        <v>927</v>
      </c>
      <c r="F52" s="141" t="s">
        <v>928</v>
      </c>
      <c r="G52" s="32"/>
      <c r="H52" s="32"/>
      <c r="I52" s="845"/>
      <c r="J52" s="846"/>
      <c r="K52" s="21"/>
    </row>
    <row r="53" spans="1:11" s="446" customFormat="1" ht="11.25" outlineLevel="1">
      <c r="A53" s="194"/>
      <c r="B53" s="75"/>
      <c r="C53" s="126" t="s">
        <v>50</v>
      </c>
      <c r="D53" s="127" t="s">
        <v>667</v>
      </c>
      <c r="E53" s="127"/>
      <c r="F53" s="647"/>
      <c r="G53" s="129"/>
      <c r="H53" s="129"/>
      <c r="I53" s="865"/>
      <c r="J53" s="866"/>
      <c r="K53" s="21"/>
    </row>
    <row r="54" spans="1:11" ht="11.25" outlineLevel="1">
      <c r="B54" s="706"/>
      <c r="C54" s="11"/>
      <c r="D54" s="318"/>
      <c r="E54" s="312" t="s">
        <v>3731</v>
      </c>
      <c r="F54" s="589"/>
      <c r="G54" s="61"/>
      <c r="H54" s="547"/>
      <c r="I54" s="572"/>
      <c r="J54" s="573"/>
    </row>
    <row r="55" spans="1:11" ht="11.25" outlineLevel="2">
      <c r="B55" s="706"/>
      <c r="C55" s="11"/>
      <c r="D55" s="311"/>
      <c r="E55" s="533" t="s">
        <v>3594</v>
      </c>
      <c r="F55" s="590">
        <v>4</v>
      </c>
      <c r="G55" s="73"/>
      <c r="H55" s="350"/>
      <c r="I55" s="572"/>
      <c r="J55" s="573"/>
    </row>
    <row r="56" spans="1:11" ht="51" outlineLevel="2">
      <c r="B56" s="706"/>
      <c r="C56" s="11"/>
      <c r="D56" s="539">
        <v>1</v>
      </c>
      <c r="E56" s="538" t="s">
        <v>3403</v>
      </c>
      <c r="F56" s="577" t="s">
        <v>3709</v>
      </c>
      <c r="G56" s="73"/>
      <c r="H56" s="350"/>
      <c r="I56" s="572"/>
      <c r="J56" s="573"/>
    </row>
    <row r="57" spans="1:11" ht="25.5" outlineLevel="2">
      <c r="B57" s="706"/>
      <c r="C57" s="11"/>
      <c r="D57" s="539">
        <v>2</v>
      </c>
      <c r="E57" s="538" t="s">
        <v>3445</v>
      </c>
      <c r="F57" s="577" t="s">
        <v>3355</v>
      </c>
      <c r="G57" s="73"/>
      <c r="H57" s="350"/>
      <c r="I57" s="572"/>
      <c r="J57" s="573"/>
    </row>
    <row r="58" spans="1:11" ht="51" outlineLevel="2">
      <c r="B58" s="706"/>
      <c r="C58" s="11"/>
      <c r="D58" s="539">
        <v>3</v>
      </c>
      <c r="E58" s="538" t="s">
        <v>3446</v>
      </c>
      <c r="F58" s="577" t="s">
        <v>3718</v>
      </c>
      <c r="G58" s="73"/>
      <c r="H58" s="350"/>
      <c r="I58" s="572"/>
      <c r="J58" s="573"/>
    </row>
    <row r="59" spans="1:11" ht="12.75" outlineLevel="2">
      <c r="B59" s="706"/>
      <c r="C59" s="11"/>
      <c r="D59" s="539">
        <v>4</v>
      </c>
      <c r="E59" s="538" t="s">
        <v>3685</v>
      </c>
      <c r="F59" s="577" t="s">
        <v>3684</v>
      </c>
      <c r="G59" s="73"/>
      <c r="H59" s="350"/>
      <c r="I59" s="572"/>
      <c r="J59" s="573"/>
    </row>
    <row r="60" spans="1:11" ht="11.25" outlineLevel="1">
      <c r="B60" s="75"/>
      <c r="C60" s="276" t="s">
        <v>1972</v>
      </c>
      <c r="D60" s="127" t="s">
        <v>1973</v>
      </c>
      <c r="E60" s="127"/>
      <c r="F60" s="647"/>
      <c r="G60" s="129" t="s">
        <v>83</v>
      </c>
      <c r="H60" s="129" t="s">
        <v>82</v>
      </c>
      <c r="I60" s="572"/>
      <c r="J60" s="573"/>
    </row>
    <row r="61" spans="1:11" ht="11.25" outlineLevel="1">
      <c r="B61" s="75"/>
      <c r="C61" s="11"/>
      <c r="D61" s="1"/>
      <c r="E61" s="1" t="s">
        <v>602</v>
      </c>
      <c r="F61" s="141" t="s">
        <v>46</v>
      </c>
      <c r="G61" s="32"/>
      <c r="H61" s="32"/>
      <c r="I61" s="845"/>
      <c r="J61" s="846"/>
    </row>
    <row r="62" spans="1:11" ht="11.25" outlineLevel="1">
      <c r="B62" s="75"/>
      <c r="C62" s="276" t="s">
        <v>1974</v>
      </c>
      <c r="D62" s="127" t="s">
        <v>896</v>
      </c>
      <c r="E62" s="127"/>
      <c r="F62" s="647"/>
      <c r="G62" s="129" t="s">
        <v>83</v>
      </c>
      <c r="H62" s="129" t="s">
        <v>82</v>
      </c>
      <c r="I62" s="865"/>
      <c r="J62" s="866"/>
    </row>
    <row r="63" spans="1:11" ht="11.25" outlineLevel="1">
      <c r="B63" s="75"/>
      <c r="C63" s="11"/>
      <c r="D63" s="1"/>
      <c r="E63" s="1" t="s">
        <v>603</v>
      </c>
      <c r="F63" s="141" t="s">
        <v>896</v>
      </c>
      <c r="G63" s="32"/>
      <c r="H63" s="32"/>
      <c r="I63" s="845"/>
      <c r="J63" s="846"/>
    </row>
    <row r="64" spans="1:11" ht="11.25" outlineLevel="1">
      <c r="B64" s="75"/>
      <c r="C64" s="276" t="s">
        <v>1975</v>
      </c>
      <c r="D64" s="127" t="s">
        <v>900</v>
      </c>
      <c r="E64" s="127"/>
      <c r="F64" s="647"/>
      <c r="G64" s="129" t="s">
        <v>85</v>
      </c>
      <c r="H64" s="129" t="s">
        <v>85</v>
      </c>
      <c r="I64" s="865"/>
      <c r="J64" s="866"/>
    </row>
    <row r="65" spans="1:11" ht="11.25" outlineLevel="1">
      <c r="B65" s="75"/>
      <c r="C65" s="11"/>
      <c r="D65" s="1"/>
      <c r="E65" s="1" t="s">
        <v>604</v>
      </c>
      <c r="F65" s="141" t="s">
        <v>900</v>
      </c>
      <c r="G65" s="32"/>
      <c r="H65" s="32"/>
      <c r="I65" s="845"/>
      <c r="J65" s="846"/>
    </row>
    <row r="66" spans="1:11" ht="11.25" outlineLevel="1">
      <c r="B66" s="75"/>
      <c r="C66" s="126" t="s">
        <v>51</v>
      </c>
      <c r="D66" s="127" t="s">
        <v>29</v>
      </c>
      <c r="E66" s="127"/>
      <c r="F66" s="647"/>
      <c r="G66" s="129" t="s">
        <v>85</v>
      </c>
      <c r="H66" s="130" t="s">
        <v>82</v>
      </c>
      <c r="I66" s="847"/>
      <c r="J66" s="848"/>
    </row>
    <row r="67" spans="1:11" ht="11.25" outlineLevel="1">
      <c r="B67" s="706"/>
      <c r="C67" s="14"/>
      <c r="D67" s="318"/>
      <c r="E67" s="312" t="s">
        <v>1946</v>
      </c>
      <c r="F67" s="589"/>
      <c r="G67" s="61"/>
      <c r="H67" s="547"/>
      <c r="I67" s="516"/>
      <c r="J67" s="517"/>
    </row>
    <row r="68" spans="1:11" ht="11.25" outlineLevel="2">
      <c r="B68" s="706"/>
      <c r="C68" s="14"/>
      <c r="D68" s="311"/>
      <c r="E68" s="533" t="s">
        <v>3595</v>
      </c>
      <c r="F68" s="590">
        <v>3</v>
      </c>
      <c r="G68" s="73"/>
      <c r="H68" s="350"/>
      <c r="I68" s="516"/>
      <c r="J68" s="517"/>
    </row>
    <row r="69" spans="1:11" ht="25.5" outlineLevel="2">
      <c r="B69" s="706"/>
      <c r="C69" s="14"/>
      <c r="D69" s="539">
        <v>1</v>
      </c>
      <c r="E69" s="538" t="s">
        <v>3408</v>
      </c>
      <c r="F69" s="577" t="s">
        <v>3334</v>
      </c>
      <c r="G69" s="73"/>
      <c r="H69" s="350"/>
      <c r="I69" s="516"/>
      <c r="J69" s="517"/>
    </row>
    <row r="70" spans="1:11" ht="25.5" outlineLevel="2">
      <c r="B70" s="706"/>
      <c r="C70" s="14"/>
      <c r="D70" s="539">
        <v>2</v>
      </c>
      <c r="E70" s="538" t="s">
        <v>3445</v>
      </c>
      <c r="F70" s="577" t="s">
        <v>3355</v>
      </c>
      <c r="G70" s="73"/>
      <c r="H70" s="350"/>
      <c r="I70" s="516"/>
      <c r="J70" s="517"/>
    </row>
    <row r="71" spans="1:11" ht="12.75" outlineLevel="2">
      <c r="B71" s="706"/>
      <c r="C71" s="14"/>
      <c r="D71" s="539">
        <v>3</v>
      </c>
      <c r="E71" s="538" t="s">
        <v>3660</v>
      </c>
      <c r="F71" s="577" t="s">
        <v>3573</v>
      </c>
      <c r="G71" s="73"/>
      <c r="H71" s="350"/>
      <c r="I71" s="516"/>
      <c r="J71" s="517"/>
    </row>
    <row r="72" spans="1:11" ht="11.25" outlineLevel="1">
      <c r="B72" s="75"/>
      <c r="C72" s="11"/>
      <c r="D72" s="1"/>
      <c r="E72" s="1" t="s">
        <v>605</v>
      </c>
      <c r="F72" s="141" t="s">
        <v>897</v>
      </c>
      <c r="G72" s="32"/>
      <c r="H72" s="32"/>
      <c r="I72" s="845"/>
      <c r="J72" s="846"/>
    </row>
    <row r="73" spans="1:11" ht="11.25" outlineLevel="1">
      <c r="B73" s="75"/>
      <c r="C73" s="11"/>
      <c r="D73" s="1"/>
      <c r="E73" s="1" t="s">
        <v>606</v>
      </c>
      <c r="F73" s="141" t="s">
        <v>29</v>
      </c>
      <c r="G73" s="32"/>
      <c r="H73" s="32"/>
      <c r="I73" s="845"/>
      <c r="J73" s="846"/>
    </row>
    <row r="74" spans="1:11" ht="11.25" outlineLevel="1">
      <c r="B74" s="75"/>
      <c r="C74" s="11"/>
      <c r="D74" s="1"/>
      <c r="E74" s="1" t="s">
        <v>607</v>
      </c>
      <c r="F74" s="141" t="s">
        <v>918</v>
      </c>
      <c r="G74" s="32"/>
      <c r="H74" s="32"/>
      <c r="I74" s="845"/>
      <c r="J74" s="846"/>
    </row>
    <row r="75" spans="1:11" ht="11.25" outlineLevel="1">
      <c r="B75" s="75"/>
      <c r="C75" s="11"/>
      <c r="D75" s="1"/>
      <c r="E75" s="1" t="s">
        <v>608</v>
      </c>
      <c r="F75" s="141" t="s">
        <v>925</v>
      </c>
      <c r="G75" s="32"/>
      <c r="H75" s="32"/>
      <c r="I75" s="845"/>
      <c r="J75" s="846"/>
    </row>
    <row r="76" spans="1:11" ht="11.25" outlineLevel="1">
      <c r="A76" s="445"/>
      <c r="B76" s="523"/>
      <c r="C76" s="224" t="s">
        <v>2195</v>
      </c>
      <c r="D76" s="335" t="s">
        <v>2025</v>
      </c>
      <c r="E76" s="280"/>
      <c r="F76" s="649"/>
      <c r="G76" s="863" t="s">
        <v>898</v>
      </c>
      <c r="H76" s="864"/>
      <c r="I76" s="863" t="s">
        <v>898</v>
      </c>
      <c r="J76" s="864"/>
      <c r="K76" s="446"/>
    </row>
    <row r="77" spans="1:11" ht="11.25" outlineLevel="1">
      <c r="A77" s="445"/>
      <c r="B77" s="75"/>
      <c r="C77" s="228"/>
      <c r="D77" s="216"/>
      <c r="E77" s="216"/>
      <c r="F77" s="444" t="s">
        <v>1513</v>
      </c>
      <c r="G77" s="227"/>
      <c r="H77" s="227"/>
      <c r="I77" s="447"/>
      <c r="J77" s="448"/>
      <c r="K77" s="446"/>
    </row>
    <row r="78" spans="1:11" ht="11.25" outlineLevel="1">
      <c r="A78" s="445"/>
      <c r="B78" s="523"/>
      <c r="C78" s="224" t="s">
        <v>2196</v>
      </c>
      <c r="D78" s="335" t="s">
        <v>2020</v>
      </c>
      <c r="E78" s="280"/>
      <c r="F78" s="649"/>
      <c r="G78" s="542" t="s">
        <v>84</v>
      </c>
      <c r="H78" s="543" t="s">
        <v>85</v>
      </c>
      <c r="I78" s="542" t="s">
        <v>1229</v>
      </c>
      <c r="J78" s="543" t="s">
        <v>85</v>
      </c>
      <c r="K78" s="446"/>
    </row>
    <row r="79" spans="1:11" ht="11.25" outlineLevel="1">
      <c r="A79" s="445"/>
      <c r="B79" s="75"/>
      <c r="C79" s="228"/>
      <c r="D79" s="216"/>
      <c r="E79" s="216" t="s">
        <v>388</v>
      </c>
      <c r="F79" s="444" t="s">
        <v>2021</v>
      </c>
      <c r="G79" s="227"/>
      <c r="H79" s="227"/>
      <c r="I79" s="447"/>
      <c r="J79" s="448"/>
      <c r="K79" s="446"/>
    </row>
    <row r="80" spans="1:11" ht="11.25" outlineLevel="1">
      <c r="A80" s="445"/>
      <c r="B80" s="75"/>
      <c r="C80" s="228"/>
      <c r="D80" s="216"/>
      <c r="E80" s="216" t="s">
        <v>2022</v>
      </c>
      <c r="F80" s="444" t="s">
        <v>2024</v>
      </c>
      <c r="G80" s="227"/>
      <c r="H80" s="227"/>
      <c r="I80" s="447"/>
      <c r="J80" s="448"/>
      <c r="K80" s="446"/>
    </row>
    <row r="81" spans="1:11" ht="11.25" outlineLevel="1">
      <c r="A81" s="445"/>
      <c r="B81" s="75"/>
      <c r="C81" s="228"/>
      <c r="D81" s="216"/>
      <c r="E81" s="216" t="s">
        <v>2023</v>
      </c>
      <c r="F81" s="444" t="s">
        <v>43</v>
      </c>
      <c r="G81" s="227"/>
      <c r="H81" s="227"/>
      <c r="I81" s="447"/>
      <c r="J81" s="448"/>
      <c r="K81" s="446"/>
    </row>
    <row r="82" spans="1:11" ht="11.25" outlineLevel="1">
      <c r="A82" s="445"/>
      <c r="B82" s="75"/>
      <c r="C82" s="228"/>
      <c r="D82" s="216"/>
      <c r="E82" s="216"/>
      <c r="F82" s="444"/>
      <c r="G82" s="227"/>
      <c r="H82" s="227"/>
      <c r="I82" s="447"/>
      <c r="J82" s="448"/>
      <c r="K82" s="446"/>
    </row>
    <row r="83" spans="1:11" ht="11.25" outlineLevel="1">
      <c r="B83" s="75"/>
      <c r="C83" s="126" t="s">
        <v>52</v>
      </c>
      <c r="D83" s="127" t="s">
        <v>53</v>
      </c>
      <c r="E83" s="127"/>
      <c r="F83" s="647"/>
      <c r="G83" s="129" t="s">
        <v>83</v>
      </c>
      <c r="H83" s="130" t="s">
        <v>82</v>
      </c>
      <c r="I83" s="847"/>
      <c r="J83" s="848"/>
    </row>
    <row r="84" spans="1:11" ht="11.25" outlineLevel="1">
      <c r="B84" s="706"/>
      <c r="C84" s="14"/>
      <c r="D84" s="318"/>
      <c r="E84" s="312" t="s">
        <v>1947</v>
      </c>
      <c r="F84" s="589"/>
      <c r="G84" s="61"/>
      <c r="H84" s="547"/>
      <c r="I84" s="516"/>
      <c r="J84" s="517"/>
    </row>
    <row r="85" spans="1:11" ht="11.25" outlineLevel="2">
      <c r="B85" s="706"/>
      <c r="C85" s="14"/>
      <c r="D85" s="311"/>
      <c r="E85" s="533" t="s">
        <v>3574</v>
      </c>
      <c r="F85" s="590">
        <v>10</v>
      </c>
      <c r="G85" s="73"/>
      <c r="H85" s="350"/>
      <c r="I85" s="516"/>
      <c r="J85" s="517"/>
    </row>
    <row r="86" spans="1:11" ht="51" outlineLevel="2">
      <c r="B86" s="706"/>
      <c r="C86" s="14"/>
      <c r="D86" s="539">
        <v>1</v>
      </c>
      <c r="E86" s="538" t="s">
        <v>3421</v>
      </c>
      <c r="F86" s="577" t="s">
        <v>3712</v>
      </c>
      <c r="G86" s="73"/>
      <c r="H86" s="350"/>
      <c r="I86" s="516"/>
      <c r="J86" s="517"/>
    </row>
    <row r="87" spans="1:11" ht="38.25" outlineLevel="2">
      <c r="B87" s="706"/>
      <c r="C87" s="14"/>
      <c r="D87" s="539">
        <v>2</v>
      </c>
      <c r="E87" s="538" t="s">
        <v>3575</v>
      </c>
      <c r="F87" s="577" t="s">
        <v>3715</v>
      </c>
      <c r="G87" s="73"/>
      <c r="H87" s="350"/>
      <c r="I87" s="516"/>
      <c r="J87" s="517"/>
    </row>
    <row r="88" spans="1:11" ht="293.25" outlineLevel="2">
      <c r="B88" s="706"/>
      <c r="C88" s="14"/>
      <c r="D88" s="539">
        <v>3</v>
      </c>
      <c r="E88" s="538" t="s">
        <v>3451</v>
      </c>
      <c r="F88" s="577" t="s">
        <v>3719</v>
      </c>
      <c r="G88" s="73"/>
      <c r="H88" s="350"/>
      <c r="I88" s="516"/>
      <c r="J88" s="517"/>
    </row>
    <row r="89" spans="1:11" ht="38.25" outlineLevel="2">
      <c r="B89" s="706"/>
      <c r="C89" s="14"/>
      <c r="D89" s="539">
        <v>4</v>
      </c>
      <c r="E89" s="538" t="s">
        <v>3500</v>
      </c>
      <c r="F89" s="577" t="s">
        <v>3380</v>
      </c>
      <c r="G89" s="73"/>
      <c r="H89" s="350"/>
      <c r="I89" s="516"/>
      <c r="J89" s="517"/>
    </row>
    <row r="90" spans="1:11" ht="25.5" outlineLevel="2">
      <c r="B90" s="706"/>
      <c r="C90" s="14"/>
      <c r="D90" s="539">
        <v>5</v>
      </c>
      <c r="E90" s="538" t="s">
        <v>3501</v>
      </c>
      <c r="F90" s="577" t="s">
        <v>3381</v>
      </c>
      <c r="G90" s="73"/>
      <c r="H90" s="350"/>
      <c r="I90" s="516"/>
      <c r="J90" s="517"/>
    </row>
    <row r="91" spans="1:11" ht="38.25" outlineLevel="2">
      <c r="B91" s="706"/>
      <c r="C91" s="14"/>
      <c r="D91" s="539">
        <v>6</v>
      </c>
      <c r="E91" s="538" t="s">
        <v>3502</v>
      </c>
      <c r="F91" s="577" t="s">
        <v>3560</v>
      </c>
      <c r="G91" s="73"/>
      <c r="H91" s="350"/>
      <c r="I91" s="516"/>
      <c r="J91" s="517"/>
    </row>
    <row r="92" spans="1:11" ht="38.25" outlineLevel="2">
      <c r="B92" s="706"/>
      <c r="C92" s="14"/>
      <c r="D92" s="539">
        <v>7</v>
      </c>
      <c r="E92" s="538" t="s">
        <v>3503</v>
      </c>
      <c r="F92" s="577" t="s">
        <v>3561</v>
      </c>
      <c r="G92" s="73"/>
      <c r="H92" s="350"/>
      <c r="I92" s="516"/>
      <c r="J92" s="517"/>
    </row>
    <row r="93" spans="1:11" ht="153" outlineLevel="2">
      <c r="B93" s="706"/>
      <c r="C93" s="14"/>
      <c r="D93" s="539">
        <v>8</v>
      </c>
      <c r="E93" s="538" t="s">
        <v>3504</v>
      </c>
      <c r="F93" s="577" t="s">
        <v>3728</v>
      </c>
      <c r="G93" s="73"/>
      <c r="H93" s="350"/>
      <c r="I93" s="516"/>
      <c r="J93" s="517"/>
    </row>
    <row r="94" spans="1:11" ht="25.5" outlineLevel="2">
      <c r="B94" s="706"/>
      <c r="C94" s="14"/>
      <c r="D94" s="539">
        <v>9</v>
      </c>
      <c r="E94" s="538" t="s">
        <v>3518</v>
      </c>
      <c r="F94" s="577" t="s">
        <v>3386</v>
      </c>
      <c r="G94" s="73"/>
      <c r="H94" s="350"/>
      <c r="I94" s="516"/>
      <c r="J94" s="517"/>
    </row>
    <row r="95" spans="1:11" ht="12.75" outlineLevel="2">
      <c r="B95" s="706"/>
      <c r="C95" s="14"/>
      <c r="D95" s="539">
        <v>10</v>
      </c>
      <c r="E95" s="538" t="s">
        <v>3661</v>
      </c>
      <c r="F95" s="577" t="s">
        <v>3576</v>
      </c>
      <c r="G95" s="73"/>
      <c r="H95" s="350"/>
      <c r="I95" s="516"/>
      <c r="J95" s="517"/>
    </row>
    <row r="96" spans="1:11" ht="11.25" outlineLevel="1">
      <c r="B96" s="75"/>
      <c r="C96" s="11"/>
      <c r="D96" s="1"/>
      <c r="E96" s="1" t="s">
        <v>605</v>
      </c>
      <c r="F96" s="141" t="s">
        <v>897</v>
      </c>
      <c r="G96" s="32"/>
      <c r="H96" s="32"/>
      <c r="I96" s="845"/>
      <c r="J96" s="846"/>
    </row>
    <row r="97" spans="2:10" ht="11.25" outlineLevel="1">
      <c r="B97" s="75"/>
      <c r="C97" s="11"/>
      <c r="D97" s="1"/>
      <c r="E97" s="1" t="s">
        <v>609</v>
      </c>
      <c r="F97" s="141" t="s">
        <v>933</v>
      </c>
      <c r="G97" s="32"/>
      <c r="H97" s="32"/>
      <c r="I97" s="845"/>
      <c r="J97" s="846"/>
    </row>
    <row r="98" spans="2:10" ht="11.25" outlineLevel="1">
      <c r="B98" s="75"/>
      <c r="C98" s="11"/>
      <c r="D98" s="1"/>
      <c r="E98" s="1" t="s">
        <v>610</v>
      </c>
      <c r="F98" s="141" t="s">
        <v>934</v>
      </c>
      <c r="G98" s="32"/>
      <c r="H98" s="32"/>
      <c r="I98" s="845"/>
      <c r="J98" s="846"/>
    </row>
    <row r="99" spans="2:10" ht="11.25" outlineLevel="1">
      <c r="B99" s="75"/>
      <c r="C99" s="11"/>
      <c r="D99" s="1"/>
      <c r="E99" s="1" t="s">
        <v>611</v>
      </c>
      <c r="F99" s="141" t="s">
        <v>935</v>
      </c>
      <c r="G99" s="32"/>
      <c r="H99" s="32"/>
      <c r="I99" s="845"/>
      <c r="J99" s="846"/>
    </row>
    <row r="100" spans="2:10" ht="11.25" outlineLevel="1">
      <c r="B100" s="75"/>
      <c r="C100" s="11"/>
      <c r="D100" s="1"/>
      <c r="E100" s="1" t="s">
        <v>612</v>
      </c>
      <c r="F100" s="141" t="s">
        <v>936</v>
      </c>
      <c r="G100" s="32"/>
      <c r="H100" s="32"/>
      <c r="I100" s="845"/>
      <c r="J100" s="846"/>
    </row>
    <row r="101" spans="2:10" ht="11.25" outlineLevel="1">
      <c r="B101" s="75"/>
      <c r="C101" s="11"/>
      <c r="D101" s="1"/>
      <c r="E101" s="1" t="s">
        <v>613</v>
      </c>
      <c r="F101" s="141" t="s">
        <v>906</v>
      </c>
      <c r="G101" s="32"/>
      <c r="H101" s="32"/>
      <c r="I101" s="845"/>
      <c r="J101" s="846"/>
    </row>
    <row r="102" spans="2:10" ht="11.25" outlineLevel="1">
      <c r="B102" s="75"/>
      <c r="C102" s="11"/>
      <c r="D102" s="1"/>
      <c r="E102" s="1" t="s">
        <v>614</v>
      </c>
      <c r="F102" s="141" t="s">
        <v>937</v>
      </c>
      <c r="G102" s="32"/>
      <c r="H102" s="32"/>
      <c r="I102" s="845"/>
      <c r="J102" s="846"/>
    </row>
    <row r="103" spans="2:10" ht="11.25" outlineLevel="1">
      <c r="B103" s="75"/>
      <c r="C103" s="11"/>
      <c r="D103" s="1"/>
      <c r="E103" s="1" t="s">
        <v>1515</v>
      </c>
      <c r="F103" s="141" t="s">
        <v>1516</v>
      </c>
      <c r="G103" s="32"/>
      <c r="H103" s="32"/>
      <c r="I103" s="845"/>
      <c r="J103" s="846"/>
    </row>
    <row r="104" spans="2:10" ht="11.25" outlineLevel="1">
      <c r="B104" s="75"/>
      <c r="C104" s="13"/>
      <c r="D104" s="124"/>
      <c r="E104" s="1" t="s">
        <v>1517</v>
      </c>
      <c r="F104" s="141" t="s">
        <v>227</v>
      </c>
      <c r="G104" s="125"/>
      <c r="H104" s="125"/>
      <c r="I104" s="861"/>
      <c r="J104" s="862"/>
    </row>
    <row r="105" spans="2:10" ht="11.25" outlineLevel="1">
      <c r="B105" s="75"/>
      <c r="C105" s="13"/>
      <c r="D105" s="124"/>
      <c r="E105" s="1" t="s">
        <v>1518</v>
      </c>
      <c r="F105" s="141" t="s">
        <v>228</v>
      </c>
      <c r="G105" s="125"/>
      <c r="H105" s="125"/>
      <c r="I105" s="861"/>
      <c r="J105" s="862"/>
    </row>
    <row r="106" spans="2:10" ht="11.25" outlineLevel="1">
      <c r="B106" s="75"/>
      <c r="C106" s="13"/>
      <c r="D106" s="124"/>
      <c r="E106" s="1" t="s">
        <v>1519</v>
      </c>
      <c r="F106" s="141" t="s">
        <v>895</v>
      </c>
      <c r="G106" s="125"/>
      <c r="H106" s="125"/>
      <c r="I106" s="570"/>
      <c r="J106" s="571"/>
    </row>
    <row r="107" spans="2:10" ht="11.25" outlineLevel="1">
      <c r="B107" s="75"/>
      <c r="C107" s="11"/>
      <c r="D107" s="1"/>
      <c r="E107" s="1" t="s">
        <v>616</v>
      </c>
      <c r="F107" s="141" t="s">
        <v>943</v>
      </c>
      <c r="G107" s="32"/>
      <c r="H107" s="32"/>
      <c r="I107" s="845"/>
      <c r="J107" s="846"/>
    </row>
    <row r="108" spans="2:10" ht="11.25" outlineLevel="1">
      <c r="B108" s="75"/>
      <c r="C108" s="11"/>
      <c r="D108" s="1"/>
      <c r="E108" s="1"/>
      <c r="F108" s="141"/>
      <c r="G108" s="32"/>
      <c r="H108" s="32"/>
      <c r="I108" s="451"/>
      <c r="J108" s="452"/>
    </row>
    <row r="109" spans="2:10" ht="11.25" outlineLevel="1">
      <c r="B109" s="75"/>
      <c r="C109" s="126" t="s">
        <v>54</v>
      </c>
      <c r="D109" s="127" t="s">
        <v>32</v>
      </c>
      <c r="E109" s="127"/>
      <c r="F109" s="647"/>
      <c r="G109" s="129" t="s">
        <v>85</v>
      </c>
      <c r="H109" s="130" t="s">
        <v>82</v>
      </c>
      <c r="I109" s="847"/>
      <c r="J109" s="848"/>
    </row>
    <row r="110" spans="2:10" ht="11.25" outlineLevel="1">
      <c r="B110" s="706"/>
      <c r="C110" s="14"/>
      <c r="D110" s="318"/>
      <c r="E110" s="312" t="s">
        <v>3732</v>
      </c>
      <c r="F110" s="589"/>
      <c r="G110" s="61"/>
      <c r="H110" s="547"/>
      <c r="I110" s="516"/>
      <c r="J110" s="517"/>
    </row>
    <row r="111" spans="2:10" ht="11.25" outlineLevel="2">
      <c r="B111" s="706"/>
      <c r="C111" s="14"/>
      <c r="D111" s="311"/>
      <c r="E111" s="533" t="s">
        <v>3736</v>
      </c>
      <c r="F111" s="590">
        <v>3</v>
      </c>
      <c r="G111" s="73"/>
      <c r="H111" s="350"/>
      <c r="I111" s="516"/>
      <c r="J111" s="517"/>
    </row>
    <row r="112" spans="2:10" ht="12.75" outlineLevel="2">
      <c r="B112" s="706"/>
      <c r="C112" s="14"/>
      <c r="D112" s="539">
        <v>1</v>
      </c>
      <c r="E112" s="538" t="s">
        <v>3418</v>
      </c>
      <c r="F112" s="577" t="s">
        <v>3342</v>
      </c>
      <c r="G112" s="73"/>
      <c r="H112" s="350"/>
      <c r="I112" s="516"/>
      <c r="J112" s="517"/>
    </row>
    <row r="113" spans="2:10" ht="51" outlineLevel="2">
      <c r="B113" s="706"/>
      <c r="C113" s="14"/>
      <c r="D113" s="539">
        <v>2</v>
      </c>
      <c r="E113" s="538" t="s">
        <v>3421</v>
      </c>
      <c r="F113" s="577" t="s">
        <v>3712</v>
      </c>
      <c r="G113" s="73"/>
      <c r="H113" s="350"/>
      <c r="I113" s="516"/>
      <c r="J113" s="517"/>
    </row>
    <row r="114" spans="2:10" ht="114.75" outlineLevel="2">
      <c r="B114" s="706"/>
      <c r="C114" s="14"/>
      <c r="D114" s="539">
        <v>3</v>
      </c>
      <c r="E114" s="538" t="s">
        <v>3517</v>
      </c>
      <c r="F114" s="577" t="s">
        <v>3568</v>
      </c>
      <c r="G114" s="73"/>
      <c r="H114" s="350"/>
      <c r="I114" s="516"/>
      <c r="J114" s="517"/>
    </row>
    <row r="115" spans="2:10" ht="11.25" outlineLevel="1">
      <c r="B115" s="75"/>
      <c r="C115" s="11"/>
      <c r="D115" s="1"/>
      <c r="E115" s="1" t="s">
        <v>613</v>
      </c>
      <c r="F115" s="141" t="s">
        <v>906</v>
      </c>
      <c r="G115" s="32"/>
      <c r="H115" s="32"/>
      <c r="I115" s="845"/>
      <c r="J115" s="846"/>
    </row>
    <row r="116" spans="2:10" ht="11.25" outlineLevel="1">
      <c r="B116" s="75"/>
      <c r="C116" s="11"/>
      <c r="D116" s="1"/>
      <c r="E116" s="1" t="s">
        <v>617</v>
      </c>
      <c r="F116" s="141" t="s">
        <v>941</v>
      </c>
      <c r="G116" s="32"/>
      <c r="H116" s="32"/>
      <c r="I116" s="845"/>
      <c r="J116" s="846"/>
    </row>
    <row r="117" spans="2:10" ht="11.25" outlineLevel="1">
      <c r="B117" s="75"/>
      <c r="C117" s="11"/>
      <c r="D117" s="1"/>
      <c r="E117" s="1"/>
      <c r="F117" s="141"/>
      <c r="G117" s="32"/>
      <c r="H117" s="32"/>
      <c r="I117" s="451"/>
      <c r="J117" s="452"/>
    </row>
    <row r="118" spans="2:10" ht="11.25" outlineLevel="1">
      <c r="B118" s="75"/>
      <c r="C118" s="126" t="s">
        <v>55</v>
      </c>
      <c r="D118" s="127" t="s">
        <v>34</v>
      </c>
      <c r="E118" s="127"/>
      <c r="F118" s="647"/>
      <c r="G118" s="129" t="s">
        <v>83</v>
      </c>
      <c r="H118" s="130" t="s">
        <v>82</v>
      </c>
      <c r="I118" s="847"/>
      <c r="J118" s="848"/>
    </row>
    <row r="119" spans="2:10" ht="11.25" outlineLevel="1">
      <c r="B119" s="706"/>
      <c r="C119" s="14"/>
      <c r="D119" s="318"/>
      <c r="E119" s="312" t="s">
        <v>1949</v>
      </c>
      <c r="F119" s="589"/>
      <c r="G119" s="61"/>
      <c r="H119" s="547"/>
      <c r="I119" s="516"/>
      <c r="J119" s="517"/>
    </row>
    <row r="120" spans="2:10" ht="11.25" outlineLevel="2">
      <c r="B120" s="706"/>
      <c r="C120" s="14"/>
      <c r="D120" s="311"/>
      <c r="E120" s="533" t="s">
        <v>3596</v>
      </c>
      <c r="F120" s="590">
        <v>2</v>
      </c>
      <c r="G120" s="73"/>
      <c r="H120" s="350"/>
      <c r="I120" s="516"/>
      <c r="J120" s="517"/>
    </row>
    <row r="121" spans="2:10" ht="153" outlineLevel="2">
      <c r="B121" s="706"/>
      <c r="C121" s="14"/>
      <c r="D121" s="539">
        <v>1</v>
      </c>
      <c r="E121" s="538" t="s">
        <v>3504</v>
      </c>
      <c r="F121" s="577" t="s">
        <v>3728</v>
      </c>
      <c r="G121" s="73"/>
      <c r="H121" s="350"/>
      <c r="I121" s="516"/>
      <c r="J121" s="517"/>
    </row>
    <row r="122" spans="2:10" ht="12.75" outlineLevel="2">
      <c r="B122" s="706"/>
      <c r="C122" s="14"/>
      <c r="D122" s="539">
        <v>2</v>
      </c>
      <c r="E122" s="538" t="s">
        <v>3664</v>
      </c>
      <c r="F122" s="577" t="s">
        <v>3578</v>
      </c>
      <c r="G122" s="73"/>
      <c r="H122" s="350"/>
      <c r="I122" s="516"/>
      <c r="J122" s="517"/>
    </row>
    <row r="123" spans="2:10" ht="11.25" outlineLevel="1">
      <c r="B123" s="75"/>
      <c r="C123" s="11"/>
      <c r="D123" s="1"/>
      <c r="E123" s="142" t="s">
        <v>574</v>
      </c>
      <c r="F123" s="141" t="s">
        <v>843</v>
      </c>
      <c r="G123" s="32"/>
      <c r="H123" s="32"/>
      <c r="I123" s="845"/>
      <c r="J123" s="846"/>
    </row>
    <row r="124" spans="2:10" ht="11.25" outlineLevel="1">
      <c r="B124" s="75"/>
      <c r="C124" s="11"/>
      <c r="D124" s="1"/>
      <c r="E124" s="142" t="s">
        <v>1359</v>
      </c>
      <c r="F124" s="141" t="s">
        <v>1948</v>
      </c>
      <c r="G124" s="32"/>
      <c r="H124" s="32"/>
      <c r="I124" s="451"/>
      <c r="J124" s="452"/>
    </row>
    <row r="125" spans="2:10" ht="11.25" outlineLevel="1">
      <c r="B125" s="75"/>
      <c r="C125" s="11"/>
      <c r="D125" s="1"/>
      <c r="E125" s="1" t="s">
        <v>614</v>
      </c>
      <c r="F125" s="141" t="s">
        <v>937</v>
      </c>
      <c r="G125" s="32"/>
      <c r="H125" s="32"/>
      <c r="I125" s="845"/>
      <c r="J125" s="846"/>
    </row>
    <row r="126" spans="2:10" ht="11.25" outlineLevel="1">
      <c r="B126" s="75"/>
      <c r="C126" s="11"/>
      <c r="D126" s="1"/>
      <c r="E126" s="1" t="s">
        <v>618</v>
      </c>
      <c r="F126" s="141" t="s">
        <v>930</v>
      </c>
      <c r="G126" s="32"/>
      <c r="H126" s="32"/>
      <c r="I126" s="845"/>
      <c r="J126" s="846"/>
    </row>
    <row r="127" spans="2:10" ht="11.25" outlineLevel="1">
      <c r="B127" s="75"/>
      <c r="C127" s="13"/>
      <c r="D127" s="124"/>
      <c r="E127" s="1" t="s">
        <v>226</v>
      </c>
      <c r="F127" s="141" t="s">
        <v>229</v>
      </c>
      <c r="G127" s="125"/>
      <c r="H127" s="125"/>
      <c r="I127" s="861"/>
      <c r="J127" s="862"/>
    </row>
    <row r="128" spans="2:10" ht="11.25" outlineLevel="1">
      <c r="B128" s="75"/>
      <c r="C128" s="13"/>
      <c r="D128" s="124"/>
      <c r="E128" s="1"/>
      <c r="F128" s="141"/>
      <c r="G128" s="125"/>
      <c r="H128" s="125"/>
      <c r="I128" s="570"/>
      <c r="J128" s="571"/>
    </row>
    <row r="129" spans="2:10" ht="11.25" outlineLevel="1">
      <c r="B129" s="75"/>
      <c r="C129" s="126" t="s">
        <v>55</v>
      </c>
      <c r="D129" s="127" t="s">
        <v>619</v>
      </c>
      <c r="E129" s="127"/>
      <c r="F129" s="647"/>
      <c r="G129" s="129" t="s">
        <v>234</v>
      </c>
      <c r="H129" s="130" t="s">
        <v>82</v>
      </c>
      <c r="I129" s="847"/>
      <c r="J129" s="848"/>
    </row>
    <row r="130" spans="2:10" ht="11.25" outlineLevel="1">
      <c r="B130" s="706"/>
      <c r="C130" s="14"/>
      <c r="D130" s="318"/>
      <c r="E130" s="312" t="s">
        <v>1949</v>
      </c>
      <c r="F130" s="589"/>
      <c r="G130" s="61"/>
      <c r="H130" s="547"/>
      <c r="I130" s="516"/>
      <c r="J130" s="517"/>
    </row>
    <row r="131" spans="2:10" ht="11.25" outlineLevel="2">
      <c r="B131" s="706"/>
      <c r="C131" s="14"/>
      <c r="D131" s="311"/>
      <c r="E131" s="533" t="s">
        <v>3596</v>
      </c>
      <c r="F131" s="590">
        <v>2</v>
      </c>
      <c r="G131" s="73"/>
      <c r="H131" s="350"/>
      <c r="I131" s="516"/>
      <c r="J131" s="517"/>
    </row>
    <row r="132" spans="2:10" ht="153" outlineLevel="2">
      <c r="B132" s="706"/>
      <c r="C132" s="14"/>
      <c r="D132" s="539">
        <v>1</v>
      </c>
      <c r="E132" s="538" t="s">
        <v>3504</v>
      </c>
      <c r="F132" s="577" t="s">
        <v>3728</v>
      </c>
      <c r="G132" s="73"/>
      <c r="H132" s="350"/>
      <c r="I132" s="516"/>
      <c r="J132" s="517"/>
    </row>
    <row r="133" spans="2:10" ht="12.75" outlineLevel="2">
      <c r="B133" s="706"/>
      <c r="C133" s="14"/>
      <c r="D133" s="539">
        <v>2</v>
      </c>
      <c r="E133" s="538" t="s">
        <v>3664</v>
      </c>
      <c r="F133" s="577" t="s">
        <v>3578</v>
      </c>
      <c r="G133" s="73"/>
      <c r="H133" s="350"/>
      <c r="I133" s="516"/>
      <c r="J133" s="517"/>
    </row>
    <row r="134" spans="2:10" ht="11.25" outlineLevel="1">
      <c r="B134" s="75"/>
      <c r="C134" s="11"/>
      <c r="D134" s="1"/>
      <c r="E134" s="1" t="s">
        <v>602</v>
      </c>
      <c r="F134" s="141" t="s">
        <v>46</v>
      </c>
      <c r="G134" s="32"/>
      <c r="H134" s="32"/>
      <c r="I134" s="845"/>
      <c r="J134" s="846"/>
    </row>
    <row r="135" spans="2:10" ht="11.25" outlineLevel="1">
      <c r="B135" s="75"/>
      <c r="C135" s="11"/>
      <c r="D135" s="1"/>
      <c r="E135" s="1"/>
      <c r="F135" s="141"/>
      <c r="G135" s="32"/>
      <c r="H135" s="32"/>
      <c r="I135" s="451"/>
      <c r="J135" s="452"/>
    </row>
    <row r="136" spans="2:10" ht="11.25" outlineLevel="1">
      <c r="B136" s="75"/>
      <c r="C136" s="126" t="s">
        <v>56</v>
      </c>
      <c r="D136" s="127" t="s">
        <v>57</v>
      </c>
      <c r="E136" s="127"/>
      <c r="F136" s="647"/>
      <c r="G136" s="129" t="s">
        <v>83</v>
      </c>
      <c r="H136" s="130" t="s">
        <v>82</v>
      </c>
      <c r="I136" s="847"/>
      <c r="J136" s="848"/>
    </row>
    <row r="137" spans="2:10" ht="11.25" outlineLevel="1">
      <c r="B137" s="706"/>
      <c r="C137" s="14"/>
      <c r="D137" s="318"/>
      <c r="E137" s="312" t="s">
        <v>1950</v>
      </c>
      <c r="F137" s="589"/>
      <c r="G137" s="61"/>
      <c r="H137" s="547"/>
      <c r="I137" s="516"/>
      <c r="J137" s="517"/>
    </row>
    <row r="138" spans="2:10" ht="11.25" outlineLevel="2">
      <c r="B138" s="706"/>
      <c r="C138" s="14"/>
      <c r="D138" s="311"/>
      <c r="E138" s="533" t="s">
        <v>3597</v>
      </c>
      <c r="F138" s="590">
        <v>2</v>
      </c>
      <c r="G138" s="73"/>
      <c r="H138" s="350"/>
      <c r="I138" s="516"/>
      <c r="J138" s="517"/>
    </row>
    <row r="139" spans="2:10" ht="153" outlineLevel="2">
      <c r="B139" s="706"/>
      <c r="C139" s="14"/>
      <c r="D139" s="539">
        <v>1</v>
      </c>
      <c r="E139" s="538" t="s">
        <v>3504</v>
      </c>
      <c r="F139" s="577" t="s">
        <v>3728</v>
      </c>
      <c r="G139" s="73"/>
      <c r="H139" s="350"/>
      <c r="I139" s="516"/>
      <c r="J139" s="517"/>
    </row>
    <row r="140" spans="2:10" ht="12.75" outlineLevel="2">
      <c r="B140" s="706"/>
      <c r="C140" s="14"/>
      <c r="D140" s="539">
        <v>2</v>
      </c>
      <c r="E140" s="538" t="s">
        <v>3662</v>
      </c>
      <c r="F140" s="577" t="s">
        <v>3580</v>
      </c>
      <c r="G140" s="73"/>
      <c r="H140" s="350"/>
      <c r="I140" s="516"/>
      <c r="J140" s="517"/>
    </row>
    <row r="141" spans="2:10" ht="11.25" outlineLevel="1">
      <c r="B141" s="75"/>
      <c r="C141" s="11"/>
      <c r="D141" s="1"/>
      <c r="E141" s="1" t="s">
        <v>614</v>
      </c>
      <c r="F141" s="141" t="s">
        <v>937</v>
      </c>
      <c r="G141" s="32"/>
      <c r="H141" s="32"/>
      <c r="I141" s="845"/>
      <c r="J141" s="846"/>
    </row>
    <row r="142" spans="2:10" ht="11.25" outlineLevel="1">
      <c r="B142" s="75"/>
      <c r="C142" s="11"/>
      <c r="D142" s="1"/>
      <c r="E142" s="1" t="s">
        <v>615</v>
      </c>
      <c r="F142" s="141" t="s">
        <v>929</v>
      </c>
      <c r="G142" s="32"/>
      <c r="H142" s="32"/>
      <c r="I142" s="845"/>
      <c r="J142" s="846"/>
    </row>
    <row r="143" spans="2:10" ht="11.25" outlineLevel="1">
      <c r="B143" s="75"/>
      <c r="C143" s="13"/>
      <c r="D143" s="124"/>
      <c r="E143" s="1" t="s">
        <v>226</v>
      </c>
      <c r="F143" s="141" t="s">
        <v>229</v>
      </c>
      <c r="G143" s="125"/>
      <c r="H143" s="125"/>
      <c r="I143" s="861"/>
      <c r="J143" s="862"/>
    </row>
    <row r="144" spans="2:10" ht="11.25" outlineLevel="1">
      <c r="B144" s="75"/>
      <c r="C144" s="11"/>
      <c r="D144" s="1"/>
      <c r="E144" s="142" t="s">
        <v>574</v>
      </c>
      <c r="F144" s="141" t="s">
        <v>1514</v>
      </c>
      <c r="G144" s="32"/>
      <c r="H144" s="32"/>
      <c r="I144" s="845"/>
      <c r="J144" s="846"/>
    </row>
    <row r="145" spans="2:10" ht="11.25" outlineLevel="1">
      <c r="B145" s="75"/>
      <c r="C145" s="11"/>
      <c r="D145" s="1"/>
      <c r="E145" s="142"/>
      <c r="F145" s="141"/>
      <c r="G145" s="32"/>
      <c r="H145" s="32"/>
      <c r="I145" s="451"/>
      <c r="J145" s="452"/>
    </row>
    <row r="146" spans="2:10" ht="11.25" outlineLevel="1">
      <c r="B146" s="75"/>
      <c r="C146" s="126" t="s">
        <v>58</v>
      </c>
      <c r="D146" s="127" t="s">
        <v>38</v>
      </c>
      <c r="E146" s="127"/>
      <c r="F146" s="647"/>
      <c r="G146" s="129" t="s">
        <v>83</v>
      </c>
      <c r="H146" s="130" t="s">
        <v>82</v>
      </c>
      <c r="I146" s="847"/>
      <c r="J146" s="848"/>
    </row>
    <row r="147" spans="2:10" ht="11.25" outlineLevel="1">
      <c r="B147" s="706"/>
      <c r="C147" s="14"/>
      <c r="D147" s="318"/>
      <c r="E147" s="312" t="s">
        <v>1951</v>
      </c>
      <c r="F147" s="589"/>
      <c r="G147" s="61"/>
      <c r="H147" s="547"/>
      <c r="I147" s="516"/>
      <c r="J147" s="517"/>
    </row>
    <row r="148" spans="2:10" ht="11.25" outlineLevel="2">
      <c r="B148" s="706"/>
      <c r="C148" s="14"/>
      <c r="D148" s="311"/>
      <c r="E148" s="533" t="s">
        <v>3598</v>
      </c>
      <c r="F148" s="590">
        <v>3</v>
      </c>
      <c r="G148" s="73"/>
      <c r="H148" s="350"/>
      <c r="I148" s="516"/>
      <c r="J148" s="517"/>
    </row>
    <row r="149" spans="2:10" ht="12.75" outlineLevel="2">
      <c r="B149" s="706"/>
      <c r="C149" s="14"/>
      <c r="D149" s="539">
        <v>1</v>
      </c>
      <c r="E149" s="538" t="s">
        <v>3398</v>
      </c>
      <c r="F149" s="577" t="s">
        <v>3681</v>
      </c>
      <c r="G149" s="73"/>
      <c r="H149" s="350"/>
      <c r="I149" s="516"/>
      <c r="J149" s="517"/>
    </row>
    <row r="150" spans="2:10" ht="12.75" outlineLevel="2">
      <c r="B150" s="706"/>
      <c r="C150" s="14"/>
      <c r="D150" s="539">
        <v>2</v>
      </c>
      <c r="E150" s="538" t="s">
        <v>3399</v>
      </c>
      <c r="F150" s="577" t="s">
        <v>3683</v>
      </c>
      <c r="G150" s="73"/>
      <c r="H150" s="350"/>
      <c r="I150" s="516"/>
      <c r="J150" s="517"/>
    </row>
    <row r="151" spans="2:10" ht="12.75" outlineLevel="2">
      <c r="B151" s="706"/>
      <c r="C151" s="14"/>
      <c r="D151" s="539">
        <v>3</v>
      </c>
      <c r="E151" s="538" t="s">
        <v>3663</v>
      </c>
      <c r="F151" s="577" t="s">
        <v>3582</v>
      </c>
      <c r="G151" s="73"/>
      <c r="H151" s="350"/>
      <c r="I151" s="516"/>
      <c r="J151" s="517"/>
    </row>
    <row r="152" spans="2:10" ht="11.25" outlineLevel="1">
      <c r="B152" s="75"/>
      <c r="C152" s="11"/>
      <c r="D152" s="1"/>
      <c r="E152" s="1" t="s">
        <v>602</v>
      </c>
      <c r="F152" s="141" t="s">
        <v>46</v>
      </c>
      <c r="G152" s="32"/>
      <c r="H152" s="32"/>
      <c r="I152" s="845"/>
      <c r="J152" s="846"/>
    </row>
    <row r="153" spans="2:10" ht="11.25" outlineLevel="1">
      <c r="B153" s="75"/>
      <c r="C153" s="11"/>
      <c r="D153" s="1"/>
      <c r="E153" s="1"/>
      <c r="F153" s="141"/>
      <c r="G153" s="32"/>
      <c r="H153" s="32"/>
      <c r="I153" s="451"/>
      <c r="J153" s="452"/>
    </row>
    <row r="154" spans="2:10" ht="11.25" outlineLevel="1">
      <c r="B154" s="75"/>
      <c r="C154" s="126" t="s">
        <v>59</v>
      </c>
      <c r="D154" s="127" t="s">
        <v>669</v>
      </c>
      <c r="E154" s="127"/>
      <c r="F154" s="647"/>
      <c r="G154" s="129" t="s">
        <v>83</v>
      </c>
      <c r="H154" s="130" t="s">
        <v>82</v>
      </c>
      <c r="I154" s="847"/>
      <c r="J154" s="848"/>
    </row>
    <row r="155" spans="2:10" ht="11.25" outlineLevel="1">
      <c r="B155" s="75"/>
      <c r="C155" s="276" t="s">
        <v>1978</v>
      </c>
      <c r="D155" s="127" t="s">
        <v>587</v>
      </c>
      <c r="E155" s="127"/>
      <c r="F155" s="647"/>
      <c r="G155" s="129" t="s">
        <v>83</v>
      </c>
      <c r="H155" s="130" t="s">
        <v>82</v>
      </c>
      <c r="I155" s="847"/>
      <c r="J155" s="848"/>
    </row>
    <row r="156" spans="2:10" ht="11.25" outlineLevel="1">
      <c r="B156" s="706"/>
      <c r="C156" s="14"/>
      <c r="D156" s="318"/>
      <c r="E156" s="312" t="s">
        <v>1952</v>
      </c>
      <c r="F156" s="589"/>
      <c r="G156" s="61"/>
      <c r="H156" s="547"/>
      <c r="I156" s="516"/>
      <c r="J156" s="517"/>
    </row>
    <row r="157" spans="2:10" ht="11.25" outlineLevel="2">
      <c r="B157" s="706"/>
      <c r="C157" s="14"/>
      <c r="D157" s="311"/>
      <c r="E157" s="533" t="s">
        <v>3599</v>
      </c>
      <c r="F157" s="590">
        <v>5</v>
      </c>
      <c r="G157" s="73"/>
      <c r="H157" s="350"/>
      <c r="I157" s="516"/>
      <c r="J157" s="517"/>
    </row>
    <row r="158" spans="2:10" ht="25.5" outlineLevel="2">
      <c r="B158" s="706"/>
      <c r="C158" s="14"/>
      <c r="D158" s="539">
        <v>1</v>
      </c>
      <c r="E158" s="538" t="s">
        <v>3445</v>
      </c>
      <c r="F158" s="577" t="s">
        <v>3355</v>
      </c>
      <c r="G158" s="73"/>
      <c r="H158" s="350"/>
      <c r="I158" s="516"/>
      <c r="J158" s="517"/>
    </row>
    <row r="159" spans="2:10" ht="38.25" outlineLevel="2">
      <c r="B159" s="706"/>
      <c r="C159" s="14"/>
      <c r="D159" s="539">
        <v>2</v>
      </c>
      <c r="E159" s="538" t="s">
        <v>3462</v>
      </c>
      <c r="F159" s="577" t="s">
        <v>3721</v>
      </c>
      <c r="G159" s="73"/>
      <c r="H159" s="350"/>
      <c r="I159" s="516"/>
      <c r="J159" s="517"/>
    </row>
    <row r="160" spans="2:10" ht="191.25" outlineLevel="2">
      <c r="B160" s="706"/>
      <c r="C160" s="14"/>
      <c r="D160" s="539">
        <v>3</v>
      </c>
      <c r="E160" s="538" t="s">
        <v>3488</v>
      </c>
      <c r="F160" s="577" t="s">
        <v>3726</v>
      </c>
      <c r="G160" s="73"/>
      <c r="H160" s="350"/>
      <c r="I160" s="516"/>
      <c r="J160" s="517"/>
    </row>
    <row r="161" spans="2:10" ht="38.25" outlineLevel="2">
      <c r="B161" s="706"/>
      <c r="C161" s="14"/>
      <c r="D161" s="539">
        <v>4</v>
      </c>
      <c r="E161" s="538" t="s">
        <v>3514</v>
      </c>
      <c r="F161" s="577" t="s">
        <v>3384</v>
      </c>
      <c r="G161" s="73"/>
      <c r="H161" s="350"/>
      <c r="I161" s="516"/>
      <c r="J161" s="517"/>
    </row>
    <row r="162" spans="2:10" ht="12.75" outlineLevel="2">
      <c r="B162" s="706"/>
      <c r="C162" s="14"/>
      <c r="D162" s="539">
        <v>5</v>
      </c>
      <c r="E162" s="538" t="s">
        <v>3665</v>
      </c>
      <c r="F162" s="577" t="s">
        <v>3584</v>
      </c>
      <c r="G162" s="73"/>
      <c r="H162" s="350"/>
      <c r="I162" s="516"/>
      <c r="J162" s="517"/>
    </row>
    <row r="163" spans="2:10" ht="11.25" outlineLevel="1">
      <c r="B163" s="75"/>
      <c r="C163" s="11"/>
      <c r="D163" s="1"/>
      <c r="E163" s="1" t="s">
        <v>620</v>
      </c>
      <c r="F163" s="141" t="s">
        <v>931</v>
      </c>
      <c r="G163" s="32"/>
      <c r="H163" s="32"/>
      <c r="I163" s="845"/>
      <c r="J163" s="846"/>
    </row>
    <row r="164" spans="2:10" ht="11.25" outlineLevel="1">
      <c r="B164" s="75"/>
      <c r="C164" s="13"/>
      <c r="D164" s="124"/>
      <c r="E164" s="1" t="s">
        <v>230</v>
      </c>
      <c r="F164" s="141" t="s">
        <v>232</v>
      </c>
      <c r="G164" s="125"/>
      <c r="H164" s="125"/>
      <c r="I164" s="861"/>
      <c r="J164" s="862"/>
    </row>
    <row r="165" spans="2:10" ht="11.25" outlineLevel="1">
      <c r="B165" s="75"/>
      <c r="C165" s="13"/>
      <c r="D165" s="124"/>
      <c r="E165" s="1" t="s">
        <v>231</v>
      </c>
      <c r="F165" s="141" t="s">
        <v>233</v>
      </c>
      <c r="G165" s="125"/>
      <c r="H165" s="125"/>
      <c r="I165" s="861"/>
      <c r="J165" s="862"/>
    </row>
    <row r="166" spans="2:10" ht="11.25" outlineLevel="1">
      <c r="B166" s="75"/>
      <c r="C166" s="11"/>
      <c r="D166" s="1"/>
      <c r="E166" s="1" t="s">
        <v>621</v>
      </c>
      <c r="F166" s="141" t="s">
        <v>932</v>
      </c>
      <c r="G166" s="32"/>
      <c r="H166" s="32"/>
      <c r="I166" s="845"/>
      <c r="J166" s="846"/>
    </row>
    <row r="167" spans="2:10" ht="11.25" outlineLevel="1">
      <c r="B167" s="75"/>
      <c r="C167" s="11"/>
      <c r="D167" s="1"/>
      <c r="E167" s="1" t="s">
        <v>622</v>
      </c>
      <c r="F167" s="141" t="s">
        <v>991</v>
      </c>
      <c r="G167" s="32"/>
      <c r="H167" s="32"/>
      <c r="I167" s="845"/>
      <c r="J167" s="846"/>
    </row>
    <row r="168" spans="2:10" ht="11.25" outlineLevel="1">
      <c r="B168" s="75"/>
      <c r="C168" s="11"/>
      <c r="D168" s="1"/>
      <c r="E168" s="1" t="s">
        <v>623</v>
      </c>
      <c r="F168" s="141" t="s">
        <v>938</v>
      </c>
      <c r="G168" s="32"/>
      <c r="H168" s="32"/>
      <c r="I168" s="845"/>
      <c r="J168" s="846"/>
    </row>
    <row r="169" spans="2:10" ht="11.25" outlineLevel="1">
      <c r="B169" s="75"/>
      <c r="C169" s="11"/>
      <c r="D169" s="1"/>
      <c r="E169" s="1" t="s">
        <v>624</v>
      </c>
      <c r="F169" s="141" t="s">
        <v>939</v>
      </c>
      <c r="G169" s="32"/>
      <c r="H169" s="32"/>
      <c r="I169" s="845"/>
      <c r="J169" s="846"/>
    </row>
    <row r="170" spans="2:10" ht="11.25" outlineLevel="1">
      <c r="B170" s="75"/>
      <c r="C170" s="11"/>
      <c r="D170" s="1"/>
      <c r="E170" s="1" t="s">
        <v>625</v>
      </c>
      <c r="F170" s="141" t="s">
        <v>940</v>
      </c>
      <c r="G170" s="32"/>
      <c r="H170" s="32"/>
      <c r="I170" s="845"/>
      <c r="J170" s="846"/>
    </row>
    <row r="171" spans="2:10" ht="11.25" outlineLevel="1">
      <c r="B171" s="75"/>
      <c r="C171" s="11"/>
      <c r="D171" s="1"/>
      <c r="E171" s="1" t="s">
        <v>626</v>
      </c>
      <c r="F171" s="141" t="s">
        <v>915</v>
      </c>
      <c r="G171" s="32"/>
      <c r="H171" s="32"/>
      <c r="I171" s="845"/>
      <c r="J171" s="846"/>
    </row>
    <row r="172" spans="2:10" ht="11.25" outlineLevel="1">
      <c r="B172" s="75"/>
      <c r="C172" s="11"/>
      <c r="D172" s="1"/>
      <c r="E172" s="1" t="s">
        <v>627</v>
      </c>
      <c r="F172" s="141" t="s">
        <v>922</v>
      </c>
      <c r="G172" s="32"/>
      <c r="H172" s="32"/>
      <c r="I172" s="845"/>
      <c r="J172" s="846"/>
    </row>
    <row r="173" spans="2:10" ht="11.25" outlineLevel="1">
      <c r="B173" s="75"/>
      <c r="C173" s="11"/>
      <c r="D173" s="1"/>
      <c r="E173" s="1" t="s">
        <v>628</v>
      </c>
      <c r="F173" s="141" t="s">
        <v>916</v>
      </c>
      <c r="G173" s="32"/>
      <c r="H173" s="32"/>
      <c r="I173" s="845"/>
      <c r="J173" s="846"/>
    </row>
    <row r="174" spans="2:10" ht="11.25" outlineLevel="1">
      <c r="B174" s="75"/>
      <c r="C174" s="11"/>
      <c r="D174" s="1"/>
      <c r="E174" s="1"/>
      <c r="F174" s="141"/>
      <c r="G174" s="32"/>
      <c r="H174" s="32"/>
      <c r="I174" s="451"/>
      <c r="J174" s="452"/>
    </row>
    <row r="175" spans="2:10" ht="11.25" outlineLevel="1">
      <c r="B175" s="75"/>
      <c r="C175" s="276" t="s">
        <v>1979</v>
      </c>
      <c r="D175" s="127" t="s">
        <v>629</v>
      </c>
      <c r="E175" s="127"/>
      <c r="F175" s="647"/>
      <c r="G175" s="129" t="s">
        <v>83</v>
      </c>
      <c r="H175" s="130" t="s">
        <v>82</v>
      </c>
      <c r="I175" s="847"/>
      <c r="J175" s="848"/>
    </row>
    <row r="176" spans="2:10" ht="11.25" outlineLevel="1">
      <c r="B176" s="706"/>
      <c r="C176" s="14"/>
      <c r="D176" s="318"/>
      <c r="E176" s="312" t="s">
        <v>1952</v>
      </c>
      <c r="F176" s="589"/>
      <c r="G176" s="61"/>
      <c r="H176" s="547"/>
      <c r="I176" s="516"/>
      <c r="J176" s="517"/>
    </row>
    <row r="177" spans="2:10" ht="11.25" outlineLevel="2">
      <c r="B177" s="706"/>
      <c r="C177" s="14"/>
      <c r="D177" s="311"/>
      <c r="E177" s="533" t="s">
        <v>3599</v>
      </c>
      <c r="F177" s="590">
        <v>5</v>
      </c>
      <c r="G177" s="73"/>
      <c r="H177" s="350"/>
      <c r="I177" s="516"/>
      <c r="J177" s="517"/>
    </row>
    <row r="178" spans="2:10" ht="25.5" outlineLevel="2">
      <c r="B178" s="706"/>
      <c r="C178" s="14"/>
      <c r="D178" s="539">
        <v>1</v>
      </c>
      <c r="E178" s="538" t="s">
        <v>3445</v>
      </c>
      <c r="F178" s="577" t="s">
        <v>3355</v>
      </c>
      <c r="G178" s="73"/>
      <c r="H178" s="350"/>
      <c r="I178" s="516"/>
      <c r="J178" s="517"/>
    </row>
    <row r="179" spans="2:10" ht="38.25" outlineLevel="2">
      <c r="B179" s="706"/>
      <c r="C179" s="14"/>
      <c r="D179" s="539">
        <v>2</v>
      </c>
      <c r="E179" s="538" t="s">
        <v>3462</v>
      </c>
      <c r="F179" s="577" t="s">
        <v>3721</v>
      </c>
      <c r="G179" s="73"/>
      <c r="H179" s="350"/>
      <c r="I179" s="516"/>
      <c r="J179" s="517"/>
    </row>
    <row r="180" spans="2:10" ht="191.25" outlineLevel="2">
      <c r="B180" s="706"/>
      <c r="C180" s="14"/>
      <c r="D180" s="539">
        <v>3</v>
      </c>
      <c r="E180" s="538" t="s">
        <v>3488</v>
      </c>
      <c r="F180" s="577" t="s">
        <v>3726</v>
      </c>
      <c r="G180" s="73"/>
      <c r="H180" s="350"/>
      <c r="I180" s="516"/>
      <c r="J180" s="517"/>
    </row>
    <row r="181" spans="2:10" ht="38.25" outlineLevel="2">
      <c r="B181" s="706"/>
      <c r="C181" s="14"/>
      <c r="D181" s="539">
        <v>4</v>
      </c>
      <c r="E181" s="538" t="s">
        <v>3514</v>
      </c>
      <c r="F181" s="577" t="s">
        <v>3384</v>
      </c>
      <c r="G181" s="73"/>
      <c r="H181" s="350"/>
      <c r="I181" s="516"/>
      <c r="J181" s="517"/>
    </row>
    <row r="182" spans="2:10" ht="12.75" outlineLevel="2">
      <c r="B182" s="706"/>
      <c r="C182" s="14"/>
      <c r="D182" s="539">
        <v>5</v>
      </c>
      <c r="E182" s="538" t="s">
        <v>3665</v>
      </c>
      <c r="F182" s="577" t="s">
        <v>3584</v>
      </c>
      <c r="G182" s="73"/>
      <c r="H182" s="350"/>
      <c r="I182" s="516"/>
      <c r="J182" s="517"/>
    </row>
    <row r="183" spans="2:10" ht="11.25" outlineLevel="1">
      <c r="B183" s="75"/>
      <c r="C183" s="11"/>
      <c r="D183" s="1"/>
      <c r="E183" s="1" t="s">
        <v>620</v>
      </c>
      <c r="F183" s="141" t="s">
        <v>931</v>
      </c>
      <c r="G183" s="32"/>
      <c r="H183" s="32"/>
      <c r="I183" s="845"/>
      <c r="J183" s="846"/>
    </row>
    <row r="184" spans="2:10" ht="11.25" outlineLevel="1">
      <c r="B184" s="75"/>
      <c r="C184" s="13"/>
      <c r="D184" s="124"/>
      <c r="E184" s="1" t="s">
        <v>230</v>
      </c>
      <c r="F184" s="141" t="s">
        <v>232</v>
      </c>
      <c r="G184" s="125"/>
      <c r="H184" s="125"/>
      <c r="I184" s="861"/>
      <c r="J184" s="862"/>
    </row>
    <row r="185" spans="2:10" ht="11.25" outlineLevel="1">
      <c r="B185" s="75"/>
      <c r="C185" s="13"/>
      <c r="D185" s="124"/>
      <c r="E185" s="1" t="s">
        <v>231</v>
      </c>
      <c r="F185" s="141" t="s">
        <v>233</v>
      </c>
      <c r="G185" s="125"/>
      <c r="H185" s="125"/>
      <c r="I185" s="861"/>
      <c r="J185" s="862"/>
    </row>
    <row r="186" spans="2:10" ht="11.25" outlineLevel="1">
      <c r="B186" s="75"/>
      <c r="C186" s="11"/>
      <c r="D186" s="1"/>
      <c r="E186" s="1" t="s">
        <v>623</v>
      </c>
      <c r="F186" s="141" t="s">
        <v>938</v>
      </c>
      <c r="G186" s="32"/>
      <c r="H186" s="32"/>
      <c r="I186" s="845"/>
      <c r="J186" s="846"/>
    </row>
    <row r="187" spans="2:10" ht="11.25" outlineLevel="1">
      <c r="B187" s="75"/>
      <c r="C187" s="11"/>
      <c r="D187" s="1"/>
      <c r="E187" s="1" t="s">
        <v>630</v>
      </c>
      <c r="F187" s="141" t="s">
        <v>588</v>
      </c>
      <c r="G187" s="32"/>
      <c r="H187" s="32"/>
      <c r="I187" s="845"/>
      <c r="J187" s="846"/>
    </row>
    <row r="188" spans="2:10" ht="11.25" outlineLevel="1">
      <c r="B188" s="75"/>
      <c r="C188" s="11"/>
      <c r="D188" s="1"/>
      <c r="E188" s="1" t="s">
        <v>625</v>
      </c>
      <c r="F188" s="141" t="s">
        <v>940</v>
      </c>
      <c r="G188" s="32"/>
      <c r="H188" s="32"/>
      <c r="I188" s="845"/>
      <c r="J188" s="846"/>
    </row>
    <row r="189" spans="2:10" ht="11.25" outlineLevel="1">
      <c r="B189" s="75"/>
      <c r="C189" s="11"/>
      <c r="D189" s="1"/>
      <c r="E189" s="1" t="s">
        <v>942</v>
      </c>
      <c r="F189" s="141" t="s">
        <v>130</v>
      </c>
      <c r="G189" s="32"/>
      <c r="H189" s="32"/>
      <c r="I189" s="845"/>
      <c r="J189" s="846"/>
    </row>
    <row r="190" spans="2:10" ht="11.25" outlineLevel="1">
      <c r="B190" s="75"/>
      <c r="C190" s="11"/>
      <c r="D190" s="1"/>
      <c r="E190" s="1" t="s">
        <v>944</v>
      </c>
      <c r="F190" s="141" t="s">
        <v>945</v>
      </c>
      <c r="G190" s="32"/>
      <c r="H190" s="32"/>
      <c r="I190" s="845"/>
      <c r="J190" s="846"/>
    </row>
    <row r="191" spans="2:10" ht="11.25" outlineLevel="1">
      <c r="B191" s="75"/>
      <c r="C191" s="11"/>
      <c r="D191" s="1"/>
      <c r="E191" s="1" t="s">
        <v>628</v>
      </c>
      <c r="F191" s="141" t="s">
        <v>916</v>
      </c>
      <c r="G191" s="32"/>
      <c r="H191" s="32"/>
      <c r="I191" s="845"/>
      <c r="J191" s="846"/>
    </row>
    <row r="192" spans="2:10" ht="11.25" outlineLevel="1">
      <c r="B192" s="75"/>
      <c r="C192" s="11"/>
      <c r="D192" s="1"/>
      <c r="E192" s="1"/>
      <c r="F192" s="141"/>
      <c r="G192" s="32"/>
      <c r="H192" s="32"/>
      <c r="I192" s="451"/>
      <c r="J192" s="452"/>
    </row>
    <row r="193" spans="1:11" ht="11.25" outlineLevel="1">
      <c r="B193" s="75"/>
      <c r="C193" s="276" t="s">
        <v>1980</v>
      </c>
      <c r="D193" s="127" t="s">
        <v>593</v>
      </c>
      <c r="E193" s="127"/>
      <c r="F193" s="647"/>
      <c r="G193" s="129" t="s">
        <v>83</v>
      </c>
      <c r="H193" s="130" t="s">
        <v>82</v>
      </c>
      <c r="I193" s="847"/>
      <c r="J193" s="848"/>
    </row>
    <row r="194" spans="1:11" ht="11.25" outlineLevel="1">
      <c r="B194" s="706"/>
      <c r="C194" s="14"/>
      <c r="D194" s="318"/>
      <c r="E194" s="312" t="s">
        <v>1952</v>
      </c>
      <c r="F194" s="589"/>
      <c r="G194" s="61"/>
      <c r="H194" s="547"/>
      <c r="I194" s="516"/>
      <c r="J194" s="517"/>
    </row>
    <row r="195" spans="1:11" ht="11.25" outlineLevel="2">
      <c r="B195" s="706"/>
      <c r="C195" s="14"/>
      <c r="D195" s="311"/>
      <c r="E195" s="533" t="s">
        <v>3599</v>
      </c>
      <c r="F195" s="590">
        <v>5</v>
      </c>
      <c r="G195" s="73"/>
      <c r="H195" s="350"/>
      <c r="I195" s="516"/>
      <c r="J195" s="517"/>
    </row>
    <row r="196" spans="1:11" ht="25.5" outlineLevel="2">
      <c r="B196" s="706"/>
      <c r="C196" s="14"/>
      <c r="D196" s="539">
        <v>1</v>
      </c>
      <c r="E196" s="538" t="s">
        <v>3445</v>
      </c>
      <c r="F196" s="577" t="s">
        <v>3355</v>
      </c>
      <c r="G196" s="73"/>
      <c r="H196" s="350"/>
      <c r="I196" s="516"/>
      <c r="J196" s="517"/>
    </row>
    <row r="197" spans="1:11" ht="38.25" outlineLevel="2">
      <c r="B197" s="706"/>
      <c r="C197" s="14"/>
      <c r="D197" s="539">
        <v>2</v>
      </c>
      <c r="E197" s="538" t="s">
        <v>3462</v>
      </c>
      <c r="F197" s="577" t="s">
        <v>3721</v>
      </c>
      <c r="G197" s="73"/>
      <c r="H197" s="350"/>
      <c r="I197" s="516"/>
      <c r="J197" s="517"/>
    </row>
    <row r="198" spans="1:11" ht="191.25" outlineLevel="2">
      <c r="B198" s="706"/>
      <c r="C198" s="14"/>
      <c r="D198" s="539">
        <v>3</v>
      </c>
      <c r="E198" s="538" t="s">
        <v>3488</v>
      </c>
      <c r="F198" s="577" t="s">
        <v>3726</v>
      </c>
      <c r="G198" s="73"/>
      <c r="H198" s="350"/>
      <c r="I198" s="516"/>
      <c r="J198" s="517"/>
    </row>
    <row r="199" spans="1:11" ht="38.25" outlineLevel="2">
      <c r="B199" s="706"/>
      <c r="C199" s="14"/>
      <c r="D199" s="539">
        <v>4</v>
      </c>
      <c r="E199" s="538" t="s">
        <v>3514</v>
      </c>
      <c r="F199" s="577" t="s">
        <v>3384</v>
      </c>
      <c r="G199" s="73"/>
      <c r="H199" s="350"/>
      <c r="I199" s="516"/>
      <c r="J199" s="517"/>
    </row>
    <row r="200" spans="1:11" ht="12.75" outlineLevel="2">
      <c r="B200" s="706"/>
      <c r="C200" s="14"/>
      <c r="D200" s="539">
        <v>5</v>
      </c>
      <c r="E200" s="538" t="s">
        <v>3665</v>
      </c>
      <c r="F200" s="577" t="s">
        <v>3584</v>
      </c>
      <c r="G200" s="73"/>
      <c r="H200" s="350"/>
      <c r="I200" s="516"/>
      <c r="J200" s="517"/>
    </row>
    <row r="201" spans="1:11" ht="11.25" outlineLevel="1">
      <c r="B201" s="75"/>
      <c r="C201" s="11"/>
      <c r="D201" s="1"/>
      <c r="E201" s="1" t="s">
        <v>631</v>
      </c>
      <c r="F201" s="141" t="s">
        <v>911</v>
      </c>
      <c r="G201" s="32"/>
      <c r="H201" s="32"/>
      <c r="I201" s="845"/>
      <c r="J201" s="846"/>
    </row>
    <row r="202" spans="1:11" ht="11.25" outlineLevel="1">
      <c r="B202" s="75"/>
      <c r="C202" s="13"/>
      <c r="D202" s="124"/>
      <c r="E202" s="1" t="s">
        <v>230</v>
      </c>
      <c r="F202" s="141" t="s">
        <v>232</v>
      </c>
      <c r="G202" s="125"/>
      <c r="H202" s="125"/>
      <c r="I202" s="861"/>
      <c r="J202" s="862"/>
    </row>
    <row r="203" spans="1:11" ht="11.25" outlineLevel="1">
      <c r="B203" s="75"/>
      <c r="C203" s="13"/>
      <c r="D203" s="124"/>
      <c r="E203" s="1" t="s">
        <v>231</v>
      </c>
      <c r="F203" s="141" t="s">
        <v>233</v>
      </c>
      <c r="G203" s="125"/>
      <c r="H203" s="125"/>
      <c r="I203" s="861"/>
      <c r="J203" s="862"/>
    </row>
    <row r="204" spans="1:11" s="189" customFormat="1" ht="11.25" outlineLevel="1">
      <c r="A204" s="194"/>
      <c r="B204" s="75"/>
      <c r="C204" s="11"/>
      <c r="D204" s="1"/>
      <c r="E204" s="1" t="s">
        <v>625</v>
      </c>
      <c r="F204" s="141" t="s">
        <v>940</v>
      </c>
      <c r="G204" s="32"/>
      <c r="H204" s="32"/>
      <c r="I204" s="845"/>
      <c r="J204" s="846"/>
      <c r="K204" s="21"/>
    </row>
    <row r="205" spans="1:11" s="189" customFormat="1" ht="11.25" outlineLevel="1">
      <c r="A205" s="194"/>
      <c r="B205" s="75"/>
      <c r="C205" s="11"/>
      <c r="D205" s="1"/>
      <c r="E205" s="1" t="s">
        <v>626</v>
      </c>
      <c r="F205" s="141" t="s">
        <v>915</v>
      </c>
      <c r="G205" s="32"/>
      <c r="H205" s="32"/>
      <c r="I205" s="845"/>
      <c r="J205" s="846"/>
      <c r="K205" s="21"/>
    </row>
    <row r="206" spans="1:11" s="189" customFormat="1" ht="11.25" outlineLevel="1">
      <c r="A206" s="194"/>
      <c r="B206" s="75"/>
      <c r="C206" s="11"/>
      <c r="D206" s="1"/>
      <c r="E206" s="1"/>
      <c r="F206" s="141"/>
      <c r="G206" s="32"/>
      <c r="H206" s="32"/>
      <c r="I206" s="451"/>
      <c r="J206" s="452"/>
      <c r="K206" s="21"/>
    </row>
    <row r="207" spans="1:11" s="189" customFormat="1" ht="11.25" outlineLevel="1">
      <c r="A207" s="194"/>
      <c r="B207" s="75"/>
      <c r="C207" s="126" t="s">
        <v>60</v>
      </c>
      <c r="D207" s="127" t="s">
        <v>41</v>
      </c>
      <c r="E207" s="127"/>
      <c r="F207" s="647"/>
      <c r="G207" s="129" t="s">
        <v>85</v>
      </c>
      <c r="H207" s="129" t="s">
        <v>85</v>
      </c>
      <c r="I207" s="847"/>
      <c r="J207" s="848"/>
      <c r="K207" s="21"/>
    </row>
    <row r="208" spans="1:11" ht="11.25" outlineLevel="1">
      <c r="B208" s="706"/>
      <c r="C208" s="14"/>
      <c r="D208" s="318"/>
      <c r="E208" s="312" t="s">
        <v>1953</v>
      </c>
      <c r="F208" s="589"/>
      <c r="G208" s="61"/>
      <c r="H208" s="547"/>
      <c r="I208" s="516"/>
      <c r="J208" s="517"/>
    </row>
    <row r="209" spans="2:10" ht="11.25" outlineLevel="2">
      <c r="B209" s="706"/>
      <c r="C209" s="14"/>
      <c r="D209" s="311"/>
      <c r="E209" s="533" t="s">
        <v>3600</v>
      </c>
      <c r="F209" s="590">
        <v>15</v>
      </c>
      <c r="G209" s="73"/>
      <c r="H209" s="350"/>
      <c r="I209" s="516"/>
      <c r="J209" s="517"/>
    </row>
    <row r="210" spans="2:10" ht="114.75" outlineLevel="2">
      <c r="B210" s="706"/>
      <c r="C210" s="14"/>
      <c r="D210" s="539">
        <v>1</v>
      </c>
      <c r="E210" s="538" t="s">
        <v>3438</v>
      </c>
      <c r="F210" s="577" t="s">
        <v>3717</v>
      </c>
      <c r="G210" s="73"/>
      <c r="H210" s="350"/>
      <c r="I210" s="516"/>
      <c r="J210" s="517"/>
    </row>
    <row r="211" spans="2:10" ht="12.75" outlineLevel="2">
      <c r="B211" s="706"/>
      <c r="C211" s="14"/>
      <c r="D211" s="539">
        <v>2</v>
      </c>
      <c r="E211" s="538" t="s">
        <v>3443</v>
      </c>
      <c r="F211" s="577" t="s">
        <v>3353</v>
      </c>
      <c r="G211" s="73"/>
      <c r="H211" s="350"/>
      <c r="I211" s="516"/>
      <c r="J211" s="517"/>
    </row>
    <row r="212" spans="2:10" ht="25.5" outlineLevel="2">
      <c r="B212" s="706"/>
      <c r="C212" s="14"/>
      <c r="D212" s="539">
        <v>3</v>
      </c>
      <c r="E212" s="538" t="s">
        <v>3445</v>
      </c>
      <c r="F212" s="577" t="s">
        <v>3355</v>
      </c>
      <c r="G212" s="73"/>
      <c r="H212" s="350"/>
      <c r="I212" s="516"/>
      <c r="J212" s="517"/>
    </row>
    <row r="213" spans="2:10" ht="255" outlineLevel="2">
      <c r="B213" s="706"/>
      <c r="C213" s="14"/>
      <c r="D213" s="539">
        <v>4</v>
      </c>
      <c r="E213" s="538" t="s">
        <v>3479</v>
      </c>
      <c r="F213" s="577" t="s">
        <v>3724</v>
      </c>
      <c r="G213" s="73"/>
      <c r="H213" s="350"/>
      <c r="I213" s="516"/>
      <c r="J213" s="517"/>
    </row>
    <row r="214" spans="2:10" ht="89.25" outlineLevel="2">
      <c r="B214" s="706"/>
      <c r="C214" s="14"/>
      <c r="D214" s="539">
        <v>5</v>
      </c>
      <c r="E214" s="538" t="s">
        <v>3497</v>
      </c>
      <c r="F214" s="577" t="s">
        <v>3557</v>
      </c>
      <c r="G214" s="73"/>
      <c r="H214" s="350"/>
      <c r="I214" s="516"/>
      <c r="J214" s="517"/>
    </row>
    <row r="215" spans="2:10" ht="51" outlineLevel="2">
      <c r="B215" s="706"/>
      <c r="C215" s="14"/>
      <c r="D215" s="539">
        <v>6</v>
      </c>
      <c r="E215" s="538" t="s">
        <v>3498</v>
      </c>
      <c r="F215" s="577" t="s">
        <v>3558</v>
      </c>
      <c r="G215" s="73"/>
      <c r="H215" s="350"/>
      <c r="I215" s="516"/>
      <c r="J215" s="517"/>
    </row>
    <row r="216" spans="2:10" ht="76.5" outlineLevel="2">
      <c r="B216" s="706"/>
      <c r="C216" s="14"/>
      <c r="D216" s="539">
        <v>7</v>
      </c>
      <c r="E216" s="538" t="s">
        <v>3499</v>
      </c>
      <c r="F216" s="577" t="s">
        <v>3559</v>
      </c>
      <c r="G216" s="73"/>
      <c r="H216" s="350"/>
      <c r="I216" s="516"/>
      <c r="J216" s="517"/>
    </row>
    <row r="217" spans="2:10" ht="38.25" outlineLevel="2">
      <c r="B217" s="706"/>
      <c r="C217" s="14"/>
      <c r="D217" s="539">
        <v>8</v>
      </c>
      <c r="E217" s="538" t="s">
        <v>3500</v>
      </c>
      <c r="F217" s="577" t="s">
        <v>3380</v>
      </c>
      <c r="G217" s="73"/>
      <c r="H217" s="350"/>
      <c r="I217" s="516"/>
      <c r="J217" s="517"/>
    </row>
    <row r="218" spans="2:10" ht="25.5" outlineLevel="2">
      <c r="B218" s="706"/>
      <c r="C218" s="14"/>
      <c r="D218" s="539">
        <v>9</v>
      </c>
      <c r="E218" s="538" t="s">
        <v>3501</v>
      </c>
      <c r="F218" s="577" t="s">
        <v>3381</v>
      </c>
      <c r="G218" s="73"/>
      <c r="H218" s="350"/>
      <c r="I218" s="516"/>
      <c r="J218" s="517"/>
    </row>
    <row r="219" spans="2:10" ht="38.25" outlineLevel="2">
      <c r="B219" s="706"/>
      <c r="C219" s="14"/>
      <c r="D219" s="539">
        <v>10</v>
      </c>
      <c r="E219" s="538" t="s">
        <v>3502</v>
      </c>
      <c r="F219" s="577" t="s">
        <v>3560</v>
      </c>
      <c r="G219" s="73"/>
      <c r="H219" s="350"/>
      <c r="I219" s="516"/>
      <c r="J219" s="517"/>
    </row>
    <row r="220" spans="2:10" ht="38.25" outlineLevel="2">
      <c r="B220" s="706"/>
      <c r="C220" s="14"/>
      <c r="D220" s="539">
        <v>11</v>
      </c>
      <c r="E220" s="538" t="s">
        <v>3503</v>
      </c>
      <c r="F220" s="577" t="s">
        <v>3561</v>
      </c>
      <c r="G220" s="73"/>
      <c r="H220" s="350"/>
      <c r="I220" s="516"/>
      <c r="J220" s="517"/>
    </row>
    <row r="221" spans="2:10" ht="38.25" outlineLevel="2">
      <c r="B221" s="706"/>
      <c r="C221" s="14"/>
      <c r="D221" s="539">
        <v>12</v>
      </c>
      <c r="E221" s="538" t="s">
        <v>3513</v>
      </c>
      <c r="F221" s="577" t="s">
        <v>3383</v>
      </c>
      <c r="G221" s="73"/>
      <c r="H221" s="350"/>
      <c r="I221" s="516"/>
      <c r="J221" s="517"/>
    </row>
    <row r="222" spans="2:10" ht="114.75" outlineLevel="2">
      <c r="B222" s="706"/>
      <c r="C222" s="14"/>
      <c r="D222" s="539">
        <v>13</v>
      </c>
      <c r="E222" s="538" t="s">
        <v>3517</v>
      </c>
      <c r="F222" s="577" t="s">
        <v>3568</v>
      </c>
      <c r="G222" s="73"/>
      <c r="H222" s="350"/>
      <c r="I222" s="516"/>
      <c r="J222" s="517"/>
    </row>
    <row r="223" spans="2:10" ht="25.5" outlineLevel="2">
      <c r="B223" s="706"/>
      <c r="C223" s="14"/>
      <c r="D223" s="539">
        <v>14</v>
      </c>
      <c r="E223" s="538" t="s">
        <v>3518</v>
      </c>
      <c r="F223" s="577" t="s">
        <v>3386</v>
      </c>
      <c r="G223" s="73"/>
      <c r="H223" s="350"/>
      <c r="I223" s="516"/>
      <c r="J223" s="517"/>
    </row>
    <row r="224" spans="2:10" ht="38.25" outlineLevel="2">
      <c r="B224" s="706"/>
      <c r="C224" s="14"/>
      <c r="D224" s="539">
        <v>15</v>
      </c>
      <c r="E224" s="538" t="s">
        <v>3666</v>
      </c>
      <c r="F224" s="577" t="s">
        <v>3586</v>
      </c>
      <c r="G224" s="73"/>
      <c r="H224" s="350"/>
      <c r="I224" s="516"/>
      <c r="J224" s="517"/>
    </row>
    <row r="225" spans="2:10" ht="11.25" outlineLevel="1">
      <c r="B225" s="75"/>
      <c r="C225" s="11"/>
      <c r="D225" s="1"/>
      <c r="E225" s="1" t="s">
        <v>632</v>
      </c>
      <c r="F225" s="141" t="s">
        <v>225</v>
      </c>
      <c r="G225" s="32"/>
      <c r="H225" s="32"/>
      <c r="I225" s="845"/>
      <c r="J225" s="846"/>
    </row>
    <row r="226" spans="2:10" ht="11.25" outlineLevel="1">
      <c r="B226" s="75"/>
      <c r="C226" s="11"/>
      <c r="D226" s="1"/>
      <c r="E226" s="1"/>
      <c r="F226" s="141"/>
      <c r="G226" s="32"/>
      <c r="H226" s="32"/>
      <c r="I226" s="451"/>
      <c r="J226" s="452"/>
    </row>
    <row r="227" spans="2:10" ht="11.25" outlineLevel="1">
      <c r="B227" s="75"/>
      <c r="C227" s="126" t="s">
        <v>61</v>
      </c>
      <c r="D227" s="127" t="s">
        <v>43</v>
      </c>
      <c r="E227" s="127"/>
      <c r="F227" s="647"/>
      <c r="G227" s="129" t="s">
        <v>84</v>
      </c>
      <c r="H227" s="129" t="s">
        <v>84</v>
      </c>
      <c r="I227" s="847"/>
      <c r="J227" s="848"/>
    </row>
    <row r="228" spans="2:10" ht="11.25" outlineLevel="1">
      <c r="B228" s="706"/>
      <c r="C228" s="14"/>
      <c r="D228" s="318"/>
      <c r="E228" s="312" t="s">
        <v>3733</v>
      </c>
      <c r="F228" s="589"/>
      <c r="G228" s="61"/>
      <c r="H228" s="547"/>
      <c r="I228" s="516"/>
      <c r="J228" s="517"/>
    </row>
    <row r="229" spans="2:10" ht="11.25" outlineLevel="2">
      <c r="B229" s="706"/>
      <c r="C229" s="14"/>
      <c r="D229" s="311"/>
      <c r="E229" s="533" t="s">
        <v>3737</v>
      </c>
      <c r="F229" s="590">
        <v>4</v>
      </c>
      <c r="G229" s="73"/>
      <c r="H229" s="350"/>
      <c r="I229" s="516"/>
      <c r="J229" s="517"/>
    </row>
    <row r="230" spans="2:10" ht="12.75" outlineLevel="2">
      <c r="B230" s="706"/>
      <c r="C230" s="14"/>
      <c r="D230" s="539">
        <v>1</v>
      </c>
      <c r="E230" s="538" t="s">
        <v>3473</v>
      </c>
      <c r="F230" s="577" t="s">
        <v>3369</v>
      </c>
      <c r="G230" s="73"/>
      <c r="H230" s="350"/>
      <c r="I230" s="516"/>
      <c r="J230" s="517"/>
    </row>
    <row r="231" spans="2:10" ht="12.75" outlineLevel="2">
      <c r="B231" s="706"/>
      <c r="C231" s="14"/>
      <c r="D231" s="539">
        <v>2</v>
      </c>
      <c r="E231" s="538" t="s">
        <v>3474</v>
      </c>
      <c r="F231" s="577" t="s">
        <v>3370</v>
      </c>
      <c r="G231" s="73"/>
      <c r="H231" s="350"/>
      <c r="I231" s="516"/>
      <c r="J231" s="517"/>
    </row>
    <row r="232" spans="2:10" ht="12.75" outlineLevel="2">
      <c r="B232" s="706"/>
      <c r="C232" s="14"/>
      <c r="D232" s="539">
        <v>3</v>
      </c>
      <c r="E232" s="538" t="s">
        <v>3475</v>
      </c>
      <c r="F232" s="577" t="s">
        <v>3371</v>
      </c>
      <c r="G232" s="73"/>
      <c r="H232" s="350"/>
      <c r="I232" s="516"/>
      <c r="J232" s="517"/>
    </row>
    <row r="233" spans="2:10" ht="12.75" outlineLevel="2">
      <c r="B233" s="706"/>
      <c r="C233" s="14"/>
      <c r="D233" s="539">
        <v>4</v>
      </c>
      <c r="E233" s="538" t="s">
        <v>3476</v>
      </c>
      <c r="F233" s="577" t="s">
        <v>3372</v>
      </c>
      <c r="G233" s="73"/>
      <c r="H233" s="350"/>
      <c r="I233" s="516"/>
      <c r="J233" s="517"/>
    </row>
    <row r="234" spans="2:10" ht="11.25" outlineLevel="1">
      <c r="B234" s="75"/>
      <c r="C234" s="11"/>
      <c r="D234" s="1"/>
      <c r="E234" s="1" t="s">
        <v>633</v>
      </c>
      <c r="F234" s="141" t="s">
        <v>43</v>
      </c>
      <c r="G234" s="32"/>
      <c r="H234" s="32"/>
      <c r="I234" s="845"/>
      <c r="J234" s="846"/>
    </row>
    <row r="235" spans="2:10" ht="11.25" outlineLevel="1">
      <c r="B235" s="75"/>
      <c r="C235" s="11"/>
      <c r="D235" s="1"/>
      <c r="E235" s="1"/>
      <c r="F235" s="141"/>
      <c r="G235" s="32"/>
      <c r="H235" s="32"/>
      <c r="I235" s="451"/>
      <c r="J235" s="452"/>
    </row>
    <row r="236" spans="2:10" ht="11.25" outlineLevel="1">
      <c r="B236" s="75"/>
      <c r="C236" s="126" t="s">
        <v>1099</v>
      </c>
      <c r="D236" s="127" t="s">
        <v>40</v>
      </c>
      <c r="E236" s="127"/>
      <c r="F236" s="647"/>
      <c r="G236" s="250" t="s">
        <v>83</v>
      </c>
      <c r="H236" s="252" t="s">
        <v>82</v>
      </c>
      <c r="I236" s="856" t="s">
        <v>82</v>
      </c>
      <c r="J236" s="856"/>
    </row>
    <row r="237" spans="2:10" ht="11.25" outlineLevel="1">
      <c r="B237" s="706"/>
      <c r="C237" s="14"/>
      <c r="D237" s="318"/>
      <c r="E237" s="312" t="s">
        <v>1955</v>
      </c>
      <c r="F237" s="589"/>
      <c r="G237" s="61"/>
      <c r="H237" s="547"/>
      <c r="I237" s="256"/>
      <c r="J237" s="251"/>
    </row>
    <row r="238" spans="2:10" ht="11.25" outlineLevel="2">
      <c r="B238" s="706"/>
      <c r="C238" s="14"/>
      <c r="D238" s="311"/>
      <c r="E238" s="533" t="s">
        <v>3601</v>
      </c>
      <c r="F238" s="590">
        <v>21</v>
      </c>
      <c r="G238" s="73"/>
      <c r="H238" s="350"/>
      <c r="I238" s="256"/>
      <c r="J238" s="251"/>
    </row>
    <row r="239" spans="2:10" ht="114.75" outlineLevel="2">
      <c r="B239" s="706"/>
      <c r="C239" s="14"/>
      <c r="D239" s="539">
        <v>1</v>
      </c>
      <c r="E239" s="538" t="s">
        <v>3438</v>
      </c>
      <c r="F239" s="577" t="s">
        <v>3717</v>
      </c>
      <c r="G239" s="73"/>
      <c r="H239" s="350"/>
      <c r="I239" s="256"/>
      <c r="J239" s="251"/>
    </row>
    <row r="240" spans="2:10" ht="12.75" outlineLevel="2">
      <c r="B240" s="706"/>
      <c r="C240" s="14"/>
      <c r="D240" s="539">
        <v>2</v>
      </c>
      <c r="E240" s="538" t="s">
        <v>3443</v>
      </c>
      <c r="F240" s="577" t="s">
        <v>3353</v>
      </c>
      <c r="G240" s="73"/>
      <c r="H240" s="350"/>
      <c r="I240" s="256"/>
      <c r="J240" s="251"/>
    </row>
    <row r="241" spans="2:10" ht="25.5" outlineLevel="2">
      <c r="B241" s="706"/>
      <c r="C241" s="14"/>
      <c r="D241" s="539">
        <v>3</v>
      </c>
      <c r="E241" s="538" t="s">
        <v>3445</v>
      </c>
      <c r="F241" s="577" t="s">
        <v>3355</v>
      </c>
      <c r="G241" s="73"/>
      <c r="H241" s="350"/>
      <c r="I241" s="256"/>
      <c r="J241" s="251"/>
    </row>
    <row r="242" spans="2:10" ht="102" outlineLevel="2">
      <c r="B242" s="706"/>
      <c r="C242" s="14"/>
      <c r="D242" s="539">
        <v>4</v>
      </c>
      <c r="E242" s="538" t="s">
        <v>3472</v>
      </c>
      <c r="F242" s="577" t="s">
        <v>3723</v>
      </c>
      <c r="G242" s="73"/>
      <c r="H242" s="350"/>
      <c r="I242" s="256"/>
      <c r="J242" s="251"/>
    </row>
    <row r="243" spans="2:10" ht="25.5" outlineLevel="2">
      <c r="B243" s="706"/>
      <c r="C243" s="14"/>
      <c r="D243" s="539">
        <v>5</v>
      </c>
      <c r="E243" s="538" t="s">
        <v>3478</v>
      </c>
      <c r="F243" s="577" t="s">
        <v>3374</v>
      </c>
      <c r="G243" s="73"/>
      <c r="H243" s="350"/>
      <c r="I243" s="256"/>
      <c r="J243" s="251"/>
    </row>
    <row r="244" spans="2:10" ht="255" outlineLevel="2">
      <c r="B244" s="706"/>
      <c r="C244" s="14"/>
      <c r="D244" s="539">
        <v>6</v>
      </c>
      <c r="E244" s="538" t="s">
        <v>3479</v>
      </c>
      <c r="F244" s="577" t="s">
        <v>3724</v>
      </c>
      <c r="G244" s="73"/>
      <c r="H244" s="350"/>
      <c r="I244" s="256"/>
      <c r="J244" s="251"/>
    </row>
    <row r="245" spans="2:10" ht="191.25" outlineLevel="2">
      <c r="B245" s="706"/>
      <c r="C245" s="14"/>
      <c r="D245" s="539">
        <v>7</v>
      </c>
      <c r="E245" s="538" t="s">
        <v>3488</v>
      </c>
      <c r="F245" s="577" t="s">
        <v>3726</v>
      </c>
      <c r="G245" s="73"/>
      <c r="H245" s="350"/>
      <c r="I245" s="256"/>
      <c r="J245" s="251"/>
    </row>
    <row r="246" spans="2:10" ht="89.25" outlineLevel="2">
      <c r="B246" s="706"/>
      <c r="C246" s="14"/>
      <c r="D246" s="539">
        <v>8</v>
      </c>
      <c r="E246" s="538" t="s">
        <v>3497</v>
      </c>
      <c r="F246" s="577" t="s">
        <v>3557</v>
      </c>
      <c r="G246" s="73"/>
      <c r="H246" s="350"/>
      <c r="I246" s="256"/>
      <c r="J246" s="251"/>
    </row>
    <row r="247" spans="2:10" ht="51" outlineLevel="2">
      <c r="B247" s="706"/>
      <c r="C247" s="14"/>
      <c r="D247" s="539">
        <v>9</v>
      </c>
      <c r="E247" s="538" t="s">
        <v>3498</v>
      </c>
      <c r="F247" s="577" t="s">
        <v>3558</v>
      </c>
      <c r="G247" s="73"/>
      <c r="H247" s="350"/>
      <c r="I247" s="256"/>
      <c r="J247" s="251"/>
    </row>
    <row r="248" spans="2:10" ht="76.5" outlineLevel="2">
      <c r="B248" s="706"/>
      <c r="C248" s="14"/>
      <c r="D248" s="539">
        <v>10</v>
      </c>
      <c r="E248" s="538" t="s">
        <v>3499</v>
      </c>
      <c r="F248" s="577" t="s">
        <v>3559</v>
      </c>
      <c r="G248" s="73"/>
      <c r="H248" s="350"/>
      <c r="I248" s="256"/>
      <c r="J248" s="251"/>
    </row>
    <row r="249" spans="2:10" ht="38.25" outlineLevel="2">
      <c r="B249" s="706"/>
      <c r="C249" s="14"/>
      <c r="D249" s="539">
        <v>11</v>
      </c>
      <c r="E249" s="538" t="s">
        <v>3500</v>
      </c>
      <c r="F249" s="577" t="s">
        <v>3380</v>
      </c>
      <c r="G249" s="73"/>
      <c r="H249" s="350"/>
      <c r="I249" s="256"/>
      <c r="J249" s="251"/>
    </row>
    <row r="250" spans="2:10" ht="25.5" outlineLevel="2">
      <c r="B250" s="706"/>
      <c r="C250" s="14"/>
      <c r="D250" s="539">
        <v>12</v>
      </c>
      <c r="E250" s="538" t="s">
        <v>3501</v>
      </c>
      <c r="F250" s="577" t="s">
        <v>3381</v>
      </c>
      <c r="G250" s="73"/>
      <c r="H250" s="350"/>
      <c r="I250" s="256"/>
      <c r="J250" s="251"/>
    </row>
    <row r="251" spans="2:10" ht="38.25" outlineLevel="2">
      <c r="B251" s="706"/>
      <c r="C251" s="14"/>
      <c r="D251" s="539">
        <v>13</v>
      </c>
      <c r="E251" s="538" t="s">
        <v>3502</v>
      </c>
      <c r="F251" s="577" t="s">
        <v>3560</v>
      </c>
      <c r="G251" s="73"/>
      <c r="H251" s="350"/>
      <c r="I251" s="256"/>
      <c r="J251" s="251"/>
    </row>
    <row r="252" spans="2:10" ht="38.25" outlineLevel="2">
      <c r="B252" s="706"/>
      <c r="C252" s="14"/>
      <c r="D252" s="539">
        <v>14</v>
      </c>
      <c r="E252" s="538" t="s">
        <v>3503</v>
      </c>
      <c r="F252" s="577" t="s">
        <v>3561</v>
      </c>
      <c r="G252" s="73"/>
      <c r="H252" s="350"/>
      <c r="I252" s="256"/>
      <c r="J252" s="251"/>
    </row>
    <row r="253" spans="2:10" ht="38.25" outlineLevel="2">
      <c r="B253" s="706"/>
      <c r="C253" s="14"/>
      <c r="D253" s="539">
        <v>15</v>
      </c>
      <c r="E253" s="538" t="s">
        <v>3513</v>
      </c>
      <c r="F253" s="577" t="s">
        <v>3383</v>
      </c>
      <c r="G253" s="73"/>
      <c r="H253" s="350"/>
      <c r="I253" s="256"/>
      <c r="J253" s="251"/>
    </row>
    <row r="254" spans="2:10" ht="38.25" outlineLevel="2">
      <c r="B254" s="706"/>
      <c r="C254" s="14"/>
      <c r="D254" s="539">
        <v>16</v>
      </c>
      <c r="E254" s="538" t="s">
        <v>3514</v>
      </c>
      <c r="F254" s="577" t="s">
        <v>3384</v>
      </c>
      <c r="G254" s="73"/>
      <c r="H254" s="350"/>
      <c r="I254" s="256"/>
      <c r="J254" s="251"/>
    </row>
    <row r="255" spans="2:10" ht="114.75" outlineLevel="2">
      <c r="B255" s="706"/>
      <c r="C255" s="14"/>
      <c r="D255" s="539">
        <v>17</v>
      </c>
      <c r="E255" s="538" t="s">
        <v>3517</v>
      </c>
      <c r="F255" s="577" t="s">
        <v>3568</v>
      </c>
      <c r="G255" s="73"/>
      <c r="H255" s="350"/>
      <c r="I255" s="256"/>
      <c r="J255" s="251"/>
    </row>
    <row r="256" spans="2:10" ht="25.5" outlineLevel="2">
      <c r="B256" s="706"/>
      <c r="C256" s="14"/>
      <c r="D256" s="539">
        <v>18</v>
      </c>
      <c r="E256" s="538" t="s">
        <v>3518</v>
      </c>
      <c r="F256" s="577" t="s">
        <v>3386</v>
      </c>
      <c r="G256" s="73"/>
      <c r="H256" s="350"/>
      <c r="I256" s="256"/>
      <c r="J256" s="251"/>
    </row>
    <row r="257" spans="1:11" ht="25.5" outlineLevel="2">
      <c r="B257" s="706"/>
      <c r="C257" s="14"/>
      <c r="D257" s="539">
        <v>19</v>
      </c>
      <c r="E257" s="538" t="s">
        <v>3519</v>
      </c>
      <c r="F257" s="577" t="s">
        <v>3387</v>
      </c>
      <c r="G257" s="73"/>
      <c r="H257" s="350"/>
      <c r="I257" s="256"/>
      <c r="J257" s="251"/>
    </row>
    <row r="258" spans="1:11" ht="25.5" outlineLevel="2">
      <c r="B258" s="706"/>
      <c r="C258" s="14"/>
      <c r="D258" s="539">
        <v>20</v>
      </c>
      <c r="E258" s="538" t="s">
        <v>3520</v>
      </c>
      <c r="F258" s="577" t="s">
        <v>3388</v>
      </c>
      <c r="G258" s="73"/>
      <c r="H258" s="350"/>
      <c r="I258" s="256"/>
      <c r="J258" s="251"/>
    </row>
    <row r="259" spans="1:11" ht="25.5" outlineLevel="2">
      <c r="B259" s="706"/>
      <c r="C259" s="14"/>
      <c r="D259" s="539">
        <v>21</v>
      </c>
      <c r="E259" s="538" t="s">
        <v>3667</v>
      </c>
      <c r="F259" s="577" t="s">
        <v>3669</v>
      </c>
      <c r="G259" s="73"/>
      <c r="H259" s="350"/>
      <c r="I259" s="256"/>
      <c r="J259" s="251"/>
    </row>
    <row r="260" spans="1:11" ht="11.25" outlineLevel="1">
      <c r="B260" s="75"/>
      <c r="C260" s="144"/>
      <c r="D260" s="1"/>
      <c r="E260" s="1" t="s">
        <v>1068</v>
      </c>
      <c r="F260" s="141" t="s">
        <v>847</v>
      </c>
      <c r="G260" s="32"/>
      <c r="H260" s="32"/>
      <c r="I260" s="451"/>
      <c r="J260" s="452"/>
    </row>
    <row r="261" spans="1:11" ht="11.25" outlineLevel="1">
      <c r="B261" s="75"/>
      <c r="C261" s="144"/>
      <c r="D261" s="1"/>
      <c r="E261" s="1" t="s">
        <v>1069</v>
      </c>
      <c r="F261" s="141" t="s">
        <v>1062</v>
      </c>
      <c r="G261" s="32"/>
      <c r="H261" s="32"/>
      <c r="I261" s="451"/>
      <c r="J261" s="452"/>
    </row>
    <row r="262" spans="1:11" ht="11.25" outlineLevel="1">
      <c r="B262" s="75"/>
      <c r="C262" s="144"/>
      <c r="D262" s="1"/>
      <c r="E262" s="1" t="s">
        <v>1070</v>
      </c>
      <c r="F262" s="141" t="s">
        <v>1063</v>
      </c>
      <c r="G262" s="32"/>
      <c r="H262" s="32"/>
      <c r="I262" s="451"/>
      <c r="J262" s="452"/>
    </row>
    <row r="263" spans="1:11" ht="11.25" outlineLevel="1">
      <c r="B263" s="75"/>
      <c r="C263" s="144"/>
      <c r="D263" s="1"/>
      <c r="E263" s="1" t="s">
        <v>1071</v>
      </c>
      <c r="F263" s="141" t="s">
        <v>1064</v>
      </c>
      <c r="G263" s="32"/>
      <c r="H263" s="32"/>
      <c r="I263" s="451"/>
      <c r="J263" s="452"/>
    </row>
    <row r="264" spans="1:11" ht="11.25" outlineLevel="1">
      <c r="B264" s="75"/>
      <c r="C264" s="144"/>
      <c r="D264" s="1"/>
      <c r="E264" s="1" t="s">
        <v>1072</v>
      </c>
      <c r="F264" s="141" t="s">
        <v>779</v>
      </c>
      <c r="G264" s="32"/>
      <c r="H264" s="32"/>
      <c r="I264" s="451"/>
      <c r="J264" s="452"/>
    </row>
    <row r="265" spans="1:11" ht="11.25" outlineLevel="1">
      <c r="B265" s="75"/>
      <c r="C265" s="144"/>
      <c r="D265" s="1"/>
      <c r="E265" s="1" t="s">
        <v>1981</v>
      </c>
      <c r="F265" s="141" t="s">
        <v>1066</v>
      </c>
      <c r="G265" s="32"/>
      <c r="H265" s="32"/>
      <c r="I265" s="451"/>
      <c r="J265" s="452"/>
    </row>
    <row r="266" spans="1:11" ht="11.25" outlineLevel="1">
      <c r="B266" s="75"/>
      <c r="C266" s="144"/>
      <c r="D266" s="1"/>
      <c r="E266" s="1" t="s">
        <v>1982</v>
      </c>
      <c r="F266" s="141" t="s">
        <v>1954</v>
      </c>
      <c r="G266" s="32"/>
      <c r="H266" s="32"/>
      <c r="I266" s="451"/>
      <c r="J266" s="452"/>
    </row>
    <row r="267" spans="1:11" ht="11.25" outlineLevel="1">
      <c r="B267" s="75"/>
      <c r="C267" s="144"/>
      <c r="D267" s="1"/>
      <c r="E267" s="1"/>
      <c r="F267" s="141"/>
      <c r="G267" s="32"/>
      <c r="H267" s="32"/>
      <c r="I267" s="451"/>
      <c r="J267" s="452"/>
    </row>
    <row r="268" spans="1:11" ht="11.25" outlineLevel="1">
      <c r="B268" s="523"/>
      <c r="C268" s="273" t="s">
        <v>2197</v>
      </c>
      <c r="D268" s="164" t="s">
        <v>1527</v>
      </c>
      <c r="E268" s="165"/>
      <c r="F268" s="593"/>
      <c r="G268" s="253" t="s">
        <v>82</v>
      </c>
      <c r="H268" s="252" t="s">
        <v>82</v>
      </c>
      <c r="I268" s="855" t="s">
        <v>83</v>
      </c>
      <c r="J268" s="856"/>
    </row>
    <row r="269" spans="1:11" ht="11.25" outlineLevel="1">
      <c r="B269" s="75"/>
      <c r="C269" s="144"/>
      <c r="D269" s="143"/>
      <c r="E269" s="142" t="s">
        <v>1054</v>
      </c>
      <c r="F269" s="141" t="s">
        <v>1055</v>
      </c>
      <c r="G269" s="32"/>
      <c r="H269" s="32"/>
      <c r="I269" s="451"/>
      <c r="J269" s="452"/>
    </row>
    <row r="270" spans="1:11" ht="11.25" outlineLevel="1">
      <c r="B270" s="75"/>
      <c r="C270" s="144"/>
      <c r="D270" s="143"/>
      <c r="E270" s="142"/>
      <c r="F270" s="141"/>
      <c r="G270" s="32"/>
      <c r="H270" s="32"/>
      <c r="I270" s="451"/>
      <c r="J270" s="452"/>
    </row>
    <row r="271" spans="1:11" ht="11.25" outlineLevel="1">
      <c r="B271" s="523"/>
      <c r="C271" s="273" t="s">
        <v>2198</v>
      </c>
      <c r="D271" s="165" t="s">
        <v>403</v>
      </c>
      <c r="E271" s="165"/>
      <c r="F271" s="593" t="s">
        <v>407</v>
      </c>
      <c r="G271" s="254" t="s">
        <v>83</v>
      </c>
      <c r="H271" s="255"/>
      <c r="I271" s="857"/>
      <c r="J271" s="858"/>
      <c r="K271" s="189"/>
    </row>
    <row r="272" spans="1:11" ht="11.25" outlineLevel="1">
      <c r="A272" s="195"/>
      <c r="B272" s="75"/>
      <c r="C272" s="144"/>
      <c r="D272" s="74"/>
      <c r="E272" s="1" t="s">
        <v>406</v>
      </c>
      <c r="F272" s="141" t="s">
        <v>800</v>
      </c>
      <c r="G272" s="32"/>
      <c r="H272" s="32"/>
      <c r="I272" s="567"/>
      <c r="J272" s="561"/>
      <c r="K272" s="189"/>
    </row>
    <row r="273" spans="1:11" ht="11.25" outlineLevel="1">
      <c r="A273" s="195"/>
      <c r="B273" s="75"/>
      <c r="C273" s="144"/>
      <c r="D273" s="74"/>
      <c r="E273" s="1"/>
      <c r="F273" s="141" t="s">
        <v>404</v>
      </c>
      <c r="G273" s="32"/>
      <c r="H273" s="32"/>
      <c r="I273" s="567"/>
      <c r="J273" s="561"/>
      <c r="K273" s="189"/>
    </row>
    <row r="274" spans="1:11" ht="11.25" outlineLevel="1">
      <c r="A274" s="195"/>
      <c r="B274" s="75"/>
      <c r="C274" s="144"/>
      <c r="D274" s="74"/>
      <c r="E274" s="1"/>
      <c r="F274" s="141"/>
      <c r="G274" s="32"/>
      <c r="H274" s="32"/>
      <c r="I274" s="567"/>
      <c r="J274" s="561"/>
      <c r="K274" s="189"/>
    </row>
    <row r="275" spans="1:11" ht="11.25" outlineLevel="1">
      <c r="A275" s="195"/>
      <c r="B275" s="523"/>
      <c r="C275" s="273" t="s">
        <v>2199</v>
      </c>
      <c r="D275" s="164" t="s">
        <v>1528</v>
      </c>
      <c r="E275" s="165"/>
      <c r="F275" s="593"/>
      <c r="G275" s="256" t="s">
        <v>82</v>
      </c>
      <c r="H275" s="252" t="s">
        <v>85</v>
      </c>
      <c r="I275" s="859"/>
      <c r="J275" s="860"/>
    </row>
    <row r="276" spans="1:11" ht="11.25" outlineLevel="1">
      <c r="B276" s="75"/>
      <c r="C276" s="144"/>
      <c r="D276" s="1" t="s">
        <v>1097</v>
      </c>
      <c r="E276" s="1"/>
      <c r="F276" s="141"/>
      <c r="G276" s="353"/>
      <c r="H276" s="32"/>
      <c r="I276" s="451"/>
      <c r="J276" s="452"/>
    </row>
    <row r="277" spans="1:11" ht="11.25" outlineLevel="1">
      <c r="B277" s="75"/>
      <c r="C277" s="144"/>
      <c r="D277" s="1"/>
      <c r="E277" s="1" t="s">
        <v>1091</v>
      </c>
      <c r="F277" s="141" t="s">
        <v>800</v>
      </c>
      <c r="G277" s="353"/>
      <c r="H277" s="32"/>
      <c r="I277" s="451"/>
      <c r="J277" s="452"/>
    </row>
    <row r="278" spans="1:11" ht="11.25" outlineLevel="1">
      <c r="B278" s="75"/>
      <c r="C278" s="144"/>
      <c r="D278" s="1"/>
      <c r="E278" s="1" t="s">
        <v>1092</v>
      </c>
      <c r="F278" s="141" t="s">
        <v>787</v>
      </c>
      <c r="G278" s="353"/>
      <c r="H278" s="32"/>
      <c r="I278" s="451"/>
      <c r="J278" s="452"/>
    </row>
    <row r="279" spans="1:11" ht="11.25" outlineLevel="1">
      <c r="B279" s="75"/>
      <c r="C279" s="144"/>
      <c r="D279" s="1"/>
      <c r="E279" s="1" t="s">
        <v>1093</v>
      </c>
      <c r="F279" s="141" t="s">
        <v>1095</v>
      </c>
      <c r="G279" s="353"/>
      <c r="H279" s="32"/>
      <c r="I279" s="451"/>
      <c r="J279" s="452"/>
    </row>
    <row r="280" spans="1:11" ht="11.25" outlineLevel="1">
      <c r="B280" s="75"/>
      <c r="C280" s="144"/>
      <c r="D280" s="1"/>
      <c r="E280" s="1" t="s">
        <v>1094</v>
      </c>
      <c r="F280" s="141" t="s">
        <v>1096</v>
      </c>
      <c r="G280" s="353"/>
      <c r="H280" s="32"/>
      <c r="I280" s="451"/>
      <c r="J280" s="452"/>
    </row>
    <row r="281" spans="1:11" ht="11.25" outlineLevel="1">
      <c r="B281" s="75"/>
      <c r="C281" s="144"/>
      <c r="D281" s="1" t="s">
        <v>1098</v>
      </c>
      <c r="E281" s="1"/>
      <c r="F281" s="141"/>
      <c r="G281" s="567"/>
      <c r="H281" s="145"/>
      <c r="I281" s="451"/>
      <c r="J281" s="452"/>
    </row>
    <row r="282" spans="1:11" ht="11.25" outlineLevel="1">
      <c r="B282" s="75"/>
      <c r="C282" s="144"/>
      <c r="D282" s="1"/>
      <c r="E282" s="1" t="s">
        <v>1091</v>
      </c>
      <c r="F282" s="141" t="s">
        <v>800</v>
      </c>
      <c r="G282" s="567"/>
      <c r="H282" s="145"/>
      <c r="I282" s="451"/>
      <c r="J282" s="452"/>
    </row>
    <row r="283" spans="1:11" ht="11.25" outlineLevel="1">
      <c r="B283" s="75"/>
      <c r="C283" s="144"/>
      <c r="D283" s="1"/>
      <c r="E283" s="1"/>
      <c r="F283" s="141"/>
      <c r="G283" s="567"/>
      <c r="H283" s="145"/>
      <c r="I283" s="451"/>
      <c r="J283" s="452"/>
    </row>
    <row r="284" spans="1:11" ht="11.25" outlineLevel="1">
      <c r="B284" s="523"/>
      <c r="C284" s="273" t="s">
        <v>2200</v>
      </c>
      <c r="D284" s="164" t="s">
        <v>189</v>
      </c>
      <c r="E284" s="165"/>
      <c r="F284" s="593"/>
      <c r="G284" s="256" t="s">
        <v>82</v>
      </c>
      <c r="H284" s="252" t="s">
        <v>84</v>
      </c>
      <c r="I284" s="451"/>
      <c r="J284" s="452"/>
    </row>
    <row r="285" spans="1:11" ht="11.25" outlineLevel="1">
      <c r="B285" s="75"/>
      <c r="C285" s="11"/>
      <c r="D285" s="74"/>
      <c r="E285" s="1" t="s">
        <v>90</v>
      </c>
      <c r="F285" s="141"/>
      <c r="G285" s="145"/>
      <c r="H285" s="145"/>
      <c r="I285" s="451"/>
      <c r="J285" s="452"/>
    </row>
    <row r="286" spans="1:11" ht="11.25" outlineLevel="1">
      <c r="B286" s="75"/>
      <c r="C286" s="11"/>
      <c r="D286" s="74"/>
      <c r="E286" s="1" t="s">
        <v>91</v>
      </c>
      <c r="F286" s="141" t="s">
        <v>1554</v>
      </c>
      <c r="G286" s="145"/>
      <c r="H286" s="145"/>
      <c r="I286" s="451"/>
      <c r="J286" s="452"/>
    </row>
    <row r="287" spans="1:11" ht="11.25" outlineLevel="1">
      <c r="B287" s="75"/>
      <c r="C287" s="11"/>
      <c r="D287" s="74"/>
      <c r="E287" s="1"/>
      <c r="F287" s="141"/>
      <c r="G287" s="145"/>
      <c r="H287" s="145"/>
      <c r="I287" s="451"/>
      <c r="J287" s="452"/>
    </row>
    <row r="288" spans="1:11" ht="11.25" outlineLevel="1">
      <c r="B288" s="75"/>
      <c r="C288" s="126" t="s">
        <v>1985</v>
      </c>
      <c r="D288" s="127" t="s">
        <v>1957</v>
      </c>
      <c r="E288" s="127"/>
      <c r="F288" s="647"/>
      <c r="G288" s="250" t="s">
        <v>82</v>
      </c>
      <c r="H288" s="574" t="s">
        <v>85</v>
      </c>
      <c r="I288" s="856" t="s">
        <v>82</v>
      </c>
      <c r="J288" s="856"/>
    </row>
    <row r="289" spans="2:10" ht="11.25" outlineLevel="1">
      <c r="B289" s="706"/>
      <c r="C289" s="14"/>
      <c r="D289" s="318"/>
      <c r="E289" s="312" t="s">
        <v>3735</v>
      </c>
      <c r="F289" s="589"/>
      <c r="G289" s="61"/>
      <c r="H289" s="547"/>
      <c r="I289" s="544"/>
      <c r="J289" s="545"/>
    </row>
    <row r="290" spans="2:10" ht="11.25" outlineLevel="2">
      <c r="B290" s="706"/>
      <c r="C290" s="14"/>
      <c r="D290" s="311"/>
      <c r="E290" s="533" t="s">
        <v>3739</v>
      </c>
      <c r="F290" s="590">
        <v>1</v>
      </c>
      <c r="G290" s="73"/>
      <c r="H290" s="350"/>
      <c r="I290" s="544"/>
      <c r="J290" s="545"/>
    </row>
    <row r="291" spans="2:10" ht="25.5" outlineLevel="2">
      <c r="B291" s="706"/>
      <c r="C291" s="14"/>
      <c r="D291" s="539">
        <v>1</v>
      </c>
      <c r="E291" s="538" t="s">
        <v>3445</v>
      </c>
      <c r="F291" s="577" t="s">
        <v>3355</v>
      </c>
      <c r="G291" s="73"/>
      <c r="H291" s="350"/>
      <c r="I291" s="544"/>
      <c r="J291" s="545"/>
    </row>
    <row r="292" spans="2:10" ht="11.25" outlineLevel="1">
      <c r="B292" s="75"/>
      <c r="C292" s="144"/>
      <c r="D292" s="1"/>
      <c r="E292" s="1" t="s">
        <v>942</v>
      </c>
      <c r="F292" s="141" t="s">
        <v>1959</v>
      </c>
      <c r="G292" s="32"/>
      <c r="H292" s="32"/>
      <c r="I292" s="451"/>
      <c r="J292" s="452"/>
    </row>
    <row r="293" spans="2:10" ht="11.25" outlineLevel="1">
      <c r="B293" s="75"/>
      <c r="C293" s="11"/>
      <c r="D293" s="74"/>
      <c r="E293" s="1" t="s">
        <v>1983</v>
      </c>
      <c r="F293" s="141" t="s">
        <v>1960</v>
      </c>
      <c r="G293" s="32"/>
      <c r="H293" s="32"/>
      <c r="I293" s="451"/>
      <c r="J293" s="452"/>
    </row>
    <row r="294" spans="2:10" ht="11.25" outlineLevel="1">
      <c r="B294" s="75"/>
      <c r="C294" s="11"/>
      <c r="D294" s="74"/>
      <c r="E294" s="1" t="s">
        <v>1984</v>
      </c>
      <c r="F294" s="141" t="s">
        <v>1096</v>
      </c>
      <c r="G294" s="32"/>
      <c r="H294" s="32"/>
      <c r="I294" s="451"/>
      <c r="J294" s="452"/>
    </row>
    <row r="295" spans="2:10" ht="11.25" outlineLevel="1">
      <c r="B295" s="75"/>
      <c r="C295" s="11"/>
      <c r="D295" s="74"/>
      <c r="E295" s="1"/>
      <c r="F295" s="141"/>
      <c r="G295" s="32"/>
      <c r="H295" s="32"/>
      <c r="I295" s="451"/>
      <c r="J295" s="452"/>
    </row>
    <row r="296" spans="2:10" ht="11.25" outlineLevel="1">
      <c r="B296" s="75"/>
      <c r="C296" s="126" t="s">
        <v>1986</v>
      </c>
      <c r="D296" s="127" t="s">
        <v>1962</v>
      </c>
      <c r="E296" s="127"/>
      <c r="F296" s="647"/>
      <c r="G296" s="250" t="s">
        <v>82</v>
      </c>
      <c r="H296" s="574" t="s">
        <v>85</v>
      </c>
      <c r="I296" s="856" t="s">
        <v>82</v>
      </c>
      <c r="J296" s="856"/>
    </row>
    <row r="297" spans="2:10" ht="11.25" outlineLevel="1">
      <c r="B297" s="706"/>
      <c r="C297" s="14"/>
      <c r="D297" s="318"/>
      <c r="E297" s="312" t="s">
        <v>1963</v>
      </c>
      <c r="F297" s="589"/>
      <c r="G297" s="61"/>
      <c r="H297" s="547"/>
      <c r="I297" s="544"/>
      <c r="J297" s="545"/>
    </row>
    <row r="298" spans="2:10" ht="11.25" outlineLevel="2">
      <c r="B298" s="706"/>
      <c r="C298" s="14"/>
      <c r="D298" s="311"/>
      <c r="E298" s="533" t="s">
        <v>3602</v>
      </c>
      <c r="F298" s="590">
        <v>1</v>
      </c>
      <c r="G298" s="73"/>
      <c r="H298" s="350"/>
      <c r="I298" s="544"/>
      <c r="J298" s="545"/>
    </row>
    <row r="299" spans="2:10" ht="25.5" outlineLevel="2">
      <c r="B299" s="706"/>
      <c r="C299" s="14"/>
      <c r="D299" s="539">
        <v>1</v>
      </c>
      <c r="E299" s="538" t="s">
        <v>3668</v>
      </c>
      <c r="F299" s="577" t="s">
        <v>3670</v>
      </c>
      <c r="G299" s="73"/>
      <c r="H299" s="350"/>
      <c r="I299" s="544"/>
      <c r="J299" s="545"/>
    </row>
    <row r="300" spans="2:10" ht="11.25" outlineLevel="1">
      <c r="B300" s="75"/>
      <c r="C300" s="144"/>
      <c r="D300" s="1"/>
      <c r="E300" s="1" t="s">
        <v>1987</v>
      </c>
      <c r="F300" s="141" t="s">
        <v>1965</v>
      </c>
      <c r="G300" s="32"/>
      <c r="H300" s="32"/>
      <c r="I300" s="451"/>
      <c r="J300" s="452"/>
    </row>
    <row r="301" spans="2:10" ht="11.25" outlineLevel="1">
      <c r="B301" s="75"/>
      <c r="C301" s="144"/>
      <c r="D301" s="1"/>
      <c r="E301" s="1"/>
      <c r="F301" s="141"/>
      <c r="G301" s="32"/>
      <c r="H301" s="32"/>
      <c r="I301" s="451"/>
      <c r="J301" s="452"/>
    </row>
    <row r="302" spans="2:10" ht="11.25" outlineLevel="1">
      <c r="B302" s="75"/>
      <c r="C302" s="126" t="s">
        <v>1988</v>
      </c>
      <c r="D302" s="127" t="s">
        <v>71</v>
      </c>
      <c r="E302" s="127"/>
      <c r="F302" s="647"/>
      <c r="G302" s="250" t="s">
        <v>82</v>
      </c>
      <c r="H302" s="574" t="s">
        <v>85</v>
      </c>
      <c r="I302" s="856" t="s">
        <v>82</v>
      </c>
      <c r="J302" s="856"/>
    </row>
    <row r="303" spans="2:10" ht="11.25" outlineLevel="1">
      <c r="B303" s="75"/>
      <c r="C303" s="144"/>
      <c r="D303" s="1"/>
      <c r="E303" s="1" t="s">
        <v>1989</v>
      </c>
      <c r="F303" s="141" t="s">
        <v>32</v>
      </c>
      <c r="G303" s="32"/>
      <c r="H303" s="32"/>
      <c r="I303" s="451"/>
      <c r="J303" s="452"/>
    </row>
    <row r="304" spans="2:10" ht="11.25" outlineLevel="1">
      <c r="B304" s="75"/>
      <c r="C304" s="144"/>
      <c r="D304" s="1"/>
      <c r="E304" s="1" t="s">
        <v>1990</v>
      </c>
      <c r="F304" s="141" t="s">
        <v>1993</v>
      </c>
      <c r="G304" s="32"/>
      <c r="H304" s="32"/>
      <c r="I304" s="451"/>
      <c r="J304" s="452"/>
    </row>
    <row r="305" spans="2:10" ht="11.25" outlineLevel="1">
      <c r="B305" s="75"/>
      <c r="C305" s="144"/>
      <c r="D305" s="1"/>
      <c r="E305" s="1" t="s">
        <v>1991</v>
      </c>
      <c r="F305" s="141" t="s">
        <v>907</v>
      </c>
      <c r="G305" s="32"/>
      <c r="H305" s="32"/>
      <c r="I305" s="451"/>
      <c r="J305" s="452"/>
    </row>
    <row r="306" spans="2:10" ht="11.25" outlineLevel="1">
      <c r="B306" s="75"/>
      <c r="C306" s="144"/>
      <c r="D306" s="1"/>
      <c r="E306" s="1" t="s">
        <v>1992</v>
      </c>
      <c r="F306" s="141" t="s">
        <v>908</v>
      </c>
      <c r="G306" s="32"/>
      <c r="H306" s="32"/>
      <c r="I306" s="451"/>
      <c r="J306" s="452"/>
    </row>
    <row r="307" spans="2:10" ht="11.25" outlineLevel="1">
      <c r="B307" s="75"/>
      <c r="C307" s="144"/>
      <c r="D307" s="1"/>
      <c r="E307" s="1"/>
      <c r="F307" s="141"/>
      <c r="G307" s="32"/>
      <c r="H307" s="32"/>
      <c r="I307" s="451"/>
      <c r="J307" s="452"/>
    </row>
    <row r="308" spans="2:10" ht="11.25" outlineLevel="1">
      <c r="B308" s="75"/>
      <c r="C308" s="126" t="s">
        <v>3671</v>
      </c>
      <c r="D308" s="127" t="s">
        <v>934</v>
      </c>
      <c r="E308" s="127"/>
      <c r="F308" s="647"/>
      <c r="G308" s="850" t="s">
        <v>85</v>
      </c>
      <c r="H308" s="851"/>
      <c r="I308" s="852" t="s">
        <v>85</v>
      </c>
      <c r="J308" s="852"/>
    </row>
    <row r="309" spans="2:10" ht="11.25" outlineLevel="1">
      <c r="B309" s="75"/>
      <c r="C309" s="144"/>
      <c r="D309" s="1"/>
      <c r="E309" s="1" t="s">
        <v>1967</v>
      </c>
      <c r="F309" s="141" t="s">
        <v>1969</v>
      </c>
      <c r="G309" s="32"/>
      <c r="H309" s="32"/>
      <c r="I309" s="451"/>
      <c r="J309" s="452"/>
    </row>
    <row r="310" spans="2:10" ht="11.25" outlineLevel="1">
      <c r="B310" s="75"/>
      <c r="C310" s="11"/>
      <c r="D310" s="74"/>
      <c r="E310" s="1" t="s">
        <v>1968</v>
      </c>
      <c r="F310" s="141" t="s">
        <v>1970</v>
      </c>
      <c r="G310" s="32"/>
      <c r="H310" s="32"/>
      <c r="I310" s="451"/>
      <c r="J310" s="452"/>
    </row>
    <row r="311" spans="2:10" ht="11.25" outlineLevel="1">
      <c r="B311" s="75"/>
      <c r="C311" s="11"/>
      <c r="D311" s="1"/>
      <c r="E311" s="1"/>
      <c r="F311" s="141"/>
      <c r="G311" s="32"/>
      <c r="H311" s="32"/>
      <c r="I311" s="451"/>
      <c r="J311" s="452"/>
    </row>
    <row r="312" spans="2:10" ht="11.25" outlineLevel="1">
      <c r="B312" s="75"/>
      <c r="C312" s="11"/>
      <c r="D312" s="74"/>
      <c r="E312" s="1" t="s">
        <v>1968</v>
      </c>
      <c r="F312" s="141" t="s">
        <v>1970</v>
      </c>
      <c r="G312" s="32"/>
      <c r="H312" s="32"/>
      <c r="I312" s="451"/>
      <c r="J312" s="452"/>
    </row>
    <row r="313" spans="2:10" outlineLevel="1" thickBot="1">
      <c r="B313" s="524"/>
      <c r="C313" s="525"/>
      <c r="D313" s="526"/>
      <c r="E313" s="526"/>
      <c r="F313" s="657"/>
      <c r="G313" s="528"/>
      <c r="H313" s="528"/>
      <c r="I313" s="575"/>
      <c r="J313" s="576"/>
    </row>
  </sheetData>
  <autoFilter ref="B1:J313" xr:uid="{00000000-0001-0000-0100-000000000000}"/>
  <dataConsolidate/>
  <mergeCells count="106">
    <mergeCell ref="D23:F23"/>
    <mergeCell ref="I40:J40"/>
    <mergeCell ref="B2:B5"/>
    <mergeCell ref="C2:C5"/>
    <mergeCell ref="D2:F4"/>
    <mergeCell ref="G2:J2"/>
    <mergeCell ref="G3:H3"/>
    <mergeCell ref="I3:J3"/>
    <mergeCell ref="D5:E5"/>
    <mergeCell ref="G5:J5"/>
    <mergeCell ref="I41:J41"/>
    <mergeCell ref="I42:J42"/>
    <mergeCell ref="G45:H45"/>
    <mergeCell ref="I45:J45"/>
    <mergeCell ref="I47:J47"/>
    <mergeCell ref="I48:J48"/>
    <mergeCell ref="G6:H6"/>
    <mergeCell ref="I7:J7"/>
    <mergeCell ref="I9:J9"/>
    <mergeCell ref="I10:J10"/>
    <mergeCell ref="G76:H76"/>
    <mergeCell ref="I76:J76"/>
    <mergeCell ref="I83:J83"/>
    <mergeCell ref="I63:J63"/>
    <mergeCell ref="I64:J64"/>
    <mergeCell ref="I65:J65"/>
    <mergeCell ref="I72:J72"/>
    <mergeCell ref="I73:J73"/>
    <mergeCell ref="I51:J51"/>
    <mergeCell ref="I52:J52"/>
    <mergeCell ref="I53:J53"/>
    <mergeCell ref="I61:J61"/>
    <mergeCell ref="I62:J62"/>
    <mergeCell ref="I66:J66"/>
    <mergeCell ref="I97:J97"/>
    <mergeCell ref="I98:J98"/>
    <mergeCell ref="I99:J99"/>
    <mergeCell ref="I100:J100"/>
    <mergeCell ref="I101:J101"/>
    <mergeCell ref="I102:J102"/>
    <mergeCell ref="I74:J74"/>
    <mergeCell ref="I75:J75"/>
    <mergeCell ref="I96:J96"/>
    <mergeCell ref="I154:J154"/>
    <mergeCell ref="I163:J163"/>
    <mergeCell ref="I141:J141"/>
    <mergeCell ref="I142:J142"/>
    <mergeCell ref="I143:J143"/>
    <mergeCell ref="I125:J125"/>
    <mergeCell ref="I126:J126"/>
    <mergeCell ref="I103:J103"/>
    <mergeCell ref="I104:J104"/>
    <mergeCell ref="I115:J115"/>
    <mergeCell ref="I105:J105"/>
    <mergeCell ref="I107:J107"/>
    <mergeCell ref="I109:J109"/>
    <mergeCell ref="I116:J116"/>
    <mergeCell ref="I118:J118"/>
    <mergeCell ref="I123:J123"/>
    <mergeCell ref="I127:J127"/>
    <mergeCell ref="I170:J170"/>
    <mergeCell ref="I171:J171"/>
    <mergeCell ref="I172:J172"/>
    <mergeCell ref="I183:J183"/>
    <mergeCell ref="I164:J164"/>
    <mergeCell ref="I165:J165"/>
    <mergeCell ref="I166:J166"/>
    <mergeCell ref="I167:J167"/>
    <mergeCell ref="I168:J168"/>
    <mergeCell ref="I169:J169"/>
    <mergeCell ref="I190:J190"/>
    <mergeCell ref="I201:J201"/>
    <mergeCell ref="I202:J202"/>
    <mergeCell ref="I203:J203"/>
    <mergeCell ref="I184:J184"/>
    <mergeCell ref="I185:J185"/>
    <mergeCell ref="I186:J186"/>
    <mergeCell ref="I187:J187"/>
    <mergeCell ref="I188:J188"/>
    <mergeCell ref="I189:J189"/>
    <mergeCell ref="I191:J191"/>
    <mergeCell ref="I193:J193"/>
    <mergeCell ref="I302:J302"/>
    <mergeCell ref="G308:H308"/>
    <mergeCell ref="I308:J308"/>
    <mergeCell ref="I129:J129"/>
    <mergeCell ref="I134:J134"/>
    <mergeCell ref="I136:J136"/>
    <mergeCell ref="I144:J144"/>
    <mergeCell ref="I146:J146"/>
    <mergeCell ref="I152:J152"/>
    <mergeCell ref="I155:J155"/>
    <mergeCell ref="I173:J173"/>
    <mergeCell ref="I175:J175"/>
    <mergeCell ref="I204:J204"/>
    <mergeCell ref="I234:J234"/>
    <mergeCell ref="I205:J205"/>
    <mergeCell ref="I207:J207"/>
    <mergeCell ref="I225:J225"/>
    <mergeCell ref="I227:J227"/>
    <mergeCell ref="I236:J236"/>
    <mergeCell ref="I268:J268"/>
    <mergeCell ref="I271:J271"/>
    <mergeCell ref="I275:J275"/>
    <mergeCell ref="I288:J288"/>
    <mergeCell ref="I296:J296"/>
  </mergeCells>
  <printOptions horizontalCentered="1" gridLines="1"/>
  <pageMargins left="0.25" right="0.25" top="0.25" bottom="0.55000000000000004" header="0.21" footer="0.25"/>
  <pageSetup fitToHeight="35" orientation="portrait" copies="3" r:id="rId1"/>
  <headerFooter alignWithMargins="0">
    <oddFooter>&amp;R&amp;7New=New Installation  †=No Inspection Req'd   (*)=w/Exemptions  &amp;"Wingdings,Regular"«&amp;"Arial,Regular"=TSSA Designated Alteration or Requirement   mrr=maint/repair/replace no submission req'd&amp;8
&amp;F   &amp;P/&amp;N</oddFooter>
  </headerFooter>
  <rowBreaks count="1" manualBreakCount="1">
    <brk id="40" min="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FB18-6F35-4523-BC3F-97042281A025}">
  <dimension ref="A1:J93"/>
  <sheetViews>
    <sheetView zoomScale="120" zoomScaleNormal="120" zoomScaleSheetLayoutView="120" workbookViewId="0"/>
  </sheetViews>
  <sheetFormatPr defaultColWidth="9" defaultRowHeight="12" outlineLevelRow="1"/>
  <cols>
    <col min="1" max="1" width="1.28515625" style="194" customWidth="1"/>
    <col min="2" max="2" width="4.5703125" style="163" customWidth="1"/>
    <col min="3" max="3" width="11.42578125" style="138" customWidth="1"/>
    <col min="4" max="4" width="4.85546875" style="21" customWidth="1"/>
    <col min="5" max="5" width="11.28515625" style="21" customWidth="1"/>
    <col min="6" max="6" width="47" style="139" customWidth="1"/>
    <col min="7" max="7" width="7.85546875" style="140" bestFit="1" customWidth="1"/>
    <col min="8" max="8" width="8.5703125" style="140" bestFit="1" customWidth="1"/>
    <col min="9" max="9" width="7" style="140" customWidth="1"/>
    <col min="10" max="10" width="7.42578125" style="140" customWidth="1"/>
    <col min="11" max="16384" width="9" style="21"/>
  </cols>
  <sheetData>
    <row r="1" spans="1:10" s="187" customFormat="1" ht="12" customHeight="1" thickBot="1">
      <c r="A1" s="193"/>
      <c r="B1" s="192">
        <v>0</v>
      </c>
      <c r="C1" s="17">
        <v>1</v>
      </c>
      <c r="D1" s="186" t="s">
        <v>835</v>
      </c>
      <c r="E1" s="15" t="s">
        <v>836</v>
      </c>
      <c r="F1" s="18" t="s">
        <v>762</v>
      </c>
      <c r="G1" s="15">
        <v>3</v>
      </c>
      <c r="H1" s="19">
        <v>4</v>
      </c>
      <c r="I1" s="20">
        <v>5</v>
      </c>
      <c r="J1" s="18">
        <v>6</v>
      </c>
    </row>
    <row r="2" spans="1:10" s="16" customFormat="1" ht="8.25" customHeight="1">
      <c r="A2" s="194"/>
      <c r="B2" s="975" t="s">
        <v>128</v>
      </c>
      <c r="C2" s="978" t="s">
        <v>2017</v>
      </c>
      <c r="D2" s="981" t="s">
        <v>3817</v>
      </c>
      <c r="E2" s="982"/>
      <c r="F2" s="983"/>
      <c r="G2" s="987" t="s">
        <v>1521</v>
      </c>
      <c r="H2" s="988"/>
      <c r="I2" s="988"/>
      <c r="J2" s="989"/>
    </row>
    <row r="3" spans="1:10" s="16" customFormat="1" ht="12" customHeight="1">
      <c r="A3" s="194"/>
      <c r="B3" s="976"/>
      <c r="C3" s="979"/>
      <c r="D3" s="984"/>
      <c r="E3" s="985"/>
      <c r="F3" s="986"/>
      <c r="G3" s="990" t="s">
        <v>834</v>
      </c>
      <c r="H3" s="991"/>
      <c r="I3" s="990" t="s">
        <v>832</v>
      </c>
      <c r="J3" s="992"/>
    </row>
    <row r="4" spans="1:10" s="16" customFormat="1" ht="25.5" thickBot="1">
      <c r="A4" s="194"/>
      <c r="B4" s="976"/>
      <c r="C4" s="979"/>
      <c r="D4" s="984"/>
      <c r="E4" s="985"/>
      <c r="F4" s="986"/>
      <c r="G4" s="202" t="s">
        <v>824</v>
      </c>
      <c r="H4" s="203" t="s">
        <v>825</v>
      </c>
      <c r="I4" s="204" t="s">
        <v>337</v>
      </c>
      <c r="J4" s="205" t="s">
        <v>216</v>
      </c>
    </row>
    <row r="5" spans="1:10" s="16" customFormat="1" ht="13.5" customHeight="1" thickBot="1">
      <c r="A5" s="194"/>
      <c r="B5" s="977"/>
      <c r="C5" s="980"/>
      <c r="D5" s="993" t="s">
        <v>1230</v>
      </c>
      <c r="E5" s="994"/>
      <c r="F5" s="378"/>
      <c r="G5" s="995" t="s">
        <v>212</v>
      </c>
      <c r="H5" s="996"/>
      <c r="I5" s="995"/>
      <c r="J5" s="997"/>
    </row>
    <row r="6" spans="1:10" s="16" customFormat="1" ht="16.5" customHeight="1" outlineLevel="1">
      <c r="A6" s="194"/>
      <c r="B6" s="75"/>
      <c r="C6" s="230" t="s">
        <v>1361</v>
      </c>
      <c r="D6" s="231" t="s">
        <v>1362</v>
      </c>
      <c r="E6" s="232"/>
      <c r="F6" s="233"/>
      <c r="G6" s="970" t="s">
        <v>2113</v>
      </c>
      <c r="H6" s="971"/>
      <c r="I6" s="206"/>
      <c r="J6" s="489"/>
    </row>
    <row r="7" spans="1:10" s="16" customFormat="1" ht="11.25" outlineLevel="1">
      <c r="A7" s="194"/>
      <c r="B7" s="75"/>
      <c r="C7" s="234"/>
      <c r="D7" s="235"/>
      <c r="E7" s="236">
        <v>1.2</v>
      </c>
      <c r="F7" s="237" t="s">
        <v>1363</v>
      </c>
      <c r="G7" s="207"/>
      <c r="H7" s="208"/>
      <c r="I7" s="845"/>
      <c r="J7" s="846"/>
    </row>
    <row r="8" spans="1:10" s="16" customFormat="1" ht="11.25" outlineLevel="1">
      <c r="A8" s="194"/>
      <c r="B8" s="75"/>
      <c r="C8" s="238" t="s">
        <v>574</v>
      </c>
      <c r="D8" s="239" t="s">
        <v>843</v>
      </c>
      <c r="E8" s="240"/>
      <c r="F8" s="241"/>
      <c r="G8" s="214"/>
      <c r="H8" s="215"/>
      <c r="I8" s="451"/>
      <c r="J8" s="452"/>
    </row>
    <row r="9" spans="1:10" s="16" customFormat="1" ht="11.25" outlineLevel="1">
      <c r="A9" s="194"/>
      <c r="B9" s="75"/>
      <c r="C9" s="234"/>
      <c r="D9" s="235"/>
      <c r="E9" s="236">
        <v>8.8000000000000007</v>
      </c>
      <c r="F9" s="237" t="s">
        <v>843</v>
      </c>
      <c r="G9" s="207"/>
      <c r="H9" s="208"/>
      <c r="I9" s="845"/>
      <c r="J9" s="846"/>
    </row>
    <row r="10" spans="1:10" s="16" customFormat="1" ht="11.25" outlineLevel="1">
      <c r="A10" s="194"/>
      <c r="B10" s="75"/>
      <c r="C10" s="234"/>
      <c r="D10" s="235"/>
      <c r="E10" s="236" t="s">
        <v>1359</v>
      </c>
      <c r="F10" s="237" t="s">
        <v>1360</v>
      </c>
      <c r="G10" s="207"/>
      <c r="H10" s="208"/>
      <c r="I10" s="845"/>
      <c r="J10" s="846"/>
    </row>
    <row r="11" spans="1:10" s="16" customFormat="1" ht="11.25" outlineLevel="1">
      <c r="A11" s="194"/>
      <c r="B11" s="75"/>
      <c r="C11" s="238" t="s">
        <v>1385</v>
      </c>
      <c r="D11" s="239" t="s">
        <v>1386</v>
      </c>
      <c r="E11" s="240"/>
      <c r="F11" s="241"/>
      <c r="G11" s="214"/>
      <c r="H11" s="215"/>
      <c r="I11" s="451"/>
      <c r="J11" s="452"/>
    </row>
    <row r="12" spans="1:10" s="16" customFormat="1" ht="11.25" outlineLevel="1">
      <c r="A12" s="194"/>
      <c r="B12" s="75"/>
      <c r="C12" s="234"/>
      <c r="D12" s="235"/>
      <c r="E12" s="236" t="s">
        <v>1387</v>
      </c>
      <c r="F12" s="237" t="s">
        <v>1388</v>
      </c>
      <c r="G12" s="207"/>
      <c r="H12" s="208"/>
      <c r="I12" s="451"/>
      <c r="J12" s="452"/>
    </row>
    <row r="13" spans="1:10" s="16" customFormat="1" ht="11.25" outlineLevel="1">
      <c r="A13" s="194"/>
      <c r="B13" s="75"/>
      <c r="C13" s="234"/>
      <c r="D13" s="235"/>
      <c r="E13" s="236" t="s">
        <v>1389</v>
      </c>
      <c r="F13" s="237" t="s">
        <v>1390</v>
      </c>
      <c r="G13" s="207"/>
      <c r="H13" s="208"/>
      <c r="I13" s="451"/>
      <c r="J13" s="452"/>
    </row>
    <row r="14" spans="1:10" s="16" customFormat="1" ht="11.25">
      <c r="A14" s="194"/>
      <c r="B14" s="75"/>
      <c r="C14" s="234"/>
      <c r="D14" s="235"/>
      <c r="E14" s="236"/>
      <c r="F14" s="237"/>
      <c r="G14" s="207"/>
      <c r="H14" s="208"/>
      <c r="I14" s="451"/>
      <c r="J14" s="452"/>
    </row>
    <row r="15" spans="1:10" s="16" customFormat="1" ht="11.25">
      <c r="A15" s="194"/>
      <c r="B15" s="75"/>
      <c r="C15" s="305" t="s">
        <v>1632</v>
      </c>
      <c r="D15" s="303" t="s">
        <v>1628</v>
      </c>
      <c r="E15" s="240"/>
      <c r="F15" s="241"/>
      <c r="G15" s="214"/>
      <c r="H15" s="215"/>
      <c r="I15" s="451"/>
      <c r="J15" s="452"/>
    </row>
    <row r="16" spans="1:10" s="16" customFormat="1" ht="11.25">
      <c r="A16" s="194"/>
      <c r="B16" s="75"/>
      <c r="C16" s="234"/>
      <c r="D16" s="235"/>
      <c r="E16" s="304" t="s">
        <v>1629</v>
      </c>
      <c r="F16" s="302" t="s">
        <v>1630</v>
      </c>
      <c r="G16" s="207"/>
      <c r="H16" s="208"/>
      <c r="I16" s="451"/>
      <c r="J16" s="452"/>
    </row>
    <row r="17" spans="1:10" s="16" customFormat="1" ht="11.25">
      <c r="A17" s="194"/>
      <c r="B17" s="75"/>
      <c r="C17" s="234"/>
      <c r="D17" s="235"/>
      <c r="E17" s="236"/>
      <c r="F17" s="302" t="s">
        <v>1631</v>
      </c>
      <c r="G17" s="207"/>
      <c r="H17" s="208"/>
      <c r="I17" s="451"/>
      <c r="J17" s="452"/>
    </row>
    <row r="18" spans="1:10" s="16" customFormat="1" ht="11.25">
      <c r="A18" s="194"/>
      <c r="B18" s="75"/>
      <c r="C18" s="234"/>
      <c r="D18" s="235"/>
      <c r="E18" s="236"/>
      <c r="F18" s="302" t="s">
        <v>2117</v>
      </c>
      <c r="G18" s="207"/>
      <c r="H18" s="208"/>
      <c r="I18" s="451"/>
      <c r="J18" s="452"/>
    </row>
    <row r="19" spans="1:10" s="16" customFormat="1" ht="11.25">
      <c r="A19" s="194"/>
      <c r="B19" s="75"/>
      <c r="C19" s="234"/>
      <c r="D19" s="235"/>
      <c r="E19" s="304">
        <v>8.6999999999999993</v>
      </c>
      <c r="F19" s="302" t="s">
        <v>1633</v>
      </c>
      <c r="G19" s="207"/>
      <c r="H19" s="208"/>
      <c r="I19" s="451"/>
      <c r="J19" s="452"/>
    </row>
    <row r="20" spans="1:10" s="16" customFormat="1" ht="11.25" outlineLevel="1">
      <c r="A20" s="194"/>
      <c r="B20" s="75"/>
      <c r="C20" s="305" t="s">
        <v>1634</v>
      </c>
      <c r="D20" s="303" t="s">
        <v>1635</v>
      </c>
      <c r="E20" s="240"/>
      <c r="F20" s="241"/>
      <c r="G20" s="310" t="s">
        <v>85</v>
      </c>
      <c r="H20" s="306" t="s">
        <v>85</v>
      </c>
      <c r="I20" s="451"/>
      <c r="J20" s="452"/>
    </row>
    <row r="21" spans="1:10" s="16" customFormat="1" ht="11.25" outlineLevel="1">
      <c r="A21" s="194"/>
      <c r="B21" s="75"/>
      <c r="C21" s="234"/>
      <c r="D21" s="235"/>
      <c r="E21" s="304"/>
      <c r="F21" s="302" t="s">
        <v>1636</v>
      </c>
      <c r="G21" s="207"/>
      <c r="H21" s="208"/>
      <c r="I21" s="451"/>
      <c r="J21" s="452"/>
    </row>
    <row r="22" spans="1:10" s="16" customFormat="1" ht="11.25" outlineLevel="1">
      <c r="A22" s="194"/>
      <c r="B22" s="75"/>
      <c r="C22" s="234"/>
      <c r="D22" s="235"/>
      <c r="E22" s="304"/>
      <c r="F22" s="302"/>
      <c r="G22" s="207"/>
      <c r="H22" s="208"/>
      <c r="I22" s="451"/>
      <c r="J22" s="452"/>
    </row>
    <row r="23" spans="1:10" s="16" customFormat="1" ht="11.25" outlineLevel="1">
      <c r="A23" s="194"/>
      <c r="B23" s="75"/>
      <c r="C23" s="305" t="s">
        <v>1637</v>
      </c>
      <c r="D23" s="972" t="s">
        <v>1638</v>
      </c>
      <c r="E23" s="973"/>
      <c r="F23" s="974"/>
      <c r="G23" s="214"/>
      <c r="H23" s="215"/>
      <c r="I23" s="451"/>
      <c r="J23" s="452"/>
    </row>
    <row r="24" spans="1:10" s="16" customFormat="1" ht="11.25" outlineLevel="1">
      <c r="A24" s="194"/>
      <c r="B24" s="75"/>
      <c r="C24" s="308"/>
      <c r="D24" s="240"/>
      <c r="E24" s="303"/>
      <c r="F24" s="309" t="s">
        <v>2000</v>
      </c>
      <c r="G24" s="310" t="s">
        <v>85</v>
      </c>
      <c r="H24" s="306" t="s">
        <v>85</v>
      </c>
      <c r="I24" s="451"/>
      <c r="J24" s="452"/>
    </row>
    <row r="25" spans="1:10" s="16" customFormat="1" ht="11.25" outlineLevel="1">
      <c r="A25" s="194"/>
      <c r="B25" s="75"/>
      <c r="C25" s="234"/>
      <c r="D25" s="235"/>
      <c r="E25" s="304"/>
      <c r="F25" s="307" t="s">
        <v>1639</v>
      </c>
      <c r="G25" s="207"/>
      <c r="H25" s="208"/>
      <c r="I25" s="451"/>
      <c r="J25" s="452"/>
    </row>
    <row r="26" spans="1:10" s="16" customFormat="1" ht="11.25" outlineLevel="1">
      <c r="A26" s="194"/>
      <c r="B26" s="75"/>
      <c r="C26" s="234"/>
      <c r="D26" s="235"/>
      <c r="E26" s="304"/>
      <c r="F26" s="307" t="s">
        <v>1640</v>
      </c>
      <c r="G26" s="207"/>
      <c r="H26" s="208"/>
      <c r="I26" s="451"/>
      <c r="J26" s="452"/>
    </row>
    <row r="27" spans="1:10" s="16" customFormat="1" ht="11.25" outlineLevel="1">
      <c r="A27" s="194"/>
      <c r="B27" s="75"/>
      <c r="C27" s="234"/>
      <c r="D27" s="235"/>
      <c r="E27" s="304"/>
      <c r="F27" s="307" t="s">
        <v>1641</v>
      </c>
      <c r="G27" s="207"/>
      <c r="H27" s="208"/>
      <c r="I27" s="451"/>
      <c r="J27" s="452"/>
    </row>
    <row r="28" spans="1:10" s="16" customFormat="1" ht="11.25" outlineLevel="1">
      <c r="A28" s="194"/>
      <c r="B28" s="75"/>
      <c r="C28" s="234"/>
      <c r="D28" s="235"/>
      <c r="E28" s="304"/>
      <c r="F28" s="307" t="s">
        <v>1642</v>
      </c>
      <c r="G28" s="207"/>
      <c r="H28" s="208"/>
      <c r="I28" s="451"/>
      <c r="J28" s="452"/>
    </row>
    <row r="29" spans="1:10" s="16" customFormat="1" ht="11.25" outlineLevel="1">
      <c r="A29" s="194"/>
      <c r="B29" s="75"/>
      <c r="C29" s="234"/>
      <c r="D29" s="235"/>
      <c r="E29" s="304"/>
      <c r="F29" s="307" t="s">
        <v>1643</v>
      </c>
      <c r="G29" s="207"/>
      <c r="H29" s="208"/>
      <c r="I29" s="451"/>
      <c r="J29" s="452"/>
    </row>
    <row r="30" spans="1:10" s="16" customFormat="1" ht="11.25" outlineLevel="1">
      <c r="A30" s="194"/>
      <c r="B30" s="75"/>
      <c r="C30" s="234"/>
      <c r="D30" s="235"/>
      <c r="E30" s="304"/>
      <c r="F30" s="307" t="s">
        <v>2118</v>
      </c>
      <c r="G30" s="207"/>
      <c r="H30" s="208"/>
      <c r="I30" s="451"/>
      <c r="J30" s="452"/>
    </row>
    <row r="31" spans="1:10" s="16" customFormat="1" ht="11.25" outlineLevel="1">
      <c r="A31" s="194"/>
      <c r="B31" s="75"/>
      <c r="C31" s="234"/>
      <c r="D31" s="235"/>
      <c r="E31" s="304"/>
      <c r="F31" s="307" t="s">
        <v>1644</v>
      </c>
      <c r="G31" s="207"/>
      <c r="H31" s="208"/>
      <c r="I31" s="451"/>
      <c r="J31" s="452"/>
    </row>
    <row r="32" spans="1:10" s="16" customFormat="1" ht="11.25" outlineLevel="1">
      <c r="A32" s="194"/>
      <c r="B32" s="75"/>
      <c r="C32" s="234"/>
      <c r="D32" s="235"/>
      <c r="E32" s="304"/>
      <c r="F32" s="307" t="s">
        <v>1645</v>
      </c>
      <c r="G32" s="207"/>
      <c r="H32" s="208"/>
      <c r="I32" s="451"/>
      <c r="J32" s="452"/>
    </row>
    <row r="33" spans="1:10" s="16" customFormat="1" ht="11.25" outlineLevel="1">
      <c r="A33" s="194"/>
      <c r="B33" s="75"/>
      <c r="C33" s="234"/>
      <c r="D33" s="235"/>
      <c r="E33" s="304"/>
      <c r="F33" s="307" t="s">
        <v>1646</v>
      </c>
      <c r="G33" s="207"/>
      <c r="H33" s="208"/>
      <c r="I33" s="451"/>
      <c r="J33" s="452"/>
    </row>
    <row r="34" spans="1:10" s="16" customFormat="1" ht="11.25" outlineLevel="1">
      <c r="A34" s="194"/>
      <c r="B34" s="75"/>
      <c r="C34" s="234"/>
      <c r="D34" s="235"/>
      <c r="E34" s="304"/>
      <c r="F34" s="307" t="s">
        <v>1647</v>
      </c>
      <c r="G34" s="207"/>
      <c r="H34" s="208"/>
      <c r="I34" s="451"/>
      <c r="J34" s="452"/>
    </row>
    <row r="35" spans="1:10" s="16" customFormat="1" ht="11.25" outlineLevel="1">
      <c r="A35" s="194"/>
      <c r="B35" s="75"/>
      <c r="C35" s="234"/>
      <c r="D35" s="235"/>
      <c r="E35" s="304"/>
      <c r="F35" s="307" t="s">
        <v>1648</v>
      </c>
      <c r="G35" s="207"/>
      <c r="H35" s="208"/>
      <c r="I35" s="451"/>
      <c r="J35" s="452"/>
    </row>
    <row r="36" spans="1:10" s="16" customFormat="1" ht="11.25" outlineLevel="1">
      <c r="A36" s="194"/>
      <c r="B36" s="75"/>
      <c r="C36" s="234"/>
      <c r="D36" s="235"/>
      <c r="E36" s="304"/>
      <c r="F36" s="307" t="s">
        <v>1649</v>
      </c>
      <c r="G36" s="207"/>
      <c r="H36" s="208"/>
      <c r="I36" s="451"/>
      <c r="J36" s="452"/>
    </row>
    <row r="37" spans="1:10" s="16" customFormat="1" ht="11.25" outlineLevel="1">
      <c r="A37" s="194"/>
      <c r="B37" s="75"/>
      <c r="C37" s="234"/>
      <c r="D37" s="235"/>
      <c r="E37" s="304"/>
      <c r="F37" s="307" t="s">
        <v>1650</v>
      </c>
      <c r="G37" s="207"/>
      <c r="H37" s="208"/>
      <c r="I37" s="451"/>
      <c r="J37" s="452"/>
    </row>
    <row r="38" spans="1:10" s="16" customFormat="1" ht="11.25" outlineLevel="1">
      <c r="A38" s="194"/>
      <c r="B38" s="75"/>
      <c r="C38" s="234"/>
      <c r="D38" s="235"/>
      <c r="E38" s="304"/>
      <c r="F38" s="307" t="s">
        <v>2119</v>
      </c>
      <c r="G38" s="207"/>
      <c r="H38" s="208"/>
      <c r="I38" s="451"/>
      <c r="J38" s="452"/>
    </row>
    <row r="39" spans="1:10" s="16" customFormat="1" ht="11.25" outlineLevel="1">
      <c r="A39" s="194"/>
      <c r="B39" s="75"/>
      <c r="C39" s="234"/>
      <c r="D39" s="235"/>
      <c r="E39" s="304"/>
      <c r="F39" s="302" t="s">
        <v>2001</v>
      </c>
      <c r="G39" s="207"/>
      <c r="H39" s="208"/>
      <c r="I39" s="451"/>
      <c r="J39" s="452"/>
    </row>
    <row r="40" spans="1:10" s="16" customFormat="1" outlineLevel="1" thickBot="1">
      <c r="A40" s="194"/>
      <c r="B40" s="75"/>
      <c r="C40" s="209"/>
      <c r="D40" s="210"/>
      <c r="E40" s="210"/>
      <c r="F40" s="211"/>
      <c r="G40" s="212"/>
      <c r="H40" s="213"/>
      <c r="I40" s="845"/>
      <c r="J40" s="846"/>
    </row>
    <row r="41" spans="1:10" ht="12.75">
      <c r="B41" s="498"/>
      <c r="C41" s="492" t="s">
        <v>62</v>
      </c>
      <c r="D41" s="493" t="s">
        <v>63</v>
      </c>
      <c r="E41" s="494"/>
      <c r="F41" s="495"/>
      <c r="G41" s="496"/>
      <c r="H41" s="515"/>
      <c r="I41" s="853"/>
      <c r="J41" s="854"/>
    </row>
    <row r="42" spans="1:10" ht="11.25" outlineLevel="1">
      <c r="B42" s="75"/>
      <c r="C42" s="505" t="s">
        <v>64</v>
      </c>
      <c r="D42" s="506" t="s">
        <v>1520</v>
      </c>
      <c r="E42" s="506"/>
      <c r="F42" s="507"/>
      <c r="G42" s="508" t="s">
        <v>83</v>
      </c>
      <c r="H42" s="509" t="s">
        <v>82</v>
      </c>
      <c r="I42" s="847"/>
      <c r="J42" s="848"/>
    </row>
    <row r="43" spans="1:10" ht="11.25" outlineLevel="1">
      <c r="B43" s="75"/>
      <c r="C43" s="104"/>
      <c r="D43" s="105" t="s">
        <v>1080</v>
      </c>
      <c r="E43" s="105"/>
      <c r="F43" s="106"/>
      <c r="G43" s="134" t="s">
        <v>83</v>
      </c>
      <c r="H43" s="135" t="s">
        <v>82</v>
      </c>
      <c r="I43" s="516"/>
      <c r="J43" s="517"/>
    </row>
    <row r="44" spans="1:10" ht="11.25" outlineLevel="1">
      <c r="B44" s="75"/>
      <c r="C44" s="13"/>
      <c r="D44" s="1"/>
      <c r="E44" s="1" t="s">
        <v>672</v>
      </c>
      <c r="F44" s="8" t="s">
        <v>1077</v>
      </c>
      <c r="G44" s="64"/>
      <c r="H44" s="158"/>
      <c r="I44" s="516"/>
      <c r="J44" s="517"/>
    </row>
    <row r="45" spans="1:10" ht="11.25" outlineLevel="1">
      <c r="B45" s="75"/>
      <c r="C45" s="13"/>
      <c r="D45" s="1"/>
      <c r="E45" s="1" t="s">
        <v>673</v>
      </c>
      <c r="F45" s="8" t="s">
        <v>788</v>
      </c>
      <c r="G45" s="64"/>
      <c r="H45" s="158"/>
      <c r="I45" s="516"/>
      <c r="J45" s="517"/>
    </row>
    <row r="46" spans="1:10" ht="11.25" outlineLevel="1">
      <c r="B46" s="75"/>
      <c r="C46" s="13"/>
      <c r="D46" s="1"/>
      <c r="E46" s="1" t="s">
        <v>674</v>
      </c>
      <c r="F46" s="8" t="s">
        <v>1078</v>
      </c>
      <c r="G46" s="64"/>
      <c r="H46" s="158"/>
      <c r="I46" s="516"/>
      <c r="J46" s="517"/>
    </row>
    <row r="47" spans="1:10" ht="11.25" outlineLevel="1">
      <c r="B47" s="75"/>
      <c r="C47" s="104"/>
      <c r="D47" s="105" t="s">
        <v>1079</v>
      </c>
      <c r="E47" s="105"/>
      <c r="F47" s="106"/>
      <c r="G47" s="159" t="s">
        <v>83</v>
      </c>
      <c r="H47" s="160" t="s">
        <v>82</v>
      </c>
      <c r="I47" s="516"/>
      <c r="J47" s="517"/>
    </row>
    <row r="48" spans="1:10" ht="11.25" outlineLevel="1">
      <c r="B48" s="75"/>
      <c r="C48" s="13"/>
      <c r="D48" s="1"/>
      <c r="E48" s="1" t="s">
        <v>638</v>
      </c>
      <c r="F48" s="8" t="s">
        <v>1081</v>
      </c>
      <c r="G48" s="64"/>
      <c r="H48" s="158"/>
      <c r="I48" s="516"/>
      <c r="J48" s="517"/>
    </row>
    <row r="49" spans="2:10" ht="11.25" outlineLevel="1">
      <c r="B49" s="75"/>
      <c r="C49" s="180" t="s">
        <v>1597</v>
      </c>
      <c r="D49" s="280" t="s">
        <v>1598</v>
      </c>
      <c r="E49" s="280"/>
      <c r="F49" s="281"/>
      <c r="G49" s="299" t="s">
        <v>85</v>
      </c>
      <c r="H49" s="300" t="s">
        <v>85</v>
      </c>
      <c r="I49" s="516"/>
      <c r="J49" s="517"/>
    </row>
    <row r="50" spans="2:10" ht="11.25" outlineLevel="1">
      <c r="B50" s="75"/>
      <c r="C50" s="246"/>
      <c r="D50" s="216"/>
      <c r="E50" s="216" t="s">
        <v>1594</v>
      </c>
      <c r="F50" s="275"/>
      <c r="G50" s="227"/>
      <c r="H50" s="227"/>
      <c r="I50" s="516"/>
      <c r="J50" s="517"/>
    </row>
    <row r="51" spans="2:10" ht="11.25" outlineLevel="1">
      <c r="B51" s="75"/>
      <c r="C51" s="296"/>
      <c r="D51" s="216"/>
      <c r="E51" s="216" t="s">
        <v>1595</v>
      </c>
      <c r="F51" s="275" t="s">
        <v>1596</v>
      </c>
      <c r="G51" s="297"/>
      <c r="H51" s="298"/>
      <c r="I51" s="516"/>
      <c r="J51" s="517"/>
    </row>
    <row r="52" spans="2:10" ht="11.25" outlineLevel="1">
      <c r="B52" s="75"/>
      <c r="C52" s="13"/>
      <c r="D52" s="1"/>
      <c r="E52" s="1"/>
      <c r="F52" s="8"/>
      <c r="G52" s="64"/>
      <c r="H52" s="158"/>
      <c r="I52" s="516"/>
      <c r="J52" s="517"/>
    </row>
    <row r="53" spans="2:10" ht="11.25" outlineLevel="1">
      <c r="B53" s="75"/>
      <c r="C53" s="104" t="s">
        <v>65</v>
      </c>
      <c r="D53" s="105" t="s">
        <v>125</v>
      </c>
      <c r="E53" s="105"/>
      <c r="F53" s="106"/>
      <c r="G53" s="136" t="s">
        <v>83</v>
      </c>
      <c r="H53" s="137" t="s">
        <v>82</v>
      </c>
      <c r="I53" s="847"/>
      <c r="J53" s="848"/>
    </row>
    <row r="54" spans="2:10" ht="11.25" outlineLevel="1">
      <c r="B54" s="75"/>
      <c r="C54" s="11"/>
      <c r="D54" s="1"/>
      <c r="E54" s="1" t="s">
        <v>634</v>
      </c>
      <c r="F54" s="8" t="s">
        <v>959</v>
      </c>
      <c r="G54" s="32"/>
      <c r="H54" s="32"/>
      <c r="I54" s="845"/>
      <c r="J54" s="846"/>
    </row>
    <row r="55" spans="2:10" ht="11.25" outlineLevel="1">
      <c r="B55" s="75"/>
      <c r="C55" s="104" t="s">
        <v>66</v>
      </c>
      <c r="D55" s="105" t="s">
        <v>1034</v>
      </c>
      <c r="E55" s="105"/>
      <c r="F55" s="106"/>
      <c r="G55" s="136" t="s">
        <v>83</v>
      </c>
      <c r="H55" s="137" t="s">
        <v>82</v>
      </c>
      <c r="I55" s="847"/>
      <c r="J55" s="848"/>
    </row>
    <row r="56" spans="2:10" ht="11.25" outlineLevel="1">
      <c r="B56" s="75"/>
      <c r="C56" s="11"/>
      <c r="D56" s="1"/>
      <c r="E56" s="1" t="s">
        <v>635</v>
      </c>
      <c r="F56" s="8" t="s">
        <v>950</v>
      </c>
      <c r="G56" s="32"/>
      <c r="H56" s="32"/>
      <c r="I56" s="845"/>
      <c r="J56" s="846"/>
    </row>
    <row r="57" spans="2:10" ht="11.25" outlineLevel="1">
      <c r="B57" s="75"/>
      <c r="C57" s="11"/>
      <c r="D57" s="1"/>
      <c r="E57" s="1" t="s">
        <v>636</v>
      </c>
      <c r="F57" s="8" t="s">
        <v>952</v>
      </c>
      <c r="G57" s="32"/>
      <c r="H57" s="32"/>
      <c r="I57" s="845"/>
      <c r="J57" s="846"/>
    </row>
    <row r="58" spans="2:10" outlineLevel="1" thickBot="1">
      <c r="B58" s="75"/>
      <c r="C58" s="11"/>
      <c r="D58" s="1"/>
      <c r="E58" s="1" t="s">
        <v>638</v>
      </c>
      <c r="F58" s="8" t="s">
        <v>1081</v>
      </c>
      <c r="G58" s="32"/>
      <c r="H58" s="32"/>
      <c r="I58" s="451"/>
      <c r="J58" s="452"/>
    </row>
    <row r="59" spans="2:10" outlineLevel="1" thickBot="1">
      <c r="B59" s="75"/>
      <c r="C59" s="11"/>
      <c r="D59" s="1"/>
      <c r="E59" s="1" t="s">
        <v>1074</v>
      </c>
      <c r="F59" s="8" t="s">
        <v>1082</v>
      </c>
      <c r="G59" s="32"/>
      <c r="H59" s="32"/>
      <c r="I59" s="451"/>
      <c r="J59" s="452"/>
    </row>
    <row r="60" spans="2:10" outlineLevel="1" thickBot="1">
      <c r="B60" s="75"/>
      <c r="C60" s="11"/>
      <c r="D60" s="1"/>
      <c r="E60" s="1" t="s">
        <v>1075</v>
      </c>
      <c r="F60" s="8" t="s">
        <v>1083</v>
      </c>
      <c r="G60" s="32"/>
      <c r="H60" s="32"/>
      <c r="I60" s="845"/>
      <c r="J60" s="846"/>
    </row>
    <row r="61" spans="2:10" outlineLevel="1" thickBot="1">
      <c r="B61" s="75"/>
      <c r="C61" s="131" t="s">
        <v>67</v>
      </c>
      <c r="D61" s="132" t="s">
        <v>68</v>
      </c>
      <c r="E61" s="132"/>
      <c r="F61" s="133"/>
      <c r="G61" s="134" t="s">
        <v>83</v>
      </c>
      <c r="H61" s="135" t="s">
        <v>82</v>
      </c>
      <c r="I61" s="847"/>
      <c r="J61" s="848"/>
    </row>
    <row r="62" spans="2:10" outlineLevel="1" thickBot="1">
      <c r="B62" s="75"/>
      <c r="C62" s="11"/>
      <c r="D62" s="1"/>
      <c r="E62" s="1" t="s">
        <v>412</v>
      </c>
      <c r="F62" s="8" t="s">
        <v>958</v>
      </c>
      <c r="G62" s="32"/>
      <c r="H62" s="32"/>
      <c r="I62" s="845"/>
      <c r="J62" s="846"/>
    </row>
    <row r="63" spans="2:10" outlineLevel="1" thickBot="1">
      <c r="B63" s="75"/>
      <c r="C63" s="11"/>
      <c r="D63" s="1"/>
      <c r="E63" s="1" t="s">
        <v>483</v>
      </c>
      <c r="F63" s="8" t="s">
        <v>956</v>
      </c>
      <c r="G63" s="32"/>
      <c r="H63" s="32"/>
      <c r="I63" s="845"/>
      <c r="J63" s="846"/>
    </row>
    <row r="64" spans="2:10" outlineLevel="1" thickBot="1">
      <c r="B64" s="75"/>
      <c r="C64" s="131" t="s">
        <v>194</v>
      </c>
      <c r="D64" s="132" t="s">
        <v>637</v>
      </c>
      <c r="E64" s="132"/>
      <c r="F64" s="133"/>
      <c r="G64" s="134" t="s">
        <v>126</v>
      </c>
      <c r="H64" s="134" t="s">
        <v>126</v>
      </c>
      <c r="I64" s="847"/>
      <c r="J64" s="848"/>
    </row>
    <row r="65" spans="2:10" outlineLevel="1" thickBot="1">
      <c r="B65" s="75"/>
      <c r="C65" s="161"/>
      <c r="D65" s="42"/>
      <c r="E65" s="42"/>
      <c r="F65" s="43" t="s">
        <v>1084</v>
      </c>
      <c r="G65" s="162"/>
      <c r="H65" s="162"/>
      <c r="I65" s="516"/>
      <c r="J65" s="517"/>
    </row>
    <row r="66" spans="2:10" outlineLevel="1" thickBot="1">
      <c r="B66" s="75"/>
      <c r="C66" s="131" t="s">
        <v>195</v>
      </c>
      <c r="D66" s="132" t="s">
        <v>670</v>
      </c>
      <c r="E66" s="132"/>
      <c r="F66" s="133"/>
      <c r="G66" s="134" t="s">
        <v>234</v>
      </c>
      <c r="H66" s="135" t="s">
        <v>82</v>
      </c>
      <c r="I66" s="847"/>
      <c r="J66" s="848"/>
    </row>
    <row r="67" spans="2:10" outlineLevel="1" thickBot="1">
      <c r="B67" s="75"/>
      <c r="C67" s="13"/>
      <c r="D67" s="1"/>
      <c r="E67" s="1" t="s">
        <v>1086</v>
      </c>
      <c r="F67" s="8" t="s">
        <v>1085</v>
      </c>
      <c r="G67" s="64"/>
      <c r="H67" s="158"/>
      <c r="I67" s="516"/>
      <c r="J67" s="517"/>
    </row>
    <row r="68" spans="2:10" outlineLevel="1" thickBot="1">
      <c r="B68" s="75"/>
      <c r="C68" s="11"/>
      <c r="D68" s="1"/>
      <c r="E68" s="1" t="s">
        <v>1531</v>
      </c>
      <c r="F68" s="8" t="s">
        <v>953</v>
      </c>
      <c r="G68" s="32"/>
      <c r="H68" s="32"/>
      <c r="I68" s="845"/>
      <c r="J68" s="846"/>
    </row>
    <row r="69" spans="2:10" outlineLevel="1" thickBot="1">
      <c r="B69" s="75"/>
      <c r="C69" s="131" t="s">
        <v>196</v>
      </c>
      <c r="D69" s="132" t="s">
        <v>671</v>
      </c>
      <c r="E69" s="132"/>
      <c r="F69" s="133"/>
      <c r="G69" s="134" t="s">
        <v>234</v>
      </c>
      <c r="H69" s="135" t="s">
        <v>82</v>
      </c>
      <c r="I69" s="847"/>
      <c r="J69" s="848"/>
    </row>
    <row r="70" spans="2:10" outlineLevel="1" thickBot="1">
      <c r="B70" s="75"/>
      <c r="C70" s="11"/>
      <c r="D70" s="1"/>
      <c r="E70" s="1" t="s">
        <v>412</v>
      </c>
      <c r="F70" s="8" t="s">
        <v>958</v>
      </c>
      <c r="G70" s="32"/>
      <c r="H70" s="32"/>
      <c r="I70" s="845"/>
      <c r="J70" s="846"/>
    </row>
    <row r="71" spans="2:10" outlineLevel="1" thickBot="1">
      <c r="B71" s="75"/>
      <c r="C71" s="11"/>
      <c r="D71" s="1"/>
      <c r="E71" s="1" t="s">
        <v>483</v>
      </c>
      <c r="F71" s="8" t="s">
        <v>956</v>
      </c>
      <c r="G71" s="32"/>
      <c r="H71" s="32"/>
      <c r="I71" s="845"/>
      <c r="J71" s="846"/>
    </row>
    <row r="72" spans="2:10" outlineLevel="1" thickBot="1">
      <c r="B72" s="75"/>
      <c r="C72" s="131" t="s">
        <v>197</v>
      </c>
      <c r="D72" s="132" t="s">
        <v>127</v>
      </c>
      <c r="E72" s="132"/>
      <c r="F72" s="133"/>
      <c r="G72" s="134" t="s">
        <v>234</v>
      </c>
      <c r="H72" s="135" t="s">
        <v>82</v>
      </c>
      <c r="I72" s="847"/>
      <c r="J72" s="848"/>
    </row>
    <row r="73" spans="2:10" outlineLevel="1" thickBot="1">
      <c r="B73" s="75"/>
      <c r="C73" s="11"/>
      <c r="D73" s="1"/>
      <c r="E73" s="1" t="s">
        <v>672</v>
      </c>
      <c r="F73" s="8" t="s">
        <v>949</v>
      </c>
      <c r="G73" s="32"/>
      <c r="H73" s="32"/>
      <c r="I73" s="845"/>
      <c r="J73" s="846"/>
    </row>
    <row r="74" spans="2:10" outlineLevel="1" thickBot="1">
      <c r="B74" s="75"/>
      <c r="C74" s="11"/>
      <c r="D74" s="1"/>
      <c r="E74" s="1" t="s">
        <v>673</v>
      </c>
      <c r="F74" s="8" t="s">
        <v>950</v>
      </c>
      <c r="G74" s="32"/>
      <c r="H74" s="32"/>
      <c r="I74" s="845"/>
      <c r="J74" s="846"/>
    </row>
    <row r="75" spans="2:10" outlineLevel="1" thickBot="1">
      <c r="B75" s="75"/>
      <c r="C75" s="11"/>
      <c r="D75" s="1"/>
      <c r="E75" s="1" t="s">
        <v>674</v>
      </c>
      <c r="F75" s="8" t="s">
        <v>952</v>
      </c>
      <c r="G75" s="32"/>
      <c r="H75" s="32"/>
      <c r="I75" s="845"/>
      <c r="J75" s="846"/>
    </row>
    <row r="76" spans="2:10" ht="13.5" thickBot="1">
      <c r="B76" s="498"/>
      <c r="C76" s="510"/>
      <c r="D76" s="511" t="s">
        <v>1073</v>
      </c>
      <c r="E76" s="512"/>
      <c r="F76" s="513"/>
      <c r="G76" s="514"/>
      <c r="H76" s="717"/>
      <c r="I76" s="849"/>
      <c r="J76" s="849"/>
    </row>
    <row r="77" spans="2:10" outlineLevel="1" thickBot="1">
      <c r="B77" s="523"/>
      <c r="C77" s="273" t="s">
        <v>2201</v>
      </c>
      <c r="D77" s="164" t="s">
        <v>1532</v>
      </c>
      <c r="E77" s="165"/>
      <c r="F77" s="166"/>
      <c r="G77" s="77" t="s">
        <v>83</v>
      </c>
      <c r="H77" s="259" t="s">
        <v>82</v>
      </c>
      <c r="I77" s="456"/>
      <c r="J77" s="457"/>
    </row>
    <row r="78" spans="2:10" outlineLevel="1" thickBot="1">
      <c r="B78" s="75"/>
      <c r="C78" s="152"/>
      <c r="D78" s="74"/>
      <c r="E78" s="1" t="s">
        <v>638</v>
      </c>
      <c r="F78" s="8" t="s">
        <v>1533</v>
      </c>
      <c r="G78" s="64"/>
      <c r="H78" s="258"/>
      <c r="I78" s="62"/>
      <c r="J78" s="63"/>
    </row>
    <row r="79" spans="2:10" outlineLevel="1" thickBot="1">
      <c r="B79" s="75"/>
      <c r="C79" s="152"/>
      <c r="D79" s="74"/>
      <c r="E79" s="1" t="s">
        <v>1074</v>
      </c>
      <c r="F79" s="8" t="s">
        <v>1533</v>
      </c>
      <c r="G79" s="64"/>
      <c r="H79" s="258"/>
      <c r="I79" s="62"/>
      <c r="J79" s="63"/>
    </row>
    <row r="80" spans="2:10" outlineLevel="1" thickBot="1">
      <c r="B80" s="75"/>
      <c r="C80" s="152"/>
      <c r="D80" s="74"/>
      <c r="E80" s="1" t="s">
        <v>1075</v>
      </c>
      <c r="F80" s="8" t="s">
        <v>1533</v>
      </c>
      <c r="G80" s="64"/>
      <c r="H80" s="258"/>
      <c r="I80" s="62"/>
      <c r="J80" s="63"/>
    </row>
    <row r="81" spans="1:10" outlineLevel="1" thickBot="1">
      <c r="B81" s="75"/>
      <c r="C81" s="152"/>
      <c r="D81" s="74"/>
      <c r="E81" s="1"/>
      <c r="F81" s="257" t="s">
        <v>1534</v>
      </c>
      <c r="G81" s="64"/>
      <c r="H81" s="258"/>
      <c r="I81" s="62"/>
      <c r="J81" s="63"/>
    </row>
    <row r="82" spans="1:10" outlineLevel="1" thickBot="1">
      <c r="B82" s="75"/>
      <c r="C82" s="224" t="s">
        <v>1597</v>
      </c>
      <c r="D82" s="280" t="s">
        <v>1598</v>
      </c>
      <c r="E82" s="280"/>
      <c r="F82" s="281"/>
      <c r="G82" s="521" t="s">
        <v>85</v>
      </c>
      <c r="H82" s="522" t="s">
        <v>85</v>
      </c>
      <c r="I82" s="62"/>
      <c r="J82" s="63"/>
    </row>
    <row r="83" spans="1:10" outlineLevel="1" thickBot="1">
      <c r="B83" s="75"/>
      <c r="C83" s="246"/>
      <c r="D83" s="216"/>
      <c r="E83" s="216" t="s">
        <v>1594</v>
      </c>
      <c r="F83" s="275"/>
      <c r="G83" s="227"/>
      <c r="H83" s="227"/>
      <c r="I83" s="62"/>
      <c r="J83" s="63"/>
    </row>
    <row r="84" spans="1:10" outlineLevel="1" thickBot="1">
      <c r="B84" s="75"/>
      <c r="C84" s="296"/>
      <c r="D84" s="216"/>
      <c r="E84" s="216" t="s">
        <v>1595</v>
      </c>
      <c r="F84" s="275" t="s">
        <v>1596</v>
      </c>
      <c r="G84" s="297"/>
      <c r="H84" s="298"/>
      <c r="I84" s="62"/>
      <c r="J84" s="63"/>
    </row>
    <row r="85" spans="1:10" outlineLevel="1" thickBot="1">
      <c r="B85" s="523"/>
      <c r="C85" s="273" t="s">
        <v>2202</v>
      </c>
      <c r="D85" s="164" t="s">
        <v>1535</v>
      </c>
      <c r="E85" s="165"/>
      <c r="F85" s="166"/>
      <c r="G85" s="77" t="s">
        <v>83</v>
      </c>
      <c r="H85" s="259" t="s">
        <v>82</v>
      </c>
      <c r="I85" s="456"/>
      <c r="J85" s="457"/>
    </row>
    <row r="86" spans="1:10" outlineLevel="1" thickBot="1">
      <c r="B86" s="75"/>
      <c r="C86" s="152"/>
      <c r="D86" s="74"/>
      <c r="E86" s="1" t="s">
        <v>638</v>
      </c>
      <c r="F86" s="8" t="s">
        <v>1076</v>
      </c>
      <c r="G86" s="154"/>
      <c r="H86" s="155"/>
      <c r="I86" s="62"/>
      <c r="J86" s="63"/>
    </row>
    <row r="87" spans="1:10" outlineLevel="1" thickBot="1">
      <c r="B87" s="75"/>
      <c r="C87" s="152"/>
      <c r="D87" s="74"/>
      <c r="E87" s="1" t="s">
        <v>1074</v>
      </c>
      <c r="F87" s="8" t="s">
        <v>1076</v>
      </c>
      <c r="G87" s="154"/>
      <c r="H87" s="155"/>
      <c r="I87" s="62"/>
      <c r="J87" s="63"/>
    </row>
    <row r="88" spans="1:10" outlineLevel="1" thickBot="1">
      <c r="B88" s="75"/>
      <c r="C88" s="152"/>
      <c r="D88" s="74"/>
      <c r="E88" s="1" t="s">
        <v>1075</v>
      </c>
      <c r="F88" s="8" t="s">
        <v>1076</v>
      </c>
      <c r="G88" s="154"/>
      <c r="H88" s="155"/>
      <c r="I88" s="62"/>
      <c r="J88" s="63"/>
    </row>
    <row r="89" spans="1:10" outlineLevel="1" thickBot="1">
      <c r="B89" s="75"/>
      <c r="C89" s="224" t="s">
        <v>1597</v>
      </c>
      <c r="D89" s="280" t="s">
        <v>1598</v>
      </c>
      <c r="E89" s="280"/>
      <c r="F89" s="281"/>
      <c r="G89" s="521" t="s">
        <v>85</v>
      </c>
      <c r="H89" s="522" t="s">
        <v>85</v>
      </c>
      <c r="I89" s="62"/>
      <c r="J89" s="63"/>
    </row>
    <row r="90" spans="1:10" outlineLevel="1" thickBot="1">
      <c r="B90" s="75"/>
      <c r="C90" s="246"/>
      <c r="D90" s="216"/>
      <c r="E90" s="216" t="s">
        <v>1594</v>
      </c>
      <c r="F90" s="275"/>
      <c r="G90" s="227"/>
      <c r="H90" s="227"/>
      <c r="I90" s="62"/>
      <c r="J90" s="63"/>
    </row>
    <row r="91" spans="1:10" outlineLevel="1" thickBot="1">
      <c r="B91" s="75"/>
      <c r="C91" s="296"/>
      <c r="D91" s="216"/>
      <c r="E91" s="216" t="s">
        <v>1595</v>
      </c>
      <c r="F91" s="275" t="s">
        <v>1596</v>
      </c>
      <c r="G91" s="297"/>
      <c r="H91" s="298"/>
      <c r="I91" s="62"/>
      <c r="J91" s="63"/>
    </row>
    <row r="92" spans="1:10" outlineLevel="1" thickBot="1">
      <c r="B92" s="75"/>
      <c r="C92" s="38"/>
      <c r="D92" s="39"/>
      <c r="E92" s="39"/>
      <c r="F92" s="40"/>
      <c r="G92" s="41"/>
      <c r="H92" s="355"/>
      <c r="I92" s="156"/>
      <c r="J92" s="157"/>
    </row>
    <row r="93" spans="1:10">
      <c r="A93" s="138"/>
      <c r="B93" s="138"/>
    </row>
  </sheetData>
  <autoFilter ref="B1:J93" xr:uid="{00000000-0001-0000-0100-000000000000}"/>
  <dataConsolidate/>
  <mergeCells count="36">
    <mergeCell ref="I76:J76"/>
    <mergeCell ref="I63:J63"/>
    <mergeCell ref="I64:J64"/>
    <mergeCell ref="I66:J66"/>
    <mergeCell ref="I68:J68"/>
    <mergeCell ref="I69:J69"/>
    <mergeCell ref="I70:J70"/>
    <mergeCell ref="I71:J71"/>
    <mergeCell ref="I72:J72"/>
    <mergeCell ref="I73:J73"/>
    <mergeCell ref="I74:J74"/>
    <mergeCell ref="I75:J75"/>
    <mergeCell ref="I62:J62"/>
    <mergeCell ref="I41:J41"/>
    <mergeCell ref="I42:J42"/>
    <mergeCell ref="I53:J53"/>
    <mergeCell ref="I54:J54"/>
    <mergeCell ref="I55:J55"/>
    <mergeCell ref="I56:J56"/>
    <mergeCell ref="I57:J57"/>
    <mergeCell ref="I60:J60"/>
    <mergeCell ref="I61:J61"/>
    <mergeCell ref="I40:J40"/>
    <mergeCell ref="B2:B5"/>
    <mergeCell ref="C2:C5"/>
    <mergeCell ref="D2:F4"/>
    <mergeCell ref="G2:J2"/>
    <mergeCell ref="G3:H3"/>
    <mergeCell ref="I3:J3"/>
    <mergeCell ref="D5:E5"/>
    <mergeCell ref="G5:J5"/>
    <mergeCell ref="G6:H6"/>
    <mergeCell ref="I7:J7"/>
    <mergeCell ref="I9:J9"/>
    <mergeCell ref="I10:J10"/>
    <mergeCell ref="D23:F23"/>
  </mergeCells>
  <printOptions horizontalCentered="1" gridLines="1"/>
  <pageMargins left="0.25" right="0.25" top="0.25" bottom="0.55000000000000004" header="0.21" footer="0.25"/>
  <pageSetup fitToHeight="35" orientation="portrait" copies="3" r:id="rId1"/>
  <headerFooter alignWithMargins="0">
    <oddFooter>&amp;R&amp;7New=New Installation  †=No Inspection Req'd   (*)=w/Exemptions  &amp;"Wingdings,Regular"«&amp;"Arial,Regular"=TSSA Designated Alteration or Requirement   mrr=maint/repair/replace no submission req'd&amp;8
&amp;F   &amp;P/&amp;N</oddFooter>
  </headerFooter>
  <rowBreaks count="1" manualBreakCount="1">
    <brk id="40"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Intro</vt:lpstr>
      <vt:lpstr>296-22 FULL LISTING</vt:lpstr>
      <vt:lpstr>Electric 8.7.2</vt:lpstr>
      <vt:lpstr>Hydraulic 8.7.3</vt:lpstr>
      <vt:lpstr>Other 8.7.4</vt:lpstr>
      <vt:lpstr>Special 8.7.5</vt:lpstr>
      <vt:lpstr>Escalator 8.7.6.1</vt:lpstr>
      <vt:lpstr>Moving Walk 8.7.6.2</vt:lpstr>
      <vt:lpstr>DW &amp; Mat'l Lifts 8.7.7</vt:lpstr>
      <vt:lpstr>XHEAD data tag</vt:lpstr>
      <vt:lpstr>296-22 image</vt:lpstr>
      <vt:lpstr>Tests</vt:lpstr>
      <vt:lpstr>clause_count</vt:lpstr>
      <vt:lpstr>'296-22 FULL LISTING'!Print_Area</vt:lpstr>
      <vt:lpstr>'296-22 image'!Print_Area</vt:lpstr>
      <vt:lpstr>'DW &amp; Mat''l Lifts 8.7.7'!Print_Area</vt:lpstr>
      <vt:lpstr>'Electric 8.7.2'!Print_Area</vt:lpstr>
      <vt:lpstr>'Escalator 8.7.6.1'!Print_Area</vt:lpstr>
      <vt:lpstr>'Hydraulic 8.7.3'!Print_Area</vt:lpstr>
      <vt:lpstr>Intro!Print_Area</vt:lpstr>
      <vt:lpstr>'Moving Walk 8.7.6.2'!Print_Area</vt:lpstr>
      <vt:lpstr>'Other 8.7.4'!Print_Area</vt:lpstr>
      <vt:lpstr>'Special 8.7.5'!Print_Area</vt:lpstr>
      <vt:lpstr>'296-22 FULL LISTING'!Print_Titles</vt:lpstr>
      <vt:lpstr>'296-22 image'!Print_Titles</vt:lpstr>
      <vt:lpstr>'DW &amp; Mat''l Lifts 8.7.7'!Print_Titles</vt:lpstr>
      <vt:lpstr>'Electric 8.7.2'!Print_Titles</vt:lpstr>
      <vt:lpstr>'Escalator 8.7.6.1'!Print_Titles</vt:lpstr>
      <vt:lpstr>'Hydraulic 8.7.3'!Print_Titles</vt:lpstr>
      <vt:lpstr>'Moving Walk 8.7.6.2'!Print_Titles</vt:lpstr>
      <vt:lpstr>'Other 8.7.4'!Print_Titles</vt:lpstr>
      <vt:lpstr>'Special 8.7.5'!Print_Titles</vt:lpstr>
      <vt:lpstr>Requirement_to_Test</vt:lpstr>
    </vt:vector>
  </TitlesOfParts>
  <Company>TSSA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Sherif Salib</cp:lastModifiedBy>
  <cp:lastPrinted>2023-05-26T14:03:28Z</cp:lastPrinted>
  <dcterms:created xsi:type="dcterms:W3CDTF">2001-11-20T20:42:48Z</dcterms:created>
  <dcterms:modified xsi:type="dcterms:W3CDTF">2024-02-21T21:50:18Z</dcterms:modified>
</cp:coreProperties>
</file>